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parks Lab\Desktop\Datasets_Erndwein2021\Raw data spreadsheet\"/>
    </mc:Choice>
  </mc:AlternateContent>
  <xr:revisionPtr revIDLastSave="0" documentId="8_{404575C5-4363-4745-8D9F-25D800E1D84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ad me" sheetId="1" r:id="rId1"/>
    <sheet name="CT-Reorganized Samples" sheetId="2" r:id="rId2"/>
    <sheet name="Raw data_LE Error" sheetId="3" r:id="rId3"/>
    <sheet name="AH Error" sheetId="4" r:id="rId4"/>
    <sheet name="Overlap Erro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38" i="5" l="1"/>
  <c r="AD338" i="5"/>
  <c r="AC338" i="5"/>
  <c r="AA338" i="5"/>
  <c r="Z338" i="5"/>
  <c r="AB338" i="5" s="1"/>
  <c r="AI337" i="5"/>
  <c r="AD337" i="5"/>
  <c r="AC337" i="5"/>
  <c r="AE337" i="5" s="1"/>
  <c r="AB337" i="5"/>
  <c r="AA337" i="5"/>
  <c r="Z337" i="5"/>
  <c r="AI336" i="5"/>
  <c r="AE336" i="5"/>
  <c r="AD336" i="5"/>
  <c r="AC336" i="5"/>
  <c r="AA336" i="5"/>
  <c r="AB336" i="5" s="1"/>
  <c r="Z336" i="5"/>
  <c r="AI335" i="5"/>
  <c r="AD335" i="5"/>
  <c r="AE335" i="5" s="1"/>
  <c r="AC335" i="5"/>
  <c r="AA335" i="5"/>
  <c r="AB335" i="5" s="1"/>
  <c r="Z335" i="5"/>
  <c r="AI334" i="5"/>
  <c r="AD334" i="5"/>
  <c r="AE334" i="5" s="1"/>
  <c r="AC334" i="5"/>
  <c r="AA334" i="5"/>
  <c r="Z334" i="5"/>
  <c r="AB334" i="5" s="1"/>
  <c r="AI333" i="5"/>
  <c r="AD333" i="5"/>
  <c r="AC333" i="5"/>
  <c r="AE333" i="5" s="1"/>
  <c r="AB333" i="5"/>
  <c r="AA333" i="5"/>
  <c r="Z333" i="5"/>
  <c r="AI332" i="5"/>
  <c r="AE332" i="5"/>
  <c r="AD332" i="5"/>
  <c r="AC332" i="5"/>
  <c r="AA332" i="5"/>
  <c r="AB332" i="5" s="1"/>
  <c r="Z332" i="5"/>
  <c r="AI331" i="5"/>
  <c r="AD331" i="5"/>
  <c r="AE331" i="5" s="1"/>
  <c r="AC331" i="5"/>
  <c r="AA331" i="5"/>
  <c r="Z331" i="5"/>
  <c r="AI330" i="5"/>
  <c r="AD330" i="5"/>
  <c r="AE330" i="5" s="1"/>
  <c r="AC330" i="5"/>
  <c r="AA330" i="5"/>
  <c r="Z330" i="5"/>
  <c r="AB330" i="5" s="1"/>
  <c r="AI329" i="5"/>
  <c r="AD329" i="5"/>
  <c r="AC329" i="5"/>
  <c r="AE329" i="5" s="1"/>
  <c r="AB329" i="5"/>
  <c r="AA329" i="5"/>
  <c r="Z329" i="5"/>
  <c r="AI328" i="5"/>
  <c r="AE328" i="5"/>
  <c r="AD328" i="5"/>
  <c r="AC328" i="5"/>
  <c r="AA328" i="5"/>
  <c r="AB328" i="5" s="1"/>
  <c r="Z328" i="5"/>
  <c r="AI327" i="5"/>
  <c r="AD327" i="5"/>
  <c r="AE327" i="5" s="1"/>
  <c r="AC327" i="5"/>
  <c r="AA327" i="5"/>
  <c r="Z327" i="5"/>
  <c r="AI326" i="5"/>
  <c r="AD326" i="5"/>
  <c r="AE326" i="5" s="1"/>
  <c r="AC326" i="5"/>
  <c r="AA326" i="5"/>
  <c r="Z326" i="5"/>
  <c r="AB326" i="5" s="1"/>
  <c r="AI325" i="5"/>
  <c r="AD325" i="5"/>
  <c r="AC325" i="5"/>
  <c r="AE325" i="5" s="1"/>
  <c r="AB325" i="5"/>
  <c r="AA325" i="5"/>
  <c r="Z325" i="5"/>
  <c r="AI324" i="5"/>
  <c r="AE324" i="5"/>
  <c r="AD324" i="5"/>
  <c r="AC324" i="5"/>
  <c r="AA324" i="5"/>
  <c r="AB324" i="5" s="1"/>
  <c r="Z324" i="5"/>
  <c r="AI323" i="5"/>
  <c r="AD323" i="5"/>
  <c r="AE323" i="5" s="1"/>
  <c r="AC323" i="5"/>
  <c r="AA323" i="5"/>
  <c r="Z323" i="5"/>
  <c r="AI322" i="5"/>
  <c r="AD322" i="5"/>
  <c r="AE322" i="5" s="1"/>
  <c r="AC322" i="5"/>
  <c r="AA322" i="5"/>
  <c r="Z322" i="5"/>
  <c r="AB322" i="5" s="1"/>
  <c r="AI321" i="5"/>
  <c r="AD321" i="5"/>
  <c r="AC321" i="5"/>
  <c r="AE321" i="5" s="1"/>
  <c r="AB321" i="5"/>
  <c r="AA321" i="5"/>
  <c r="Z321" i="5"/>
  <c r="AI320" i="5"/>
  <c r="AE320" i="5"/>
  <c r="AD320" i="5"/>
  <c r="AC320" i="5"/>
  <c r="AA320" i="5"/>
  <c r="AB320" i="5" s="1"/>
  <c r="Z320" i="5"/>
  <c r="AI319" i="5"/>
  <c r="AD319" i="5"/>
  <c r="AE319" i="5" s="1"/>
  <c r="AC319" i="5"/>
  <c r="AA319" i="5"/>
  <c r="Z319" i="5"/>
  <c r="AI318" i="5"/>
  <c r="AD318" i="5"/>
  <c r="AE318" i="5" s="1"/>
  <c r="AC318" i="5"/>
  <c r="AA318" i="5"/>
  <c r="Z318" i="5"/>
  <c r="AB318" i="5" s="1"/>
  <c r="AI317" i="5"/>
  <c r="AD317" i="5"/>
  <c r="AC317" i="5"/>
  <c r="AE317" i="5" s="1"/>
  <c r="AB317" i="5"/>
  <c r="AA317" i="5"/>
  <c r="Z317" i="5"/>
  <c r="AI316" i="5"/>
  <c r="AE316" i="5"/>
  <c r="AD316" i="5"/>
  <c r="AC316" i="5"/>
  <c r="AA316" i="5"/>
  <c r="AB316" i="5" s="1"/>
  <c r="Z316" i="5"/>
  <c r="AI315" i="5"/>
  <c r="AD315" i="5"/>
  <c r="AE315" i="5" s="1"/>
  <c r="AC315" i="5"/>
  <c r="AA315" i="5"/>
  <c r="Z315" i="5"/>
  <c r="AI314" i="5"/>
  <c r="AD314" i="5"/>
  <c r="AE314" i="5" s="1"/>
  <c r="AC314" i="5"/>
  <c r="AA314" i="5"/>
  <c r="Z314" i="5"/>
  <c r="AB314" i="5" s="1"/>
  <c r="AI313" i="5"/>
  <c r="AD313" i="5"/>
  <c r="AC313" i="5"/>
  <c r="AE313" i="5" s="1"/>
  <c r="AB313" i="5"/>
  <c r="AA313" i="5"/>
  <c r="Z313" i="5"/>
  <c r="AI312" i="5"/>
  <c r="AE312" i="5"/>
  <c r="AD312" i="5"/>
  <c r="AC312" i="5"/>
  <c r="AA312" i="5"/>
  <c r="AB312" i="5" s="1"/>
  <c r="Z312" i="5"/>
  <c r="AI311" i="5"/>
  <c r="AD311" i="5"/>
  <c r="AE311" i="5" s="1"/>
  <c r="AC311" i="5"/>
  <c r="AA311" i="5"/>
  <c r="Z311" i="5"/>
  <c r="AI310" i="5"/>
  <c r="AD310" i="5"/>
  <c r="AE310" i="5" s="1"/>
  <c r="AC310" i="5"/>
  <c r="AA310" i="5"/>
  <c r="Z310" i="5"/>
  <c r="AB310" i="5" s="1"/>
  <c r="AI309" i="5"/>
  <c r="AD309" i="5"/>
  <c r="AC309" i="5"/>
  <c r="AE309" i="5" s="1"/>
  <c r="AB309" i="5"/>
  <c r="AA309" i="5"/>
  <c r="Z309" i="5"/>
  <c r="AI308" i="5"/>
  <c r="AE308" i="5"/>
  <c r="AD308" i="5"/>
  <c r="AC308" i="5"/>
  <c r="AB308" i="5"/>
  <c r="AA308" i="5"/>
  <c r="Z308" i="5"/>
  <c r="AI307" i="5"/>
  <c r="AE307" i="5"/>
  <c r="AD307" i="5"/>
  <c r="AC307" i="5"/>
  <c r="AA307" i="5"/>
  <c r="Z307" i="5"/>
  <c r="AI306" i="5"/>
  <c r="AD306" i="5"/>
  <c r="AE306" i="5" s="1"/>
  <c r="AC306" i="5"/>
  <c r="AA306" i="5"/>
  <c r="Z306" i="5"/>
  <c r="AB306" i="5" s="1"/>
  <c r="AI305" i="5"/>
  <c r="AD305" i="5"/>
  <c r="AC305" i="5"/>
  <c r="AE305" i="5" s="1"/>
  <c r="AB305" i="5"/>
  <c r="AA305" i="5"/>
  <c r="Z305" i="5"/>
  <c r="AI304" i="5"/>
  <c r="AE304" i="5"/>
  <c r="AD304" i="5"/>
  <c r="AC304" i="5"/>
  <c r="AB304" i="5"/>
  <c r="AA304" i="5"/>
  <c r="Z304" i="5"/>
  <c r="AI303" i="5"/>
  <c r="AE303" i="5"/>
  <c r="AD303" i="5"/>
  <c r="AC303" i="5"/>
  <c r="AA303" i="5"/>
  <c r="Z303" i="5"/>
  <c r="AI302" i="5"/>
  <c r="AD302" i="5"/>
  <c r="AE302" i="5" s="1"/>
  <c r="AC302" i="5"/>
  <c r="AA302" i="5"/>
  <c r="Z302" i="5"/>
  <c r="AB302" i="5" s="1"/>
  <c r="AI301" i="5"/>
  <c r="AD301" i="5"/>
  <c r="AC301" i="5"/>
  <c r="AE301" i="5" s="1"/>
  <c r="AB301" i="5"/>
  <c r="AA301" i="5"/>
  <c r="Z301" i="5"/>
  <c r="AI300" i="5"/>
  <c r="AE300" i="5"/>
  <c r="AD300" i="5"/>
  <c r="AC300" i="5"/>
  <c r="AB300" i="5"/>
  <c r="AA300" i="5"/>
  <c r="Z300" i="5"/>
  <c r="AI299" i="5"/>
  <c r="AE299" i="5"/>
  <c r="AD299" i="5"/>
  <c r="AC299" i="5"/>
  <c r="AA299" i="5"/>
  <c r="Z299" i="5"/>
  <c r="AI298" i="5"/>
  <c r="AD298" i="5"/>
  <c r="AE298" i="5" s="1"/>
  <c r="AC298" i="5"/>
  <c r="AA298" i="5"/>
  <c r="Z298" i="5"/>
  <c r="AB298" i="5" s="1"/>
  <c r="AI297" i="5"/>
  <c r="AD297" i="5"/>
  <c r="AC297" i="5"/>
  <c r="AE297" i="5" s="1"/>
  <c r="AB297" i="5"/>
  <c r="AA297" i="5"/>
  <c r="Z297" i="5"/>
  <c r="AI296" i="5"/>
  <c r="AE296" i="5"/>
  <c r="AD296" i="5"/>
  <c r="AC296" i="5"/>
  <c r="AB296" i="5"/>
  <c r="AA296" i="5"/>
  <c r="Z296" i="5"/>
  <c r="AI295" i="5"/>
  <c r="AE295" i="5"/>
  <c r="AD295" i="5"/>
  <c r="AC295" i="5"/>
  <c r="AA295" i="5"/>
  <c r="Z295" i="5"/>
  <c r="AI294" i="5"/>
  <c r="AD294" i="5"/>
  <c r="AE294" i="5" s="1"/>
  <c r="AC294" i="5"/>
  <c r="AA294" i="5"/>
  <c r="Z294" i="5"/>
  <c r="AB294" i="5" s="1"/>
  <c r="AI293" i="5"/>
  <c r="AD293" i="5"/>
  <c r="AC293" i="5"/>
  <c r="AE293" i="5" s="1"/>
  <c r="AB293" i="5"/>
  <c r="AA293" i="5"/>
  <c r="Z293" i="5"/>
  <c r="AI292" i="5"/>
  <c r="AE292" i="5"/>
  <c r="AD292" i="5"/>
  <c r="AC292" i="5"/>
  <c r="AB292" i="5"/>
  <c r="AA292" i="5"/>
  <c r="Z292" i="5"/>
  <c r="AI291" i="5"/>
  <c r="AE291" i="5"/>
  <c r="AD291" i="5"/>
  <c r="AC291" i="5"/>
  <c r="AA291" i="5"/>
  <c r="Z291" i="5"/>
  <c r="AI290" i="5"/>
  <c r="AD290" i="5"/>
  <c r="AE290" i="5" s="1"/>
  <c r="AC290" i="5"/>
  <c r="AA290" i="5"/>
  <c r="Z290" i="5"/>
  <c r="AB290" i="5" s="1"/>
  <c r="AI289" i="5"/>
  <c r="AD289" i="5"/>
  <c r="AC289" i="5"/>
  <c r="AE289" i="5" s="1"/>
  <c r="AB289" i="5"/>
  <c r="AA289" i="5"/>
  <c r="Z289" i="5"/>
  <c r="AI288" i="5"/>
  <c r="AE288" i="5"/>
  <c r="AD288" i="5"/>
  <c r="AC288" i="5"/>
  <c r="AB288" i="5"/>
  <c r="AA288" i="5"/>
  <c r="Z288" i="5"/>
  <c r="AI287" i="5"/>
  <c r="AE287" i="5"/>
  <c r="AD287" i="5"/>
  <c r="AC287" i="5"/>
  <c r="AA287" i="5"/>
  <c r="Z287" i="5"/>
  <c r="AI286" i="5"/>
  <c r="AD286" i="5"/>
  <c r="AE286" i="5" s="1"/>
  <c r="AC286" i="5"/>
  <c r="AA286" i="5"/>
  <c r="Z286" i="5"/>
  <c r="AB286" i="5" s="1"/>
  <c r="AI285" i="5"/>
  <c r="AD285" i="5"/>
  <c r="AC285" i="5"/>
  <c r="AE285" i="5" s="1"/>
  <c r="AB285" i="5"/>
  <c r="AA285" i="5"/>
  <c r="Z285" i="5"/>
  <c r="AI284" i="5"/>
  <c r="AE284" i="5"/>
  <c r="AD284" i="5"/>
  <c r="AC284" i="5"/>
  <c r="AB284" i="5"/>
  <c r="AA284" i="5"/>
  <c r="Z284" i="5"/>
  <c r="AI283" i="5"/>
  <c r="AE283" i="5"/>
  <c r="AD283" i="5"/>
  <c r="AC283" i="5"/>
  <c r="AA283" i="5"/>
  <c r="Z283" i="5"/>
  <c r="AI282" i="5"/>
  <c r="AD282" i="5"/>
  <c r="AE282" i="5" s="1"/>
  <c r="AC282" i="5"/>
  <c r="AA282" i="5"/>
  <c r="Z282" i="5"/>
  <c r="AB282" i="5" s="1"/>
  <c r="AI281" i="5"/>
  <c r="AD281" i="5"/>
  <c r="AC281" i="5"/>
  <c r="AE281" i="5" s="1"/>
  <c r="AB281" i="5"/>
  <c r="AA281" i="5"/>
  <c r="Z281" i="5"/>
  <c r="AI280" i="5"/>
  <c r="AE280" i="5"/>
  <c r="AD280" i="5"/>
  <c r="AC280" i="5"/>
  <c r="AB280" i="5"/>
  <c r="AA280" i="5"/>
  <c r="Z280" i="5"/>
  <c r="AI279" i="5"/>
  <c r="AE279" i="5"/>
  <c r="AD279" i="5"/>
  <c r="AC279" i="5"/>
  <c r="AA279" i="5"/>
  <c r="Z279" i="5"/>
  <c r="AI278" i="5"/>
  <c r="AD278" i="5"/>
  <c r="AE278" i="5" s="1"/>
  <c r="AC278" i="5"/>
  <c r="AA278" i="5"/>
  <c r="Z278" i="5"/>
  <c r="AB278" i="5" s="1"/>
  <c r="AI277" i="5"/>
  <c r="AD277" i="5"/>
  <c r="AC277" i="5"/>
  <c r="AE277" i="5" s="1"/>
  <c r="AB277" i="5"/>
  <c r="AA277" i="5"/>
  <c r="Z277" i="5"/>
  <c r="AI276" i="5"/>
  <c r="AE276" i="5"/>
  <c r="AD276" i="5"/>
  <c r="AC276" i="5"/>
  <c r="AB276" i="5"/>
  <c r="AA276" i="5"/>
  <c r="Z276" i="5"/>
  <c r="AI275" i="5"/>
  <c r="AE275" i="5"/>
  <c r="AD275" i="5"/>
  <c r="AC275" i="5"/>
  <c r="AA275" i="5"/>
  <c r="Z275" i="5"/>
  <c r="AI274" i="5"/>
  <c r="AD274" i="5"/>
  <c r="AE274" i="5" s="1"/>
  <c r="AC274" i="5"/>
  <c r="AA274" i="5"/>
  <c r="Z274" i="5"/>
  <c r="AB274" i="5" s="1"/>
  <c r="AI273" i="5"/>
  <c r="AD273" i="5"/>
  <c r="AC273" i="5"/>
  <c r="AE273" i="5" s="1"/>
  <c r="AB273" i="5"/>
  <c r="AA273" i="5"/>
  <c r="Z273" i="5"/>
  <c r="AI272" i="5"/>
  <c r="AE272" i="5"/>
  <c r="AD272" i="5"/>
  <c r="AC272" i="5"/>
  <c r="AB272" i="5"/>
  <c r="AA272" i="5"/>
  <c r="Z272" i="5"/>
  <c r="AI271" i="5"/>
  <c r="AE271" i="5"/>
  <c r="AD271" i="5"/>
  <c r="AC271" i="5"/>
  <c r="AA271" i="5"/>
  <c r="Z271" i="5"/>
  <c r="AI270" i="5"/>
  <c r="AD270" i="5"/>
  <c r="AE270" i="5" s="1"/>
  <c r="AC270" i="5"/>
  <c r="AA270" i="5"/>
  <c r="Z270" i="5"/>
  <c r="AB270" i="5" s="1"/>
  <c r="AI269" i="5"/>
  <c r="AD269" i="5"/>
  <c r="AC269" i="5"/>
  <c r="AE269" i="5" s="1"/>
  <c r="AB269" i="5"/>
  <c r="AA269" i="5"/>
  <c r="Z269" i="5"/>
  <c r="AI268" i="5"/>
  <c r="AE268" i="5"/>
  <c r="AD268" i="5"/>
  <c r="AC268" i="5"/>
  <c r="AB268" i="5"/>
  <c r="AA268" i="5"/>
  <c r="Z268" i="5"/>
  <c r="AI267" i="5"/>
  <c r="AE267" i="5"/>
  <c r="AD267" i="5"/>
  <c r="AC267" i="5"/>
  <c r="AA267" i="5"/>
  <c r="Z267" i="5"/>
  <c r="AI266" i="5"/>
  <c r="AD266" i="5"/>
  <c r="AE266" i="5" s="1"/>
  <c r="AC266" i="5"/>
  <c r="AA266" i="5"/>
  <c r="Z266" i="5"/>
  <c r="AB266" i="5" s="1"/>
  <c r="AI265" i="5"/>
  <c r="AD265" i="5"/>
  <c r="AC265" i="5"/>
  <c r="AE265" i="5" s="1"/>
  <c r="AB265" i="5"/>
  <c r="AA265" i="5"/>
  <c r="Z265" i="5"/>
  <c r="AI264" i="5"/>
  <c r="AE264" i="5"/>
  <c r="AD264" i="5"/>
  <c r="AC264" i="5"/>
  <c r="AB264" i="5"/>
  <c r="AA264" i="5"/>
  <c r="Z264" i="5"/>
  <c r="AI263" i="5"/>
  <c r="AE263" i="5"/>
  <c r="AD263" i="5"/>
  <c r="AC263" i="5"/>
  <c r="AA263" i="5"/>
  <c r="Z263" i="5"/>
  <c r="AI262" i="5"/>
  <c r="AD262" i="5"/>
  <c r="AE262" i="5" s="1"/>
  <c r="AC262" i="5"/>
  <c r="AA262" i="5"/>
  <c r="Z262" i="5"/>
  <c r="AB262" i="5" s="1"/>
  <c r="AI261" i="5"/>
  <c r="AD261" i="5"/>
  <c r="AC261" i="5"/>
  <c r="AE261" i="5" s="1"/>
  <c r="AB261" i="5"/>
  <c r="AA261" i="5"/>
  <c r="Z261" i="5"/>
  <c r="AI260" i="5"/>
  <c r="AE260" i="5"/>
  <c r="AD260" i="5"/>
  <c r="AC260" i="5"/>
  <c r="AB260" i="5"/>
  <c r="AA260" i="5"/>
  <c r="Z260" i="5"/>
  <c r="AI259" i="5"/>
  <c r="AE259" i="5"/>
  <c r="AD259" i="5"/>
  <c r="AC259" i="5"/>
  <c r="AA259" i="5"/>
  <c r="Z259" i="5"/>
  <c r="AI258" i="5"/>
  <c r="AD258" i="5"/>
  <c r="AE258" i="5" s="1"/>
  <c r="AC258" i="5"/>
  <c r="AA258" i="5"/>
  <c r="Z258" i="5"/>
  <c r="AB258" i="5" s="1"/>
  <c r="AI257" i="5"/>
  <c r="AD257" i="5"/>
  <c r="AC257" i="5"/>
  <c r="AE257" i="5" s="1"/>
  <c r="AB257" i="5"/>
  <c r="AA257" i="5"/>
  <c r="Z257" i="5"/>
  <c r="AI256" i="5"/>
  <c r="AE256" i="5"/>
  <c r="AD256" i="5"/>
  <c r="AC256" i="5"/>
  <c r="AB256" i="5"/>
  <c r="AA256" i="5"/>
  <c r="Z256" i="5"/>
  <c r="AI255" i="5"/>
  <c r="AE255" i="5"/>
  <c r="AD255" i="5"/>
  <c r="AC255" i="5"/>
  <c r="AA255" i="5"/>
  <c r="Z255" i="5"/>
  <c r="AI254" i="5"/>
  <c r="AD254" i="5"/>
  <c r="AE254" i="5" s="1"/>
  <c r="AC254" i="5"/>
  <c r="AA254" i="5"/>
  <c r="Z254" i="5"/>
  <c r="AB254" i="5" s="1"/>
  <c r="AI253" i="5"/>
  <c r="AD253" i="5"/>
  <c r="AC253" i="5"/>
  <c r="AE253" i="5" s="1"/>
  <c r="AB253" i="5"/>
  <c r="AA253" i="5"/>
  <c r="Z253" i="5"/>
  <c r="AI252" i="5"/>
  <c r="AE252" i="5"/>
  <c r="AD252" i="5"/>
  <c r="AC252" i="5"/>
  <c r="AB252" i="5"/>
  <c r="AA252" i="5"/>
  <c r="Z252" i="5"/>
  <c r="AI251" i="5"/>
  <c r="AE251" i="5"/>
  <c r="AD251" i="5"/>
  <c r="AC251" i="5"/>
  <c r="AA251" i="5"/>
  <c r="Z251" i="5"/>
  <c r="AI250" i="5"/>
  <c r="AD250" i="5"/>
  <c r="AE250" i="5" s="1"/>
  <c r="AC250" i="5"/>
  <c r="AA250" i="5"/>
  <c r="Z250" i="5"/>
  <c r="AB250" i="5" s="1"/>
  <c r="AI249" i="5"/>
  <c r="AD249" i="5"/>
  <c r="AC249" i="5"/>
  <c r="AE249" i="5" s="1"/>
  <c r="AB249" i="5"/>
  <c r="AA249" i="5"/>
  <c r="Z249" i="5"/>
  <c r="AI248" i="5"/>
  <c r="AE248" i="5"/>
  <c r="AD248" i="5"/>
  <c r="AC248" i="5"/>
  <c r="AB248" i="5"/>
  <c r="AA248" i="5"/>
  <c r="Z248" i="5"/>
  <c r="AI247" i="5"/>
  <c r="AE247" i="5"/>
  <c r="AD247" i="5"/>
  <c r="AC247" i="5"/>
  <c r="AA247" i="5"/>
  <c r="Z247" i="5"/>
  <c r="AI246" i="5"/>
  <c r="AD246" i="5"/>
  <c r="AE246" i="5" s="1"/>
  <c r="AC246" i="5"/>
  <c r="AA246" i="5"/>
  <c r="Z246" i="5"/>
  <c r="AB246" i="5" s="1"/>
  <c r="AI245" i="5"/>
  <c r="AD245" i="5"/>
  <c r="AC245" i="5"/>
  <c r="AE245" i="5" s="1"/>
  <c r="AB245" i="5"/>
  <c r="AA245" i="5"/>
  <c r="Z245" i="5"/>
  <c r="AI244" i="5"/>
  <c r="AE244" i="5"/>
  <c r="AD244" i="5"/>
  <c r="AC244" i="5"/>
  <c r="AB244" i="5"/>
  <c r="AA244" i="5"/>
  <c r="Z244" i="5"/>
  <c r="AI243" i="5"/>
  <c r="AE243" i="5"/>
  <c r="AD243" i="5"/>
  <c r="AC243" i="5"/>
  <c r="AA243" i="5"/>
  <c r="Z243" i="5"/>
  <c r="AI242" i="5"/>
  <c r="AD242" i="5"/>
  <c r="AE242" i="5" s="1"/>
  <c r="AC242" i="5"/>
  <c r="AA242" i="5"/>
  <c r="Z242" i="5"/>
  <c r="AB242" i="5" s="1"/>
  <c r="AI241" i="5"/>
  <c r="AD241" i="5"/>
  <c r="AC241" i="5"/>
  <c r="AE241" i="5" s="1"/>
  <c r="AB241" i="5"/>
  <c r="AA241" i="5"/>
  <c r="Z241" i="5"/>
  <c r="AI240" i="5"/>
  <c r="AE240" i="5"/>
  <c r="AD240" i="5"/>
  <c r="AC240" i="5"/>
  <c r="AB240" i="5"/>
  <c r="AA240" i="5"/>
  <c r="Z240" i="5"/>
  <c r="AI239" i="5"/>
  <c r="AE239" i="5"/>
  <c r="AD239" i="5"/>
  <c r="AC239" i="5"/>
  <c r="AA239" i="5"/>
  <c r="Z239" i="5"/>
  <c r="AI238" i="5"/>
  <c r="AD238" i="5"/>
  <c r="AE238" i="5" s="1"/>
  <c r="AC238" i="5"/>
  <c r="AA238" i="5"/>
  <c r="AB238" i="5" s="1"/>
  <c r="Z238" i="5"/>
  <c r="AI237" i="5"/>
  <c r="AD237" i="5"/>
  <c r="AC237" i="5"/>
  <c r="AB237" i="5"/>
  <c r="AA237" i="5"/>
  <c r="Z237" i="5"/>
  <c r="AI236" i="5"/>
  <c r="AE236" i="5"/>
  <c r="AD236" i="5"/>
  <c r="AC236" i="5"/>
  <c r="AB236" i="5"/>
  <c r="AA236" i="5"/>
  <c r="Z236" i="5"/>
  <c r="AI235" i="5"/>
  <c r="AE235" i="5"/>
  <c r="AD235" i="5"/>
  <c r="AC235" i="5"/>
  <c r="AA235" i="5"/>
  <c r="Z235" i="5"/>
  <c r="AI234" i="5"/>
  <c r="AD234" i="5"/>
  <c r="AE234" i="5" s="1"/>
  <c r="AC234" i="5"/>
  <c r="AA234" i="5"/>
  <c r="AB234" i="5" s="1"/>
  <c r="Z234" i="5"/>
  <c r="AI233" i="5"/>
  <c r="AD233" i="5"/>
  <c r="AC233" i="5"/>
  <c r="AB233" i="5"/>
  <c r="AA233" i="5"/>
  <c r="Z233" i="5"/>
  <c r="AI232" i="5"/>
  <c r="AE232" i="5"/>
  <c r="AD232" i="5"/>
  <c r="AC232" i="5"/>
  <c r="AB232" i="5"/>
  <c r="AA232" i="5"/>
  <c r="Z232" i="5"/>
  <c r="AI231" i="5"/>
  <c r="AE231" i="5"/>
  <c r="AD231" i="5"/>
  <c r="AC231" i="5"/>
  <c r="AA231" i="5"/>
  <c r="Z231" i="5"/>
  <c r="AI230" i="5"/>
  <c r="AD230" i="5"/>
  <c r="AE230" i="5" s="1"/>
  <c r="AC230" i="5"/>
  <c r="AA230" i="5"/>
  <c r="AB230" i="5" s="1"/>
  <c r="Z230" i="5"/>
  <c r="AI229" i="5"/>
  <c r="AD229" i="5"/>
  <c r="AC229" i="5"/>
  <c r="AB229" i="5"/>
  <c r="AA229" i="5"/>
  <c r="Z229" i="5"/>
  <c r="AI228" i="5"/>
  <c r="AE228" i="5"/>
  <c r="AD228" i="5"/>
  <c r="AC228" i="5"/>
  <c r="AB228" i="5"/>
  <c r="AA228" i="5"/>
  <c r="Z228" i="5"/>
  <c r="AI227" i="5"/>
  <c r="AE227" i="5"/>
  <c r="AD227" i="5"/>
  <c r="AC227" i="5"/>
  <c r="AA227" i="5"/>
  <c r="Z227" i="5"/>
  <c r="AI226" i="5"/>
  <c r="AD226" i="5"/>
  <c r="AE226" i="5" s="1"/>
  <c r="AC226" i="5"/>
  <c r="AA226" i="5"/>
  <c r="AB226" i="5" s="1"/>
  <c r="Z226" i="5"/>
  <c r="AI225" i="5"/>
  <c r="AD225" i="5"/>
  <c r="AC225" i="5"/>
  <c r="AB225" i="5"/>
  <c r="AA225" i="5"/>
  <c r="Z225" i="5"/>
  <c r="AI224" i="5"/>
  <c r="AE224" i="5"/>
  <c r="AD224" i="5"/>
  <c r="AC224" i="5"/>
  <c r="AB224" i="5"/>
  <c r="AA224" i="5"/>
  <c r="Z224" i="5"/>
  <c r="AI223" i="5"/>
  <c r="AE223" i="5"/>
  <c r="AD223" i="5"/>
  <c r="AC223" i="5"/>
  <c r="AA223" i="5"/>
  <c r="Z223" i="5"/>
  <c r="AI222" i="5"/>
  <c r="AD222" i="5"/>
  <c r="AE222" i="5" s="1"/>
  <c r="AC222" i="5"/>
  <c r="AA222" i="5"/>
  <c r="AB222" i="5" s="1"/>
  <c r="Z222" i="5"/>
  <c r="AI221" i="5"/>
  <c r="AD221" i="5"/>
  <c r="AC221" i="5"/>
  <c r="AB221" i="5"/>
  <c r="AA221" i="5"/>
  <c r="Z221" i="5"/>
  <c r="AI220" i="5"/>
  <c r="AE220" i="5"/>
  <c r="AD220" i="5"/>
  <c r="AC220" i="5"/>
  <c r="AB220" i="5"/>
  <c r="AA220" i="5"/>
  <c r="Z220" i="5"/>
  <c r="AI219" i="5"/>
  <c r="AE219" i="5"/>
  <c r="AD219" i="5"/>
  <c r="AC219" i="5"/>
  <c r="AA219" i="5"/>
  <c r="Z219" i="5"/>
  <c r="AI218" i="5"/>
  <c r="AD218" i="5"/>
  <c r="AE218" i="5" s="1"/>
  <c r="AC218" i="5"/>
  <c r="AA218" i="5"/>
  <c r="AB218" i="5" s="1"/>
  <c r="Z218" i="5"/>
  <c r="AI217" i="5"/>
  <c r="AD217" i="5"/>
  <c r="AC217" i="5"/>
  <c r="AB217" i="5"/>
  <c r="AA217" i="5"/>
  <c r="Z217" i="5"/>
  <c r="AI216" i="5"/>
  <c r="AE216" i="5"/>
  <c r="AD216" i="5"/>
  <c r="AC216" i="5"/>
  <c r="AB216" i="5"/>
  <c r="AA216" i="5"/>
  <c r="Z216" i="5"/>
  <c r="AI215" i="5"/>
  <c r="AE215" i="5"/>
  <c r="AD215" i="5"/>
  <c r="AC215" i="5"/>
  <c r="AA215" i="5"/>
  <c r="Z215" i="5"/>
  <c r="AI214" i="5"/>
  <c r="AD214" i="5"/>
  <c r="AE214" i="5" s="1"/>
  <c r="AC214" i="5"/>
  <c r="AA214" i="5"/>
  <c r="AB214" i="5" s="1"/>
  <c r="Z214" i="5"/>
  <c r="AI213" i="5"/>
  <c r="AD213" i="5"/>
  <c r="AC213" i="5"/>
  <c r="AB213" i="5"/>
  <c r="AA213" i="5"/>
  <c r="Z213" i="5"/>
  <c r="AI212" i="5"/>
  <c r="AE212" i="5"/>
  <c r="AD212" i="5"/>
  <c r="AC212" i="5"/>
  <c r="AB212" i="5"/>
  <c r="AA212" i="5"/>
  <c r="Z212" i="5"/>
  <c r="AI211" i="5"/>
  <c r="AE211" i="5"/>
  <c r="AD211" i="5"/>
  <c r="AC211" i="5"/>
  <c r="AA211" i="5"/>
  <c r="Z211" i="5"/>
  <c r="AI210" i="5"/>
  <c r="AD210" i="5"/>
  <c r="AE210" i="5" s="1"/>
  <c r="AC210" i="5"/>
  <c r="AA210" i="5"/>
  <c r="AB210" i="5" s="1"/>
  <c r="Z210" i="5"/>
  <c r="AI209" i="5"/>
  <c r="AD209" i="5"/>
  <c r="AC209" i="5"/>
  <c r="AB209" i="5"/>
  <c r="AA209" i="5"/>
  <c r="Z209" i="5"/>
  <c r="AI208" i="5"/>
  <c r="AE208" i="5"/>
  <c r="AD208" i="5"/>
  <c r="AC208" i="5"/>
  <c r="AB208" i="5"/>
  <c r="AA208" i="5"/>
  <c r="Z208" i="5"/>
  <c r="AI207" i="5"/>
  <c r="AE207" i="5"/>
  <c r="AD207" i="5"/>
  <c r="AC207" i="5"/>
  <c r="AA207" i="5"/>
  <c r="Z207" i="5"/>
  <c r="AI206" i="5"/>
  <c r="AD206" i="5"/>
  <c r="AE206" i="5" s="1"/>
  <c r="AC206" i="5"/>
  <c r="AA206" i="5"/>
  <c r="AB206" i="5" s="1"/>
  <c r="Z206" i="5"/>
  <c r="AI205" i="5"/>
  <c r="AD205" i="5"/>
  <c r="AC205" i="5"/>
  <c r="AB205" i="5"/>
  <c r="AA205" i="5"/>
  <c r="Z205" i="5"/>
  <c r="AI204" i="5"/>
  <c r="AE204" i="5"/>
  <c r="AD204" i="5"/>
  <c r="AC204" i="5"/>
  <c r="AB204" i="5"/>
  <c r="AA204" i="5"/>
  <c r="Z204" i="5"/>
  <c r="AI203" i="5"/>
  <c r="AE203" i="5"/>
  <c r="AD203" i="5"/>
  <c r="AC203" i="5"/>
  <c r="AA203" i="5"/>
  <c r="Z203" i="5"/>
  <c r="AI202" i="5"/>
  <c r="AD202" i="5"/>
  <c r="AE202" i="5" s="1"/>
  <c r="AC202" i="5"/>
  <c r="AA202" i="5"/>
  <c r="AB202" i="5" s="1"/>
  <c r="Z202" i="5"/>
  <c r="AI201" i="5"/>
  <c r="AD201" i="5"/>
  <c r="AC201" i="5"/>
  <c r="AB201" i="5"/>
  <c r="AA201" i="5"/>
  <c r="Z201" i="5"/>
  <c r="AI200" i="5"/>
  <c r="AE200" i="5"/>
  <c r="AD200" i="5"/>
  <c r="AC200" i="5"/>
  <c r="AB200" i="5"/>
  <c r="AA200" i="5"/>
  <c r="Z200" i="5"/>
  <c r="AI199" i="5"/>
  <c r="AE199" i="5"/>
  <c r="AD199" i="5"/>
  <c r="AC199" i="5"/>
  <c r="AA199" i="5"/>
  <c r="Z199" i="5"/>
  <c r="AI198" i="5"/>
  <c r="AD198" i="5"/>
  <c r="AE198" i="5" s="1"/>
  <c r="AC198" i="5"/>
  <c r="AA198" i="5"/>
  <c r="AB198" i="5" s="1"/>
  <c r="Z198" i="5"/>
  <c r="AI197" i="5"/>
  <c r="AD197" i="5"/>
  <c r="AC197" i="5"/>
  <c r="AB197" i="5"/>
  <c r="AA197" i="5"/>
  <c r="Z197" i="5"/>
  <c r="AI196" i="5"/>
  <c r="AE196" i="5"/>
  <c r="AD196" i="5"/>
  <c r="AC196" i="5"/>
  <c r="AB196" i="5"/>
  <c r="AA196" i="5"/>
  <c r="Z196" i="5"/>
  <c r="AI195" i="5"/>
  <c r="AE195" i="5"/>
  <c r="AD195" i="5"/>
  <c r="AC195" i="5"/>
  <c r="AA195" i="5"/>
  <c r="Z195" i="5"/>
  <c r="AI194" i="5"/>
  <c r="AD194" i="5"/>
  <c r="AE194" i="5" s="1"/>
  <c r="AC194" i="5"/>
  <c r="AA194" i="5"/>
  <c r="AB194" i="5" s="1"/>
  <c r="Z194" i="5"/>
  <c r="AI193" i="5"/>
  <c r="AD193" i="5"/>
  <c r="AC193" i="5"/>
  <c r="AB193" i="5"/>
  <c r="AA193" i="5"/>
  <c r="Z193" i="5"/>
  <c r="AI192" i="5"/>
  <c r="AE192" i="5"/>
  <c r="AD192" i="5"/>
  <c r="AC192" i="5"/>
  <c r="AB192" i="5"/>
  <c r="AA192" i="5"/>
  <c r="Z192" i="5"/>
  <c r="AI191" i="5"/>
  <c r="AE191" i="5"/>
  <c r="AD191" i="5"/>
  <c r="AC191" i="5"/>
  <c r="AA191" i="5"/>
  <c r="Z191" i="5"/>
  <c r="AI190" i="5"/>
  <c r="AD190" i="5"/>
  <c r="AE190" i="5" s="1"/>
  <c r="AC190" i="5"/>
  <c r="AA190" i="5"/>
  <c r="AB190" i="5" s="1"/>
  <c r="Z190" i="5"/>
  <c r="AI189" i="5"/>
  <c r="AD189" i="5"/>
  <c r="AC189" i="5"/>
  <c r="AB189" i="5"/>
  <c r="AA189" i="5"/>
  <c r="Z189" i="5"/>
  <c r="AI188" i="5"/>
  <c r="AE188" i="5"/>
  <c r="AD188" i="5"/>
  <c r="AC188" i="5"/>
  <c r="AB188" i="5"/>
  <c r="AA188" i="5"/>
  <c r="Z188" i="5"/>
  <c r="AI187" i="5"/>
  <c r="AE187" i="5"/>
  <c r="AD187" i="5"/>
  <c r="AC187" i="5"/>
  <c r="AA187" i="5"/>
  <c r="Z187" i="5"/>
  <c r="AI186" i="5"/>
  <c r="AD186" i="5"/>
  <c r="AE186" i="5" s="1"/>
  <c r="AC186" i="5"/>
  <c r="AA186" i="5"/>
  <c r="AB186" i="5" s="1"/>
  <c r="Z186" i="5"/>
  <c r="AI185" i="5"/>
  <c r="AD185" i="5"/>
  <c r="AC185" i="5"/>
  <c r="AB185" i="5"/>
  <c r="AA185" i="5"/>
  <c r="Z185" i="5"/>
  <c r="AI184" i="5"/>
  <c r="AE184" i="5"/>
  <c r="AD184" i="5"/>
  <c r="AC184" i="5"/>
  <c r="AB184" i="5"/>
  <c r="AA184" i="5"/>
  <c r="Z184" i="5"/>
  <c r="AI183" i="5"/>
  <c r="AE183" i="5"/>
  <c r="AD183" i="5"/>
  <c r="AC183" i="5"/>
  <c r="AA183" i="5"/>
  <c r="Z183" i="5"/>
  <c r="AI182" i="5"/>
  <c r="AD182" i="5"/>
  <c r="AE182" i="5" s="1"/>
  <c r="AC182" i="5"/>
  <c r="AA182" i="5"/>
  <c r="AB182" i="5" s="1"/>
  <c r="Z182" i="5"/>
  <c r="AI181" i="5"/>
  <c r="AD181" i="5"/>
  <c r="AC181" i="5"/>
  <c r="AB181" i="5"/>
  <c r="AA181" i="5"/>
  <c r="Z181" i="5"/>
  <c r="AI180" i="5"/>
  <c r="AE180" i="5"/>
  <c r="AD180" i="5"/>
  <c r="AC180" i="5"/>
  <c r="AB180" i="5"/>
  <c r="AA180" i="5"/>
  <c r="Z180" i="5"/>
  <c r="AI179" i="5"/>
  <c r="AE179" i="5"/>
  <c r="AD179" i="5"/>
  <c r="AC179" i="5"/>
  <c r="AA179" i="5"/>
  <c r="Z179" i="5"/>
  <c r="AI178" i="5"/>
  <c r="AD178" i="5"/>
  <c r="AE178" i="5" s="1"/>
  <c r="AC178" i="5"/>
  <c r="AA178" i="5"/>
  <c r="AB178" i="5" s="1"/>
  <c r="Z178" i="5"/>
  <c r="AI177" i="5"/>
  <c r="AD177" i="5"/>
  <c r="AC177" i="5"/>
  <c r="AB177" i="5"/>
  <c r="AA177" i="5"/>
  <c r="Z177" i="5"/>
  <c r="AI176" i="5"/>
  <c r="AE176" i="5"/>
  <c r="AD176" i="5"/>
  <c r="AC176" i="5"/>
  <c r="AB176" i="5"/>
  <c r="AA176" i="5"/>
  <c r="Z176" i="5"/>
  <c r="AI175" i="5"/>
  <c r="AE175" i="5"/>
  <c r="AD175" i="5"/>
  <c r="AC175" i="5"/>
  <c r="AA175" i="5"/>
  <c r="Z175" i="5"/>
  <c r="AI174" i="5"/>
  <c r="AD174" i="5"/>
  <c r="AE174" i="5" s="1"/>
  <c r="AC174" i="5"/>
  <c r="AA174" i="5"/>
  <c r="AB174" i="5" s="1"/>
  <c r="Z174" i="5"/>
  <c r="AI173" i="5"/>
  <c r="AD173" i="5"/>
  <c r="AC173" i="5"/>
  <c r="AB173" i="5"/>
  <c r="AA173" i="5"/>
  <c r="Z173" i="5"/>
  <c r="AI172" i="5"/>
  <c r="AE172" i="5"/>
  <c r="AD172" i="5"/>
  <c r="AC172" i="5"/>
  <c r="AB172" i="5"/>
  <c r="AA172" i="5"/>
  <c r="Z172" i="5"/>
  <c r="AI171" i="5"/>
  <c r="AE171" i="5"/>
  <c r="AD171" i="5"/>
  <c r="AC171" i="5"/>
  <c r="AA171" i="5"/>
  <c r="Z171" i="5"/>
  <c r="AI170" i="5"/>
  <c r="AD170" i="5"/>
  <c r="AE170" i="5" s="1"/>
  <c r="AC170" i="5"/>
  <c r="AA170" i="5"/>
  <c r="Z170" i="5"/>
  <c r="AB170" i="5" s="1"/>
  <c r="AI169" i="5"/>
  <c r="AD169" i="5"/>
  <c r="AC169" i="5"/>
  <c r="AE169" i="5" s="1"/>
  <c r="AA169" i="5"/>
  <c r="AB169" i="5" s="1"/>
  <c r="Z169" i="5"/>
  <c r="AI168" i="5"/>
  <c r="AD168" i="5"/>
  <c r="AE168" i="5" s="1"/>
  <c r="AC168" i="5"/>
  <c r="AA168" i="5"/>
  <c r="Z168" i="5"/>
  <c r="AB168" i="5" s="1"/>
  <c r="AI167" i="5"/>
  <c r="AD167" i="5"/>
  <c r="AC167" i="5"/>
  <c r="AE167" i="5" s="1"/>
  <c r="AA167" i="5"/>
  <c r="AB167" i="5" s="1"/>
  <c r="Z167" i="5"/>
  <c r="AI166" i="5"/>
  <c r="AD166" i="5"/>
  <c r="AE166" i="5" s="1"/>
  <c r="AC166" i="5"/>
  <c r="AA166" i="5"/>
  <c r="Z166" i="5"/>
  <c r="AB166" i="5" s="1"/>
  <c r="AI165" i="5"/>
  <c r="AD165" i="5"/>
  <c r="AC165" i="5"/>
  <c r="AE165" i="5" s="1"/>
  <c r="AA165" i="5"/>
  <c r="AB165" i="5" s="1"/>
  <c r="Z165" i="5"/>
  <c r="AI164" i="5"/>
  <c r="AD164" i="5"/>
  <c r="AE164" i="5" s="1"/>
  <c r="AC164" i="5"/>
  <c r="AA164" i="5"/>
  <c r="Z164" i="5"/>
  <c r="AB164" i="5" s="1"/>
  <c r="AI163" i="5"/>
  <c r="AD163" i="5"/>
  <c r="AC163" i="5"/>
  <c r="AE163" i="5" s="1"/>
  <c r="AA163" i="5"/>
  <c r="AB163" i="5" s="1"/>
  <c r="Z163" i="5"/>
  <c r="AI162" i="5"/>
  <c r="AD162" i="5"/>
  <c r="AE162" i="5" s="1"/>
  <c r="AC162" i="5"/>
  <c r="AA162" i="5"/>
  <c r="Z162" i="5"/>
  <c r="AB162" i="5" s="1"/>
  <c r="AI161" i="5"/>
  <c r="AD161" i="5"/>
  <c r="AC161" i="5"/>
  <c r="AE161" i="5" s="1"/>
  <c r="AA161" i="5"/>
  <c r="AB161" i="5" s="1"/>
  <c r="Z161" i="5"/>
  <c r="AI160" i="5"/>
  <c r="AD160" i="5"/>
  <c r="AE160" i="5" s="1"/>
  <c r="AC160" i="5"/>
  <c r="AA160" i="5"/>
  <c r="Z160" i="5"/>
  <c r="AB160" i="5" s="1"/>
  <c r="AI159" i="5"/>
  <c r="AD159" i="5"/>
  <c r="AC159" i="5"/>
  <c r="AE159" i="5" s="1"/>
  <c r="AA159" i="5"/>
  <c r="AB159" i="5" s="1"/>
  <c r="Z159" i="5"/>
  <c r="AI158" i="5"/>
  <c r="AD158" i="5"/>
  <c r="AE158" i="5" s="1"/>
  <c r="AC158" i="5"/>
  <c r="AA158" i="5"/>
  <c r="Z158" i="5"/>
  <c r="AB158" i="5" s="1"/>
  <c r="AI157" i="5"/>
  <c r="AD157" i="5"/>
  <c r="AC157" i="5"/>
  <c r="AE157" i="5" s="1"/>
  <c r="AA157" i="5"/>
  <c r="AB157" i="5" s="1"/>
  <c r="Z157" i="5"/>
  <c r="AI156" i="5"/>
  <c r="AD156" i="5"/>
  <c r="AE156" i="5" s="1"/>
  <c r="AC156" i="5"/>
  <c r="AA156" i="5"/>
  <c r="Z156" i="5"/>
  <c r="AB156" i="5" s="1"/>
  <c r="AI155" i="5"/>
  <c r="AD155" i="5"/>
  <c r="AC155" i="5"/>
  <c r="AE155" i="5" s="1"/>
  <c r="AA155" i="5"/>
  <c r="AB155" i="5" s="1"/>
  <c r="Z155" i="5"/>
  <c r="AI154" i="5"/>
  <c r="AD154" i="5"/>
  <c r="AE154" i="5" s="1"/>
  <c r="AC154" i="5"/>
  <c r="AA154" i="5"/>
  <c r="Z154" i="5"/>
  <c r="AB154" i="5" s="1"/>
  <c r="AI153" i="5"/>
  <c r="AD153" i="5"/>
  <c r="AC153" i="5"/>
  <c r="AE153" i="5" s="1"/>
  <c r="AA153" i="5"/>
  <c r="Z153" i="5"/>
  <c r="AI152" i="5"/>
  <c r="AD152" i="5"/>
  <c r="AE152" i="5" s="1"/>
  <c r="AC152" i="5"/>
  <c r="AA152" i="5"/>
  <c r="Z152" i="5"/>
  <c r="AB152" i="5" s="1"/>
  <c r="AI151" i="5"/>
  <c r="AD151" i="5"/>
  <c r="AC151" i="5"/>
  <c r="AE151" i="5" s="1"/>
  <c r="AA151" i="5"/>
  <c r="AB151" i="5" s="1"/>
  <c r="Z151" i="5"/>
  <c r="AI150" i="5"/>
  <c r="AD150" i="5"/>
  <c r="AE150" i="5" s="1"/>
  <c r="AC150" i="5"/>
  <c r="AB150" i="5"/>
  <c r="AA150" i="5"/>
  <c r="Z150" i="5"/>
  <c r="AI149" i="5"/>
  <c r="AE149" i="5"/>
  <c r="AD149" i="5"/>
  <c r="AC149" i="5"/>
  <c r="AA149" i="5"/>
  <c r="Z149" i="5"/>
  <c r="AI148" i="5"/>
  <c r="AD148" i="5"/>
  <c r="AE148" i="5" s="1"/>
  <c r="AC148" i="5"/>
  <c r="AB148" i="5"/>
  <c r="AA148" i="5"/>
  <c r="Z148" i="5"/>
  <c r="AI147" i="5"/>
  <c r="AE147" i="5"/>
  <c r="AD147" i="5"/>
  <c r="AC147" i="5"/>
  <c r="AA147" i="5"/>
  <c r="AB147" i="5" s="1"/>
  <c r="Z147" i="5"/>
  <c r="AI146" i="5"/>
  <c r="AD146" i="5"/>
  <c r="AE146" i="5" s="1"/>
  <c r="AC146" i="5"/>
  <c r="AA146" i="5"/>
  <c r="Z146" i="5"/>
  <c r="AB146" i="5" s="1"/>
  <c r="AI145" i="5"/>
  <c r="AD145" i="5"/>
  <c r="AC145" i="5"/>
  <c r="AE145" i="5" s="1"/>
  <c r="AA145" i="5"/>
  <c r="Z145" i="5"/>
  <c r="AI144" i="5"/>
  <c r="AD144" i="5"/>
  <c r="AE144" i="5" s="1"/>
  <c r="AC144" i="5"/>
  <c r="AA144" i="5"/>
  <c r="Z144" i="5"/>
  <c r="AB144" i="5" s="1"/>
  <c r="AI143" i="5"/>
  <c r="AD143" i="5"/>
  <c r="AC143" i="5"/>
  <c r="AE143" i="5" s="1"/>
  <c r="AA143" i="5"/>
  <c r="AB143" i="5" s="1"/>
  <c r="Z143" i="5"/>
  <c r="AI142" i="5"/>
  <c r="AD142" i="5"/>
  <c r="AE142" i="5" s="1"/>
  <c r="AC142" i="5"/>
  <c r="AB142" i="5"/>
  <c r="AA142" i="5"/>
  <c r="Z142" i="5"/>
  <c r="AI141" i="5"/>
  <c r="AE141" i="5"/>
  <c r="AD141" i="5"/>
  <c r="AC141" i="5"/>
  <c r="AA141" i="5"/>
  <c r="Z141" i="5"/>
  <c r="AI140" i="5"/>
  <c r="AD140" i="5"/>
  <c r="AE140" i="5" s="1"/>
  <c r="AC140" i="5"/>
  <c r="AB140" i="5"/>
  <c r="AA140" i="5"/>
  <c r="Z140" i="5"/>
  <c r="AI139" i="5"/>
  <c r="AE139" i="5"/>
  <c r="AD139" i="5"/>
  <c r="AC139" i="5"/>
  <c r="AA139" i="5"/>
  <c r="AB139" i="5" s="1"/>
  <c r="Z139" i="5"/>
  <c r="AI138" i="5"/>
  <c r="AD138" i="5"/>
  <c r="AE138" i="5" s="1"/>
  <c r="AC138" i="5"/>
  <c r="AA138" i="5"/>
  <c r="Z138" i="5"/>
  <c r="AB138" i="5" s="1"/>
  <c r="AI137" i="5"/>
  <c r="AD137" i="5"/>
  <c r="AC137" i="5"/>
  <c r="AE137" i="5" s="1"/>
  <c r="AA137" i="5"/>
  <c r="Z137" i="5"/>
  <c r="AI136" i="5"/>
  <c r="AD136" i="5"/>
  <c r="AE136" i="5" s="1"/>
  <c r="AC136" i="5"/>
  <c r="AA136" i="5"/>
  <c r="Z136" i="5"/>
  <c r="AB136" i="5" s="1"/>
  <c r="AI135" i="5"/>
  <c r="AD135" i="5"/>
  <c r="AC135" i="5"/>
  <c r="AE135" i="5" s="1"/>
  <c r="AA135" i="5"/>
  <c r="AB135" i="5" s="1"/>
  <c r="Z135" i="5"/>
  <c r="AI134" i="5"/>
  <c r="AD134" i="5"/>
  <c r="AE134" i="5" s="1"/>
  <c r="AC134" i="5"/>
  <c r="AB134" i="5"/>
  <c r="AA134" i="5"/>
  <c r="Z134" i="5"/>
  <c r="AI133" i="5"/>
  <c r="AE133" i="5"/>
  <c r="AD133" i="5"/>
  <c r="AC133" i="5"/>
  <c r="AA133" i="5"/>
  <c r="Z133" i="5"/>
  <c r="AI132" i="5"/>
  <c r="AD132" i="5"/>
  <c r="AE132" i="5" s="1"/>
  <c r="AC132" i="5"/>
  <c r="AB132" i="5"/>
  <c r="AA132" i="5"/>
  <c r="Z132" i="5"/>
  <c r="AI131" i="5"/>
  <c r="AE131" i="5"/>
  <c r="AD131" i="5"/>
  <c r="AC131" i="5"/>
  <c r="AA131" i="5"/>
  <c r="AB131" i="5" s="1"/>
  <c r="Z131" i="5"/>
  <c r="AI130" i="5"/>
  <c r="AD130" i="5"/>
  <c r="AE130" i="5" s="1"/>
  <c r="AC130" i="5"/>
  <c r="AA130" i="5"/>
  <c r="Z130" i="5"/>
  <c r="AB130" i="5" s="1"/>
  <c r="AI129" i="5"/>
  <c r="AD129" i="5"/>
  <c r="AC129" i="5"/>
  <c r="AE129" i="5" s="1"/>
  <c r="AA129" i="5"/>
  <c r="Z129" i="5"/>
  <c r="AI128" i="5"/>
  <c r="AD128" i="5"/>
  <c r="AE128" i="5" s="1"/>
  <c r="AC128" i="5"/>
  <c r="AA128" i="5"/>
  <c r="Z128" i="5"/>
  <c r="AB128" i="5" s="1"/>
  <c r="AI127" i="5"/>
  <c r="AD127" i="5"/>
  <c r="AC127" i="5"/>
  <c r="AE127" i="5" s="1"/>
  <c r="AA127" i="5"/>
  <c r="AB127" i="5" s="1"/>
  <c r="Z127" i="5"/>
  <c r="AI126" i="5"/>
  <c r="AD126" i="5"/>
  <c r="AE126" i="5" s="1"/>
  <c r="AC126" i="5"/>
  <c r="AB126" i="5"/>
  <c r="AA126" i="5"/>
  <c r="Z126" i="5"/>
  <c r="AI125" i="5"/>
  <c r="AE125" i="5"/>
  <c r="AD125" i="5"/>
  <c r="AC125" i="5"/>
  <c r="AA125" i="5"/>
  <c r="Z125" i="5"/>
  <c r="AI124" i="5"/>
  <c r="AD124" i="5"/>
  <c r="AE124" i="5" s="1"/>
  <c r="AC124" i="5"/>
  <c r="AB124" i="5"/>
  <c r="AA124" i="5"/>
  <c r="Z124" i="5"/>
  <c r="AI123" i="5"/>
  <c r="AE123" i="5"/>
  <c r="AD123" i="5"/>
  <c r="AC123" i="5"/>
  <c r="AA123" i="5"/>
  <c r="AB123" i="5" s="1"/>
  <c r="Z123" i="5"/>
  <c r="AI122" i="5"/>
  <c r="AD122" i="5"/>
  <c r="AE122" i="5" s="1"/>
  <c r="AC122" i="5"/>
  <c r="AA122" i="5"/>
  <c r="Z122" i="5"/>
  <c r="AB122" i="5" s="1"/>
  <c r="AI121" i="5"/>
  <c r="AD121" i="5"/>
  <c r="AC121" i="5"/>
  <c r="AE121" i="5" s="1"/>
  <c r="AA121" i="5"/>
  <c r="Z121" i="5"/>
  <c r="AI120" i="5"/>
  <c r="AD120" i="5"/>
  <c r="AE120" i="5" s="1"/>
  <c r="AC120" i="5"/>
  <c r="AA120" i="5"/>
  <c r="Z120" i="5"/>
  <c r="AB120" i="5" s="1"/>
  <c r="AI119" i="5"/>
  <c r="AD119" i="5"/>
  <c r="AC119" i="5"/>
  <c r="AE119" i="5" s="1"/>
  <c r="AA119" i="5"/>
  <c r="AB119" i="5" s="1"/>
  <c r="Z119" i="5"/>
  <c r="AI118" i="5"/>
  <c r="AD118" i="5"/>
  <c r="AE118" i="5" s="1"/>
  <c r="AC118" i="5"/>
  <c r="AB118" i="5"/>
  <c r="AA118" i="5"/>
  <c r="Z118" i="5"/>
  <c r="AI117" i="5"/>
  <c r="AE117" i="5"/>
  <c r="AD117" i="5"/>
  <c r="AC117" i="5"/>
  <c r="AA117" i="5"/>
  <c r="Z117" i="5"/>
  <c r="AI116" i="5"/>
  <c r="AD116" i="5"/>
  <c r="AE116" i="5" s="1"/>
  <c r="AC116" i="5"/>
  <c r="AB116" i="5"/>
  <c r="AA116" i="5"/>
  <c r="Z116" i="5"/>
  <c r="AI115" i="5"/>
  <c r="AE115" i="5"/>
  <c r="AD115" i="5"/>
  <c r="AC115" i="5"/>
  <c r="AA115" i="5"/>
  <c r="AB115" i="5" s="1"/>
  <c r="Z115" i="5"/>
  <c r="AI114" i="5"/>
  <c r="AD114" i="5"/>
  <c r="AE114" i="5" s="1"/>
  <c r="AC114" i="5"/>
  <c r="AA114" i="5"/>
  <c r="Z114" i="5"/>
  <c r="AB114" i="5" s="1"/>
  <c r="AI113" i="5"/>
  <c r="AD113" i="5"/>
  <c r="AC113" i="5"/>
  <c r="AE113" i="5" s="1"/>
  <c r="AA113" i="5"/>
  <c r="Z113" i="5"/>
  <c r="AI112" i="5"/>
  <c r="AD112" i="5"/>
  <c r="AE112" i="5" s="1"/>
  <c r="AC112" i="5"/>
  <c r="AA112" i="5"/>
  <c r="Z112" i="5"/>
  <c r="AB112" i="5" s="1"/>
  <c r="AI111" i="5"/>
  <c r="AD111" i="5"/>
  <c r="AC111" i="5"/>
  <c r="AE111" i="5" s="1"/>
  <c r="AA111" i="5"/>
  <c r="AB111" i="5" s="1"/>
  <c r="Z111" i="5"/>
  <c r="AI110" i="5"/>
  <c r="AD110" i="5"/>
  <c r="AE110" i="5" s="1"/>
  <c r="AC110" i="5"/>
  <c r="AB110" i="5"/>
  <c r="AA110" i="5"/>
  <c r="Z110" i="5"/>
  <c r="AI109" i="5"/>
  <c r="AE109" i="5"/>
  <c r="AD109" i="5"/>
  <c r="AC109" i="5"/>
  <c r="AA109" i="5"/>
  <c r="AB109" i="5" s="1"/>
  <c r="Z109" i="5"/>
  <c r="AI108" i="5"/>
  <c r="AD108" i="5"/>
  <c r="AE108" i="5" s="1"/>
  <c r="AC108" i="5"/>
  <c r="AA108" i="5"/>
  <c r="Z108" i="5"/>
  <c r="AB108" i="5" s="1"/>
  <c r="AI107" i="5"/>
  <c r="AD107" i="5"/>
  <c r="AC107" i="5"/>
  <c r="AE107" i="5" s="1"/>
  <c r="AA107" i="5"/>
  <c r="AB107" i="5" s="1"/>
  <c r="Z107" i="5"/>
  <c r="AI106" i="5"/>
  <c r="AD106" i="5"/>
  <c r="AE106" i="5" s="1"/>
  <c r="AC106" i="5"/>
  <c r="AB106" i="5"/>
  <c r="AA106" i="5"/>
  <c r="Z106" i="5"/>
  <c r="AI105" i="5"/>
  <c r="AE105" i="5"/>
  <c r="AD105" i="5"/>
  <c r="AC105" i="5"/>
  <c r="AA105" i="5"/>
  <c r="AB105" i="5" s="1"/>
  <c r="Z105" i="5"/>
  <c r="AI104" i="5"/>
  <c r="AD104" i="5"/>
  <c r="AE104" i="5" s="1"/>
  <c r="AC104" i="5"/>
  <c r="AA104" i="5"/>
  <c r="Z104" i="5"/>
  <c r="AB104" i="5" s="1"/>
  <c r="AI103" i="5"/>
  <c r="AD103" i="5"/>
  <c r="AC103" i="5"/>
  <c r="AE103" i="5" s="1"/>
  <c r="AA103" i="5"/>
  <c r="AB103" i="5" s="1"/>
  <c r="Z103" i="5"/>
  <c r="AI102" i="5"/>
  <c r="AD102" i="5"/>
  <c r="AE102" i="5" s="1"/>
  <c r="AC102" i="5"/>
  <c r="AB102" i="5"/>
  <c r="AA102" i="5"/>
  <c r="Z102" i="5"/>
  <c r="AI101" i="5"/>
  <c r="AE101" i="5"/>
  <c r="AD101" i="5"/>
  <c r="AC101" i="5"/>
  <c r="AA101" i="5"/>
  <c r="AB101" i="5" s="1"/>
  <c r="Z101" i="5"/>
  <c r="AI100" i="5"/>
  <c r="AD100" i="5"/>
  <c r="AE100" i="5" s="1"/>
  <c r="AC100" i="5"/>
  <c r="AA100" i="5"/>
  <c r="Z100" i="5"/>
  <c r="AB100" i="5" s="1"/>
  <c r="AI99" i="5"/>
  <c r="AD99" i="5"/>
  <c r="AC99" i="5"/>
  <c r="AE99" i="5" s="1"/>
  <c r="AA99" i="5"/>
  <c r="AB99" i="5" s="1"/>
  <c r="Z99" i="5"/>
  <c r="AI98" i="5"/>
  <c r="AD98" i="5"/>
  <c r="AE98" i="5" s="1"/>
  <c r="AC98" i="5"/>
  <c r="AB98" i="5"/>
  <c r="AA98" i="5"/>
  <c r="Z98" i="5"/>
  <c r="AI97" i="5"/>
  <c r="AE97" i="5"/>
  <c r="AD97" i="5"/>
  <c r="AC97" i="5"/>
  <c r="AA97" i="5"/>
  <c r="AB97" i="5" s="1"/>
  <c r="Z97" i="5"/>
  <c r="AI96" i="5"/>
  <c r="AD96" i="5"/>
  <c r="AE96" i="5" s="1"/>
  <c r="AC96" i="5"/>
  <c r="AA96" i="5"/>
  <c r="Z96" i="5"/>
  <c r="AB96" i="5" s="1"/>
  <c r="AI95" i="5"/>
  <c r="AD95" i="5"/>
  <c r="AC95" i="5"/>
  <c r="AE95" i="5" s="1"/>
  <c r="AA95" i="5"/>
  <c r="AB95" i="5" s="1"/>
  <c r="Z95" i="5"/>
  <c r="AI94" i="5"/>
  <c r="AD94" i="5"/>
  <c r="AE94" i="5" s="1"/>
  <c r="AC94" i="5"/>
  <c r="AB94" i="5"/>
  <c r="AA94" i="5"/>
  <c r="Z94" i="5"/>
  <c r="AI93" i="5"/>
  <c r="AE93" i="5"/>
  <c r="AD93" i="5"/>
  <c r="AC93" i="5"/>
  <c r="AA93" i="5"/>
  <c r="AB93" i="5" s="1"/>
  <c r="Z93" i="5"/>
  <c r="AI92" i="5"/>
  <c r="AD92" i="5"/>
  <c r="AE92" i="5" s="1"/>
  <c r="AC92" i="5"/>
  <c r="AA92" i="5"/>
  <c r="Z92" i="5"/>
  <c r="AB92" i="5" s="1"/>
  <c r="AI91" i="5"/>
  <c r="AD91" i="5"/>
  <c r="AC91" i="5"/>
  <c r="AE91" i="5" s="1"/>
  <c r="AA91" i="5"/>
  <c r="AB91" i="5" s="1"/>
  <c r="Z91" i="5"/>
  <c r="AI90" i="5"/>
  <c r="AD90" i="5"/>
  <c r="AE90" i="5" s="1"/>
  <c r="AC90" i="5"/>
  <c r="AB90" i="5"/>
  <c r="AA90" i="5"/>
  <c r="Z90" i="5"/>
  <c r="AI89" i="5"/>
  <c r="AE89" i="5"/>
  <c r="AD89" i="5"/>
  <c r="AC89" i="5"/>
  <c r="AA89" i="5"/>
  <c r="AB89" i="5" s="1"/>
  <c r="Z89" i="5"/>
  <c r="AI88" i="5"/>
  <c r="AD88" i="5"/>
  <c r="AE88" i="5" s="1"/>
  <c r="AC88" i="5"/>
  <c r="AA88" i="5"/>
  <c r="Z88" i="5"/>
  <c r="AB88" i="5" s="1"/>
  <c r="AI87" i="5"/>
  <c r="AD87" i="5"/>
  <c r="AC87" i="5"/>
  <c r="AE87" i="5" s="1"/>
  <c r="AA87" i="5"/>
  <c r="AB87" i="5" s="1"/>
  <c r="Z87" i="5"/>
  <c r="AI86" i="5"/>
  <c r="AD86" i="5"/>
  <c r="AE86" i="5" s="1"/>
  <c r="AC86" i="5"/>
  <c r="AB86" i="5"/>
  <c r="AA86" i="5"/>
  <c r="Z86" i="5"/>
  <c r="AI85" i="5"/>
  <c r="AE85" i="5"/>
  <c r="AD85" i="5"/>
  <c r="AC85" i="5"/>
  <c r="AA85" i="5"/>
  <c r="AB85" i="5" s="1"/>
  <c r="Z85" i="5"/>
  <c r="AI84" i="5"/>
  <c r="AD84" i="5"/>
  <c r="AE84" i="5" s="1"/>
  <c r="AC84" i="5"/>
  <c r="AA84" i="5"/>
  <c r="Z84" i="5"/>
  <c r="AB84" i="5" s="1"/>
  <c r="AI83" i="5"/>
  <c r="AD83" i="5"/>
  <c r="AC83" i="5"/>
  <c r="AE83" i="5" s="1"/>
  <c r="AA83" i="5"/>
  <c r="AB83" i="5" s="1"/>
  <c r="Z83" i="5"/>
  <c r="AI82" i="5"/>
  <c r="AD82" i="5"/>
  <c r="AE82" i="5" s="1"/>
  <c r="AC82" i="5"/>
  <c r="AB82" i="5"/>
  <c r="AA82" i="5"/>
  <c r="Z82" i="5"/>
  <c r="AI81" i="5"/>
  <c r="AE81" i="5"/>
  <c r="AD81" i="5"/>
  <c r="AC81" i="5"/>
  <c r="AA81" i="5"/>
  <c r="AB81" i="5" s="1"/>
  <c r="Z81" i="5"/>
  <c r="AI80" i="5"/>
  <c r="AD80" i="5"/>
  <c r="AE80" i="5" s="1"/>
  <c r="AC80" i="5"/>
  <c r="AA80" i="5"/>
  <c r="Z80" i="5"/>
  <c r="AB80" i="5" s="1"/>
  <c r="AI79" i="5"/>
  <c r="AD79" i="5"/>
  <c r="AC79" i="5"/>
  <c r="AE79" i="5" s="1"/>
  <c r="AA79" i="5"/>
  <c r="AB79" i="5" s="1"/>
  <c r="Z79" i="5"/>
  <c r="AI78" i="5"/>
  <c r="AD78" i="5"/>
  <c r="AE78" i="5" s="1"/>
  <c r="AC78" i="5"/>
  <c r="AB78" i="5"/>
  <c r="AA78" i="5"/>
  <c r="Z78" i="5"/>
  <c r="AI77" i="5"/>
  <c r="AE77" i="5"/>
  <c r="AD77" i="5"/>
  <c r="AC77" i="5"/>
  <c r="AA77" i="5"/>
  <c r="AB77" i="5" s="1"/>
  <c r="Z77" i="5"/>
  <c r="AI76" i="5"/>
  <c r="AD76" i="5"/>
  <c r="AE76" i="5" s="1"/>
  <c r="AC76" i="5"/>
  <c r="AA76" i="5"/>
  <c r="Z76" i="5"/>
  <c r="AB76" i="5" s="1"/>
  <c r="AI75" i="5"/>
  <c r="AD75" i="5"/>
  <c r="AC75" i="5"/>
  <c r="AE75" i="5" s="1"/>
  <c r="AA75" i="5"/>
  <c r="AB75" i="5" s="1"/>
  <c r="Z75" i="5"/>
  <c r="AI74" i="5"/>
  <c r="AD74" i="5"/>
  <c r="AE74" i="5" s="1"/>
  <c r="AC74" i="5"/>
  <c r="AB74" i="5"/>
  <c r="AA74" i="5"/>
  <c r="Z74" i="5"/>
  <c r="AI73" i="5"/>
  <c r="AE73" i="5"/>
  <c r="AD73" i="5"/>
  <c r="AC73" i="5"/>
  <c r="AA73" i="5"/>
  <c r="AB73" i="5" s="1"/>
  <c r="Z73" i="5"/>
  <c r="AI72" i="5"/>
  <c r="AD72" i="5"/>
  <c r="AE72" i="5" s="1"/>
  <c r="AC72" i="5"/>
  <c r="AA72" i="5"/>
  <c r="Z72" i="5"/>
  <c r="AB72" i="5" s="1"/>
  <c r="AI71" i="5"/>
  <c r="AD71" i="5"/>
  <c r="AC71" i="5"/>
  <c r="AE71" i="5" s="1"/>
  <c r="AA71" i="5"/>
  <c r="AB71" i="5" s="1"/>
  <c r="Z71" i="5"/>
  <c r="AI70" i="5"/>
  <c r="AD70" i="5"/>
  <c r="AE70" i="5" s="1"/>
  <c r="AC70" i="5"/>
  <c r="AB70" i="5"/>
  <c r="AA70" i="5"/>
  <c r="Z70" i="5"/>
  <c r="AI69" i="5"/>
  <c r="AE69" i="5"/>
  <c r="AD69" i="5"/>
  <c r="AC69" i="5"/>
  <c r="AA69" i="5"/>
  <c r="AB69" i="5" s="1"/>
  <c r="Z69" i="5"/>
  <c r="AI68" i="5"/>
  <c r="AD68" i="5"/>
  <c r="AE68" i="5" s="1"/>
  <c r="AC68" i="5"/>
  <c r="AA68" i="5"/>
  <c r="Z68" i="5"/>
  <c r="AB68" i="5" s="1"/>
  <c r="AI67" i="5"/>
  <c r="AD67" i="5"/>
  <c r="AC67" i="5"/>
  <c r="AE67" i="5" s="1"/>
  <c r="AA67" i="5"/>
  <c r="AB67" i="5" s="1"/>
  <c r="Z67" i="5"/>
  <c r="AI66" i="5"/>
  <c r="AD66" i="5"/>
  <c r="AE66" i="5" s="1"/>
  <c r="AC66" i="5"/>
  <c r="AB66" i="5"/>
  <c r="AA66" i="5"/>
  <c r="Z66" i="5"/>
  <c r="AI65" i="5"/>
  <c r="AE65" i="5"/>
  <c r="AD65" i="5"/>
  <c r="AC65" i="5"/>
  <c r="AA65" i="5"/>
  <c r="AB65" i="5" s="1"/>
  <c r="Z65" i="5"/>
  <c r="AI64" i="5"/>
  <c r="AD64" i="5"/>
  <c r="AE64" i="5" s="1"/>
  <c r="AC64" i="5"/>
  <c r="AA64" i="5"/>
  <c r="Z64" i="5"/>
  <c r="AB64" i="5" s="1"/>
  <c r="AI63" i="5"/>
  <c r="AD63" i="5"/>
  <c r="AC63" i="5"/>
  <c r="AE63" i="5" s="1"/>
  <c r="AA63" i="5"/>
  <c r="AB63" i="5" s="1"/>
  <c r="Z63" i="5"/>
  <c r="AI62" i="5"/>
  <c r="AD62" i="5"/>
  <c r="AE62" i="5" s="1"/>
  <c r="AC62" i="5"/>
  <c r="AB62" i="5"/>
  <c r="AA62" i="5"/>
  <c r="Z62" i="5"/>
  <c r="AI61" i="5"/>
  <c r="AE61" i="5"/>
  <c r="AD61" i="5"/>
  <c r="AC61" i="5"/>
  <c r="AA61" i="5"/>
  <c r="AB61" i="5" s="1"/>
  <c r="Z61" i="5"/>
  <c r="AI60" i="5"/>
  <c r="AD60" i="5"/>
  <c r="AE60" i="5" s="1"/>
  <c r="AC60" i="5"/>
  <c r="AA60" i="5"/>
  <c r="Z60" i="5"/>
  <c r="AB60" i="5" s="1"/>
  <c r="AI59" i="5"/>
  <c r="AD59" i="5"/>
  <c r="AC59" i="5"/>
  <c r="AE59" i="5" s="1"/>
  <c r="AA59" i="5"/>
  <c r="AB59" i="5" s="1"/>
  <c r="Z59" i="5"/>
  <c r="AI58" i="5"/>
  <c r="AD58" i="5"/>
  <c r="AE58" i="5" s="1"/>
  <c r="AC58" i="5"/>
  <c r="AB58" i="5"/>
  <c r="AA58" i="5"/>
  <c r="Z58" i="5"/>
  <c r="AI57" i="5"/>
  <c r="AE57" i="5"/>
  <c r="AD57" i="5"/>
  <c r="AC57" i="5"/>
  <c r="AA57" i="5"/>
  <c r="AB57" i="5" s="1"/>
  <c r="Z57" i="5"/>
  <c r="AI56" i="5"/>
  <c r="AD56" i="5"/>
  <c r="AE56" i="5" s="1"/>
  <c r="AC56" i="5"/>
  <c r="AA56" i="5"/>
  <c r="Z56" i="5"/>
  <c r="AB56" i="5" s="1"/>
  <c r="AI55" i="5"/>
  <c r="AD55" i="5"/>
  <c r="AC55" i="5"/>
  <c r="AE55" i="5" s="1"/>
  <c r="AA55" i="5"/>
  <c r="AB55" i="5" s="1"/>
  <c r="Z55" i="5"/>
  <c r="AI54" i="5"/>
  <c r="AD54" i="5"/>
  <c r="AE54" i="5" s="1"/>
  <c r="AC54" i="5"/>
  <c r="AB54" i="5"/>
  <c r="AA54" i="5"/>
  <c r="Z54" i="5"/>
  <c r="AI53" i="5"/>
  <c r="AE53" i="5"/>
  <c r="AD53" i="5"/>
  <c r="AC53" i="5"/>
  <c r="AA53" i="5"/>
  <c r="AB53" i="5" s="1"/>
  <c r="Z53" i="5"/>
  <c r="AI52" i="5"/>
  <c r="AD52" i="5"/>
  <c r="AE52" i="5" s="1"/>
  <c r="AC52" i="5"/>
  <c r="AA52" i="5"/>
  <c r="Z52" i="5"/>
  <c r="AB52" i="5" s="1"/>
  <c r="AI51" i="5"/>
  <c r="AD51" i="5"/>
  <c r="AC51" i="5"/>
  <c r="AE51" i="5" s="1"/>
  <c r="AA51" i="5"/>
  <c r="AB51" i="5" s="1"/>
  <c r="Z51" i="5"/>
  <c r="AI50" i="5"/>
  <c r="AD50" i="5"/>
  <c r="AE50" i="5" s="1"/>
  <c r="AC50" i="5"/>
  <c r="AB50" i="5"/>
  <c r="AA50" i="5"/>
  <c r="Z50" i="5"/>
  <c r="AI49" i="5"/>
  <c r="AE49" i="5"/>
  <c r="AD49" i="5"/>
  <c r="AC49" i="5"/>
  <c r="AA49" i="5"/>
  <c r="AB49" i="5" s="1"/>
  <c r="Z49" i="5"/>
  <c r="AI48" i="5"/>
  <c r="AD48" i="5"/>
  <c r="AE48" i="5" s="1"/>
  <c r="AC48" i="5"/>
  <c r="AA48" i="5"/>
  <c r="Z48" i="5"/>
  <c r="AB48" i="5" s="1"/>
  <c r="AI47" i="5"/>
  <c r="AD47" i="5"/>
  <c r="AC47" i="5"/>
  <c r="AE47" i="5" s="1"/>
  <c r="AA47" i="5"/>
  <c r="AB47" i="5" s="1"/>
  <c r="Z47" i="5"/>
  <c r="AI46" i="5"/>
  <c r="AD46" i="5"/>
  <c r="AE46" i="5" s="1"/>
  <c r="AC46" i="5"/>
  <c r="AB46" i="5"/>
  <c r="AA46" i="5"/>
  <c r="Z46" i="5"/>
  <c r="AI45" i="5"/>
  <c r="AE45" i="5"/>
  <c r="AD45" i="5"/>
  <c r="AC45" i="5"/>
  <c r="AA45" i="5"/>
  <c r="AB45" i="5" s="1"/>
  <c r="Z45" i="5"/>
  <c r="AI44" i="5"/>
  <c r="AD44" i="5"/>
  <c r="AE44" i="5" s="1"/>
  <c r="AC44" i="5"/>
  <c r="AA44" i="5"/>
  <c r="Z44" i="5"/>
  <c r="AB44" i="5" s="1"/>
  <c r="AI43" i="5"/>
  <c r="AD43" i="5"/>
  <c r="AC43" i="5"/>
  <c r="AE43" i="5" s="1"/>
  <c r="AA43" i="5"/>
  <c r="AB43" i="5" s="1"/>
  <c r="Z43" i="5"/>
  <c r="AI42" i="5"/>
  <c r="AD42" i="5"/>
  <c r="AE42" i="5" s="1"/>
  <c r="AC42" i="5"/>
  <c r="AB42" i="5"/>
  <c r="AA42" i="5"/>
  <c r="Z42" i="5"/>
  <c r="AI41" i="5"/>
  <c r="AE41" i="5"/>
  <c r="AD41" i="5"/>
  <c r="AC41" i="5"/>
  <c r="AA41" i="5"/>
  <c r="AB41" i="5" s="1"/>
  <c r="Z41" i="5"/>
  <c r="AI40" i="5"/>
  <c r="AD40" i="5"/>
  <c r="AE40" i="5" s="1"/>
  <c r="AC40" i="5"/>
  <c r="AA40" i="5"/>
  <c r="Z40" i="5"/>
  <c r="AB40" i="5" s="1"/>
  <c r="AI39" i="5"/>
  <c r="AD39" i="5"/>
  <c r="AC39" i="5"/>
  <c r="AE39" i="5" s="1"/>
  <c r="AA39" i="5"/>
  <c r="AB39" i="5" s="1"/>
  <c r="Z39" i="5"/>
  <c r="AI38" i="5"/>
  <c r="AD38" i="5"/>
  <c r="AE38" i="5" s="1"/>
  <c r="AC38" i="5"/>
  <c r="AB38" i="5"/>
  <c r="AA38" i="5"/>
  <c r="Z38" i="5"/>
  <c r="AI37" i="5"/>
  <c r="AE37" i="5"/>
  <c r="AD37" i="5"/>
  <c r="AC37" i="5"/>
  <c r="AA37" i="5"/>
  <c r="AB37" i="5" s="1"/>
  <c r="Z37" i="5"/>
  <c r="AI36" i="5"/>
  <c r="AD36" i="5"/>
  <c r="AE36" i="5" s="1"/>
  <c r="AC36" i="5"/>
  <c r="AA36" i="5"/>
  <c r="Z36" i="5"/>
  <c r="AB36" i="5" s="1"/>
  <c r="AI35" i="5"/>
  <c r="AD35" i="5"/>
  <c r="AC35" i="5"/>
  <c r="AE35" i="5" s="1"/>
  <c r="AA35" i="5"/>
  <c r="AB35" i="5" s="1"/>
  <c r="Z35" i="5"/>
  <c r="AI34" i="5"/>
  <c r="AD34" i="5"/>
  <c r="AE34" i="5" s="1"/>
  <c r="AC34" i="5"/>
  <c r="AB34" i="5"/>
  <c r="AA34" i="5"/>
  <c r="Z34" i="5"/>
  <c r="AI33" i="5"/>
  <c r="AE33" i="5"/>
  <c r="AD33" i="5"/>
  <c r="AC33" i="5"/>
  <c r="AA33" i="5"/>
  <c r="AB33" i="5" s="1"/>
  <c r="Z33" i="5"/>
  <c r="AI32" i="5"/>
  <c r="AD32" i="5"/>
  <c r="AE32" i="5" s="1"/>
  <c r="AC32" i="5"/>
  <c r="AA32" i="5"/>
  <c r="Z32" i="5"/>
  <c r="AB32" i="5" s="1"/>
  <c r="AI31" i="5"/>
  <c r="AD31" i="5"/>
  <c r="AC31" i="5"/>
  <c r="AE31" i="5" s="1"/>
  <c r="AA31" i="5"/>
  <c r="AB31" i="5" s="1"/>
  <c r="Z31" i="5"/>
  <c r="AI30" i="5"/>
  <c r="AD30" i="5"/>
  <c r="AE30" i="5" s="1"/>
  <c r="AC30" i="5"/>
  <c r="AB30" i="5"/>
  <c r="AA30" i="5"/>
  <c r="Z30" i="5"/>
  <c r="AI29" i="5"/>
  <c r="AE29" i="5"/>
  <c r="AD29" i="5"/>
  <c r="AC29" i="5"/>
  <c r="AA29" i="5"/>
  <c r="AB29" i="5" s="1"/>
  <c r="Z29" i="5"/>
  <c r="AI28" i="5"/>
  <c r="AD28" i="5"/>
  <c r="AE28" i="5" s="1"/>
  <c r="AC28" i="5"/>
  <c r="AA28" i="5"/>
  <c r="Z28" i="5"/>
  <c r="AB28" i="5" s="1"/>
  <c r="AI27" i="5"/>
  <c r="AD27" i="5"/>
  <c r="AC27" i="5"/>
  <c r="AE27" i="5" s="1"/>
  <c r="AA27" i="5"/>
  <c r="AB27" i="5" s="1"/>
  <c r="Z27" i="5"/>
  <c r="AI26" i="5"/>
  <c r="AD26" i="5"/>
  <c r="AE26" i="5" s="1"/>
  <c r="AC26" i="5"/>
  <c r="AB26" i="5"/>
  <c r="AA26" i="5"/>
  <c r="Z26" i="5"/>
  <c r="AI25" i="5"/>
  <c r="AE25" i="5"/>
  <c r="AD25" i="5"/>
  <c r="AC25" i="5"/>
  <c r="AA25" i="5"/>
  <c r="AB25" i="5" s="1"/>
  <c r="Z25" i="5"/>
  <c r="AI24" i="5"/>
  <c r="AD24" i="5"/>
  <c r="AE24" i="5" s="1"/>
  <c r="AC24" i="5"/>
  <c r="AA24" i="5"/>
  <c r="Z24" i="5"/>
  <c r="AB24" i="5" s="1"/>
  <c r="AI23" i="5"/>
  <c r="AD23" i="5"/>
  <c r="AC23" i="5"/>
  <c r="AE23" i="5" s="1"/>
  <c r="AA23" i="5"/>
  <c r="AB23" i="5" s="1"/>
  <c r="Z23" i="5"/>
  <c r="AI22" i="5"/>
  <c r="AD22" i="5"/>
  <c r="AE22" i="5" s="1"/>
  <c r="AC22" i="5"/>
  <c r="AB22" i="5"/>
  <c r="AA22" i="5"/>
  <c r="Z22" i="5"/>
  <c r="AI21" i="5"/>
  <c r="AE21" i="5"/>
  <c r="AD21" i="5"/>
  <c r="AC21" i="5"/>
  <c r="AA21" i="5"/>
  <c r="AB21" i="5" s="1"/>
  <c r="Z21" i="5"/>
  <c r="AI20" i="5"/>
  <c r="AD20" i="5"/>
  <c r="AE20" i="5" s="1"/>
  <c r="AC20" i="5"/>
  <c r="AA20" i="5"/>
  <c r="Z20" i="5"/>
  <c r="AB20" i="5" s="1"/>
  <c r="AI19" i="5"/>
  <c r="AD19" i="5"/>
  <c r="AC19" i="5"/>
  <c r="AE19" i="5" s="1"/>
  <c r="AA19" i="5"/>
  <c r="AB19" i="5" s="1"/>
  <c r="Z19" i="5"/>
  <c r="AI18" i="5"/>
  <c r="AD18" i="5"/>
  <c r="AE18" i="5" s="1"/>
  <c r="AC18" i="5"/>
  <c r="AB18" i="5"/>
  <c r="AA18" i="5"/>
  <c r="Z18" i="5"/>
  <c r="AI17" i="5"/>
  <c r="AE17" i="5"/>
  <c r="AD17" i="5"/>
  <c r="AC17" i="5"/>
  <c r="AA17" i="5"/>
  <c r="AB17" i="5" s="1"/>
  <c r="Z17" i="5"/>
  <c r="AI16" i="5"/>
  <c r="AD16" i="5"/>
  <c r="AE16" i="5" s="1"/>
  <c r="AC16" i="5"/>
  <c r="AA16" i="5"/>
  <c r="Z16" i="5"/>
  <c r="AB16" i="5" s="1"/>
  <c r="AI15" i="5"/>
  <c r="AD15" i="5"/>
  <c r="AC15" i="5"/>
  <c r="AE15" i="5" s="1"/>
  <c r="AA15" i="5"/>
  <c r="AB15" i="5" s="1"/>
  <c r="Z15" i="5"/>
  <c r="AI14" i="5"/>
  <c r="AD14" i="5"/>
  <c r="AE14" i="5" s="1"/>
  <c r="AC14" i="5"/>
  <c r="AB14" i="5"/>
  <c r="AA14" i="5"/>
  <c r="Z14" i="5"/>
  <c r="AI13" i="5"/>
  <c r="AE13" i="5"/>
  <c r="AD13" i="5"/>
  <c r="AC13" i="5"/>
  <c r="AA13" i="5"/>
  <c r="AB13" i="5" s="1"/>
  <c r="Z13" i="5"/>
  <c r="AI12" i="5"/>
  <c r="AD12" i="5"/>
  <c r="AE12" i="5" s="1"/>
  <c r="AC12" i="5"/>
  <c r="AA12" i="5"/>
  <c r="Z12" i="5"/>
  <c r="AB12" i="5" s="1"/>
  <c r="AI11" i="5"/>
  <c r="AD11" i="5"/>
  <c r="AC11" i="5"/>
  <c r="AE11" i="5" s="1"/>
  <c r="AA11" i="5"/>
  <c r="AB11" i="5" s="1"/>
  <c r="Z11" i="5"/>
  <c r="AI10" i="5"/>
  <c r="AD10" i="5"/>
  <c r="AE10" i="5" s="1"/>
  <c r="AC10" i="5"/>
  <c r="AB10" i="5"/>
  <c r="AA10" i="5"/>
  <c r="Z10" i="5"/>
  <c r="AI9" i="5"/>
  <c r="AE9" i="5"/>
  <c r="AD9" i="5"/>
  <c r="AC9" i="5"/>
  <c r="AA9" i="5"/>
  <c r="AB9" i="5" s="1"/>
  <c r="Z9" i="5"/>
  <c r="AI8" i="5"/>
  <c r="AD8" i="5"/>
  <c r="AE8" i="5" s="1"/>
  <c r="AC8" i="5"/>
  <c r="AA8" i="5"/>
  <c r="Z8" i="5"/>
  <c r="AB8" i="5" s="1"/>
  <c r="AI7" i="5"/>
  <c r="AD7" i="5"/>
  <c r="AC7" i="5"/>
  <c r="AE7" i="5" s="1"/>
  <c r="AA7" i="5"/>
  <c r="AB7" i="5" s="1"/>
  <c r="Z7" i="5"/>
  <c r="AI6" i="5"/>
  <c r="AD6" i="5"/>
  <c r="AE6" i="5" s="1"/>
  <c r="AC6" i="5"/>
  <c r="AB6" i="5"/>
  <c r="AA6" i="5"/>
  <c r="Z6" i="5"/>
  <c r="AI5" i="5"/>
  <c r="AE5" i="5"/>
  <c r="AD5" i="5"/>
  <c r="AC5" i="5"/>
  <c r="AA5" i="5"/>
  <c r="AB5" i="5" s="1"/>
  <c r="Z5" i="5"/>
  <c r="AI4" i="5"/>
  <c r="AD4" i="5"/>
  <c r="AE4" i="5" s="1"/>
  <c r="AC4" i="5"/>
  <c r="AA4" i="5"/>
  <c r="Z4" i="5"/>
  <c r="AB4" i="5" s="1"/>
  <c r="AI3" i="5"/>
  <c r="AD3" i="5"/>
  <c r="AC3" i="5"/>
  <c r="AE3" i="5" s="1"/>
  <c r="AA3" i="5"/>
  <c r="AB3" i="5" s="1"/>
  <c r="Z3" i="5"/>
  <c r="AI2" i="5"/>
  <c r="AD2" i="5"/>
  <c r="AE2" i="5" s="1"/>
  <c r="AC2" i="5"/>
  <c r="AB2" i="5"/>
  <c r="AA2" i="5"/>
  <c r="Z2" i="5"/>
  <c r="AA338" i="3"/>
  <c r="AB338" i="3" s="1"/>
  <c r="Z338" i="3"/>
  <c r="P338" i="3"/>
  <c r="O338" i="3"/>
  <c r="N338" i="3"/>
  <c r="M338" i="3"/>
  <c r="Z337" i="3"/>
  <c r="AA337" i="3" s="1"/>
  <c r="AB337" i="3" s="1"/>
  <c r="P337" i="3"/>
  <c r="O337" i="3"/>
  <c r="N337" i="3"/>
  <c r="M337" i="3"/>
  <c r="AA336" i="3"/>
  <c r="AB336" i="3" s="1"/>
  <c r="Z336" i="3"/>
  <c r="P336" i="3"/>
  <c r="O336" i="3"/>
  <c r="N336" i="3"/>
  <c r="M336" i="3"/>
  <c r="AB335" i="3"/>
  <c r="Z335" i="3"/>
  <c r="AA335" i="3" s="1"/>
  <c r="P335" i="3"/>
  <c r="O335" i="3"/>
  <c r="N335" i="3"/>
  <c r="M335" i="3"/>
  <c r="AA334" i="3"/>
  <c r="AB334" i="3" s="1"/>
  <c r="Z334" i="3"/>
  <c r="P334" i="3"/>
  <c r="O334" i="3"/>
  <c r="N334" i="3"/>
  <c r="M334" i="3"/>
  <c r="Z333" i="3"/>
  <c r="AA333" i="3" s="1"/>
  <c r="AB333" i="3" s="1"/>
  <c r="P333" i="3"/>
  <c r="O333" i="3"/>
  <c r="N333" i="3"/>
  <c r="M333" i="3"/>
  <c r="AA332" i="3"/>
  <c r="AB332" i="3" s="1"/>
  <c r="Z332" i="3"/>
  <c r="P332" i="3"/>
  <c r="O332" i="3"/>
  <c r="N332" i="3"/>
  <c r="M332" i="3"/>
  <c r="Z331" i="3"/>
  <c r="AA331" i="3" s="1"/>
  <c r="AB331" i="3" s="1"/>
  <c r="P331" i="3"/>
  <c r="O331" i="3"/>
  <c r="N331" i="3"/>
  <c r="M331" i="3"/>
  <c r="AA330" i="3"/>
  <c r="AB330" i="3" s="1"/>
  <c r="Z330" i="3"/>
  <c r="P330" i="3"/>
  <c r="O330" i="3"/>
  <c r="N330" i="3"/>
  <c r="M330" i="3"/>
  <c r="Z329" i="3"/>
  <c r="AA329" i="3" s="1"/>
  <c r="AB329" i="3" s="1"/>
  <c r="P329" i="3"/>
  <c r="O329" i="3"/>
  <c r="N329" i="3"/>
  <c r="M329" i="3"/>
  <c r="AA328" i="3"/>
  <c r="AB328" i="3" s="1"/>
  <c r="Z328" i="3"/>
  <c r="P328" i="3"/>
  <c r="O328" i="3"/>
  <c r="N328" i="3"/>
  <c r="M328" i="3"/>
  <c r="AB327" i="3"/>
  <c r="Z327" i="3"/>
  <c r="AA327" i="3" s="1"/>
  <c r="P327" i="3"/>
  <c r="O327" i="3"/>
  <c r="N327" i="3"/>
  <c r="M327" i="3"/>
  <c r="AA326" i="3"/>
  <c r="AB326" i="3" s="1"/>
  <c r="Z326" i="3"/>
  <c r="P326" i="3"/>
  <c r="O326" i="3"/>
  <c r="N326" i="3"/>
  <c r="M326" i="3"/>
  <c r="Z325" i="3"/>
  <c r="AA325" i="3" s="1"/>
  <c r="AB325" i="3" s="1"/>
  <c r="P325" i="3"/>
  <c r="O325" i="3"/>
  <c r="N325" i="3"/>
  <c r="M325" i="3"/>
  <c r="AA324" i="3"/>
  <c r="AB324" i="3" s="1"/>
  <c r="Z324" i="3"/>
  <c r="P324" i="3"/>
  <c r="O324" i="3"/>
  <c r="N324" i="3"/>
  <c r="M324" i="3"/>
  <c r="Z323" i="3"/>
  <c r="AA323" i="3" s="1"/>
  <c r="AB323" i="3" s="1"/>
  <c r="P323" i="3"/>
  <c r="O323" i="3"/>
  <c r="N323" i="3"/>
  <c r="M323" i="3"/>
  <c r="AA322" i="3"/>
  <c r="AB322" i="3" s="1"/>
  <c r="Z322" i="3"/>
  <c r="P322" i="3"/>
  <c r="O322" i="3"/>
  <c r="N322" i="3"/>
  <c r="M322" i="3"/>
  <c r="Z321" i="3"/>
  <c r="AA321" i="3" s="1"/>
  <c r="AB321" i="3" s="1"/>
  <c r="P321" i="3"/>
  <c r="O321" i="3"/>
  <c r="N321" i="3"/>
  <c r="M321" i="3"/>
  <c r="AA320" i="3"/>
  <c r="AB320" i="3" s="1"/>
  <c r="Z320" i="3"/>
  <c r="P320" i="3"/>
  <c r="O320" i="3"/>
  <c r="N320" i="3"/>
  <c r="M320" i="3"/>
  <c r="AB319" i="3"/>
  <c r="Z319" i="3"/>
  <c r="AA319" i="3" s="1"/>
  <c r="P319" i="3"/>
  <c r="O319" i="3"/>
  <c r="N319" i="3"/>
  <c r="M319" i="3"/>
  <c r="AA318" i="3"/>
  <c r="AB318" i="3" s="1"/>
  <c r="Z318" i="3"/>
  <c r="P318" i="3"/>
  <c r="O318" i="3"/>
  <c r="N318" i="3"/>
  <c r="M318" i="3"/>
  <c r="Z317" i="3"/>
  <c r="AA317" i="3" s="1"/>
  <c r="AB317" i="3" s="1"/>
  <c r="P317" i="3"/>
  <c r="O317" i="3"/>
  <c r="N317" i="3"/>
  <c r="M317" i="3"/>
  <c r="AA316" i="3"/>
  <c r="AB316" i="3" s="1"/>
  <c r="Z316" i="3"/>
  <c r="P316" i="3"/>
  <c r="O316" i="3"/>
  <c r="N316" i="3"/>
  <c r="M316" i="3"/>
  <c r="Z315" i="3"/>
  <c r="AA315" i="3" s="1"/>
  <c r="AB315" i="3" s="1"/>
  <c r="P315" i="3"/>
  <c r="O315" i="3"/>
  <c r="N315" i="3"/>
  <c r="M315" i="3"/>
  <c r="AA314" i="3"/>
  <c r="AB314" i="3" s="1"/>
  <c r="Z314" i="3"/>
  <c r="P314" i="3"/>
  <c r="O314" i="3"/>
  <c r="N314" i="3"/>
  <c r="M314" i="3"/>
  <c r="Z313" i="3"/>
  <c r="AA313" i="3" s="1"/>
  <c r="AB313" i="3" s="1"/>
  <c r="P313" i="3"/>
  <c r="O313" i="3"/>
  <c r="N313" i="3"/>
  <c r="M313" i="3"/>
  <c r="Z312" i="3"/>
  <c r="AA312" i="3" s="1"/>
  <c r="AB312" i="3" s="1"/>
  <c r="P312" i="3"/>
  <c r="O312" i="3"/>
  <c r="N312" i="3"/>
  <c r="M312" i="3"/>
  <c r="AB311" i="3"/>
  <c r="Z311" i="3"/>
  <c r="AA311" i="3" s="1"/>
  <c r="P311" i="3"/>
  <c r="O311" i="3"/>
  <c r="N311" i="3"/>
  <c r="M311" i="3"/>
  <c r="AB310" i="3"/>
  <c r="AA310" i="3"/>
  <c r="Z310" i="3"/>
  <c r="P310" i="3"/>
  <c r="O310" i="3"/>
  <c r="N310" i="3"/>
  <c r="M310" i="3"/>
  <c r="Z309" i="3"/>
  <c r="AA309" i="3" s="1"/>
  <c r="AB309" i="3" s="1"/>
  <c r="P309" i="3"/>
  <c r="O309" i="3"/>
  <c r="N309" i="3"/>
  <c r="M309" i="3"/>
  <c r="Z308" i="3"/>
  <c r="AA308" i="3" s="1"/>
  <c r="AB308" i="3" s="1"/>
  <c r="P308" i="3"/>
  <c r="O308" i="3"/>
  <c r="N308" i="3"/>
  <c r="M308" i="3"/>
  <c r="Z307" i="3"/>
  <c r="AA307" i="3" s="1"/>
  <c r="AB307" i="3" s="1"/>
  <c r="P307" i="3"/>
  <c r="O307" i="3"/>
  <c r="N307" i="3"/>
  <c r="M307" i="3"/>
  <c r="AA306" i="3"/>
  <c r="AB306" i="3" s="1"/>
  <c r="Z306" i="3"/>
  <c r="P306" i="3"/>
  <c r="O306" i="3"/>
  <c r="N306" i="3"/>
  <c r="M306" i="3"/>
  <c r="AB305" i="3"/>
  <c r="Z305" i="3"/>
  <c r="AA305" i="3" s="1"/>
  <c r="P305" i="3"/>
  <c r="O305" i="3"/>
  <c r="N305" i="3"/>
  <c r="M305" i="3"/>
  <c r="Z304" i="3"/>
  <c r="AA304" i="3" s="1"/>
  <c r="AB304" i="3" s="1"/>
  <c r="P304" i="3"/>
  <c r="O304" i="3"/>
  <c r="N304" i="3"/>
  <c r="M304" i="3"/>
  <c r="Z303" i="3"/>
  <c r="AA303" i="3" s="1"/>
  <c r="AB303" i="3" s="1"/>
  <c r="P303" i="3"/>
  <c r="O303" i="3"/>
  <c r="N303" i="3"/>
  <c r="M303" i="3"/>
  <c r="AA302" i="3"/>
  <c r="AB302" i="3" s="1"/>
  <c r="Z302" i="3"/>
  <c r="P302" i="3"/>
  <c r="O302" i="3"/>
  <c r="N302" i="3"/>
  <c r="M302" i="3"/>
  <c r="Z301" i="3"/>
  <c r="AA301" i="3" s="1"/>
  <c r="AB301" i="3" s="1"/>
  <c r="P301" i="3"/>
  <c r="O301" i="3"/>
  <c r="N301" i="3"/>
  <c r="M301" i="3"/>
  <c r="Z300" i="3"/>
  <c r="AA300" i="3" s="1"/>
  <c r="AB300" i="3" s="1"/>
  <c r="P300" i="3"/>
  <c r="O300" i="3"/>
  <c r="N300" i="3"/>
  <c r="M300" i="3"/>
  <c r="Z299" i="3"/>
  <c r="AA299" i="3" s="1"/>
  <c r="AB299" i="3" s="1"/>
  <c r="P299" i="3"/>
  <c r="O299" i="3"/>
  <c r="N299" i="3"/>
  <c r="M299" i="3"/>
  <c r="AA298" i="3"/>
  <c r="AB298" i="3" s="1"/>
  <c r="Z298" i="3"/>
  <c r="P298" i="3"/>
  <c r="O298" i="3"/>
  <c r="N298" i="3"/>
  <c r="M298" i="3"/>
  <c r="AB297" i="3"/>
  <c r="Z297" i="3"/>
  <c r="AA297" i="3" s="1"/>
  <c r="P297" i="3"/>
  <c r="O297" i="3"/>
  <c r="N297" i="3"/>
  <c r="M297" i="3"/>
  <c r="Z296" i="3"/>
  <c r="AA296" i="3" s="1"/>
  <c r="AB296" i="3" s="1"/>
  <c r="P296" i="3"/>
  <c r="O296" i="3"/>
  <c r="N296" i="3"/>
  <c r="M296" i="3"/>
  <c r="Z295" i="3"/>
  <c r="AA295" i="3" s="1"/>
  <c r="AB295" i="3" s="1"/>
  <c r="P295" i="3"/>
  <c r="O295" i="3"/>
  <c r="N295" i="3"/>
  <c r="M295" i="3"/>
  <c r="AA294" i="3"/>
  <c r="AB294" i="3" s="1"/>
  <c r="Z294" i="3"/>
  <c r="P294" i="3"/>
  <c r="O294" i="3"/>
  <c r="N294" i="3"/>
  <c r="M294" i="3"/>
  <c r="Z293" i="3"/>
  <c r="AA293" i="3" s="1"/>
  <c r="AB293" i="3" s="1"/>
  <c r="P293" i="3"/>
  <c r="O293" i="3"/>
  <c r="N293" i="3"/>
  <c r="M293" i="3"/>
  <c r="Z292" i="3"/>
  <c r="AA292" i="3" s="1"/>
  <c r="AB292" i="3" s="1"/>
  <c r="P292" i="3"/>
  <c r="O292" i="3"/>
  <c r="N292" i="3"/>
  <c r="M292" i="3"/>
  <c r="Z291" i="3"/>
  <c r="AA291" i="3" s="1"/>
  <c r="AB291" i="3" s="1"/>
  <c r="P291" i="3"/>
  <c r="O291" i="3"/>
  <c r="N291" i="3"/>
  <c r="M291" i="3"/>
  <c r="AA290" i="3"/>
  <c r="AB290" i="3" s="1"/>
  <c r="Z290" i="3"/>
  <c r="P290" i="3"/>
  <c r="O290" i="3"/>
  <c r="N290" i="3"/>
  <c r="M290" i="3"/>
  <c r="Z289" i="3"/>
  <c r="AA289" i="3" s="1"/>
  <c r="AB289" i="3" s="1"/>
  <c r="P289" i="3"/>
  <c r="O289" i="3"/>
  <c r="N289" i="3"/>
  <c r="M289" i="3"/>
  <c r="Z288" i="3"/>
  <c r="AA288" i="3" s="1"/>
  <c r="AB288" i="3" s="1"/>
  <c r="P288" i="3"/>
  <c r="O288" i="3"/>
  <c r="N288" i="3"/>
  <c r="M288" i="3"/>
  <c r="AB287" i="3"/>
  <c r="Z287" i="3"/>
  <c r="AA287" i="3" s="1"/>
  <c r="P287" i="3"/>
  <c r="O287" i="3"/>
  <c r="N287" i="3"/>
  <c r="M287" i="3"/>
  <c r="AA286" i="3"/>
  <c r="AB286" i="3" s="1"/>
  <c r="Z286" i="3"/>
  <c r="P286" i="3"/>
  <c r="O286" i="3"/>
  <c r="N286" i="3"/>
  <c r="M286" i="3"/>
  <c r="AB285" i="3"/>
  <c r="Z285" i="3"/>
  <c r="AA285" i="3" s="1"/>
  <c r="P285" i="3"/>
  <c r="O285" i="3"/>
  <c r="N285" i="3"/>
  <c r="M285" i="3"/>
  <c r="Z284" i="3"/>
  <c r="AA284" i="3" s="1"/>
  <c r="AB284" i="3" s="1"/>
  <c r="P284" i="3"/>
  <c r="O284" i="3"/>
  <c r="N284" i="3"/>
  <c r="M284" i="3"/>
  <c r="Z283" i="3"/>
  <c r="AA283" i="3" s="1"/>
  <c r="AB283" i="3" s="1"/>
  <c r="P283" i="3"/>
  <c r="O283" i="3"/>
  <c r="N283" i="3"/>
  <c r="M283" i="3"/>
  <c r="AA282" i="3"/>
  <c r="AB282" i="3" s="1"/>
  <c r="Z282" i="3"/>
  <c r="P282" i="3"/>
  <c r="O282" i="3"/>
  <c r="N282" i="3"/>
  <c r="M282" i="3"/>
  <c r="Z281" i="3"/>
  <c r="AA281" i="3" s="1"/>
  <c r="AB281" i="3" s="1"/>
  <c r="P281" i="3"/>
  <c r="O281" i="3"/>
  <c r="N281" i="3"/>
  <c r="M281" i="3"/>
  <c r="Z280" i="3"/>
  <c r="AA280" i="3" s="1"/>
  <c r="AB280" i="3" s="1"/>
  <c r="P280" i="3"/>
  <c r="O280" i="3"/>
  <c r="N280" i="3"/>
  <c r="M280" i="3"/>
  <c r="AB279" i="3"/>
  <c r="Z279" i="3"/>
  <c r="AA279" i="3" s="1"/>
  <c r="P279" i="3"/>
  <c r="O279" i="3"/>
  <c r="N279" i="3"/>
  <c r="M279" i="3"/>
  <c r="AA278" i="3"/>
  <c r="AB278" i="3" s="1"/>
  <c r="Z278" i="3"/>
  <c r="P278" i="3"/>
  <c r="O278" i="3"/>
  <c r="N278" i="3"/>
  <c r="M278" i="3"/>
  <c r="AB277" i="3"/>
  <c r="Z277" i="3"/>
  <c r="AA277" i="3" s="1"/>
  <c r="P277" i="3"/>
  <c r="O277" i="3"/>
  <c r="N277" i="3"/>
  <c r="M277" i="3"/>
  <c r="Z276" i="3"/>
  <c r="AA276" i="3" s="1"/>
  <c r="AB276" i="3" s="1"/>
  <c r="P276" i="3"/>
  <c r="O276" i="3"/>
  <c r="N276" i="3"/>
  <c r="M276" i="3"/>
  <c r="Z275" i="3"/>
  <c r="AA275" i="3" s="1"/>
  <c r="AB275" i="3" s="1"/>
  <c r="P275" i="3"/>
  <c r="O275" i="3"/>
  <c r="N275" i="3"/>
  <c r="M275" i="3"/>
  <c r="AA274" i="3"/>
  <c r="AB274" i="3" s="1"/>
  <c r="Z274" i="3"/>
  <c r="P274" i="3"/>
  <c r="O274" i="3"/>
  <c r="N274" i="3"/>
  <c r="M274" i="3"/>
  <c r="Z273" i="3"/>
  <c r="AA273" i="3" s="1"/>
  <c r="AB273" i="3" s="1"/>
  <c r="P273" i="3"/>
  <c r="O273" i="3"/>
  <c r="N273" i="3"/>
  <c r="M273" i="3"/>
  <c r="Z272" i="3"/>
  <c r="AA272" i="3" s="1"/>
  <c r="AB272" i="3" s="1"/>
  <c r="P272" i="3"/>
  <c r="O272" i="3"/>
  <c r="N272" i="3"/>
  <c r="M272" i="3"/>
  <c r="AB271" i="3"/>
  <c r="Z271" i="3"/>
  <c r="AA271" i="3" s="1"/>
  <c r="P271" i="3"/>
  <c r="O271" i="3"/>
  <c r="N271" i="3"/>
  <c r="M271" i="3"/>
  <c r="AA270" i="3"/>
  <c r="AB270" i="3" s="1"/>
  <c r="Z270" i="3"/>
  <c r="P270" i="3"/>
  <c r="O270" i="3"/>
  <c r="N270" i="3"/>
  <c r="M270" i="3"/>
  <c r="AB269" i="3"/>
  <c r="Z269" i="3"/>
  <c r="AA269" i="3" s="1"/>
  <c r="P269" i="3"/>
  <c r="O269" i="3"/>
  <c r="N269" i="3"/>
  <c r="M269" i="3"/>
  <c r="Z268" i="3"/>
  <c r="AA268" i="3" s="1"/>
  <c r="AB268" i="3" s="1"/>
  <c r="P268" i="3"/>
  <c r="O268" i="3"/>
  <c r="N268" i="3"/>
  <c r="M268" i="3"/>
  <c r="Z267" i="3"/>
  <c r="AA267" i="3" s="1"/>
  <c r="AB267" i="3" s="1"/>
  <c r="P267" i="3"/>
  <c r="O267" i="3"/>
  <c r="N267" i="3"/>
  <c r="M267" i="3"/>
  <c r="AA266" i="3"/>
  <c r="AB266" i="3" s="1"/>
  <c r="Z266" i="3"/>
  <c r="P266" i="3"/>
  <c r="O266" i="3"/>
  <c r="N266" i="3"/>
  <c r="M266" i="3"/>
  <c r="Z265" i="3"/>
  <c r="AA265" i="3" s="1"/>
  <c r="AB265" i="3" s="1"/>
  <c r="P265" i="3"/>
  <c r="O265" i="3"/>
  <c r="N265" i="3"/>
  <c r="M265" i="3"/>
  <c r="Z264" i="3"/>
  <c r="AA264" i="3" s="1"/>
  <c r="AB264" i="3" s="1"/>
  <c r="P264" i="3"/>
  <c r="O264" i="3"/>
  <c r="N264" i="3"/>
  <c r="M264" i="3"/>
  <c r="AB263" i="3"/>
  <c r="Z263" i="3"/>
  <c r="AA263" i="3" s="1"/>
  <c r="P263" i="3"/>
  <c r="O263" i="3"/>
  <c r="N263" i="3"/>
  <c r="M263" i="3"/>
  <c r="AA262" i="3"/>
  <c r="AB262" i="3" s="1"/>
  <c r="Z262" i="3"/>
  <c r="P262" i="3"/>
  <c r="O262" i="3"/>
  <c r="N262" i="3"/>
  <c r="M262" i="3"/>
  <c r="AB261" i="3"/>
  <c r="Z261" i="3"/>
  <c r="AA261" i="3" s="1"/>
  <c r="P261" i="3"/>
  <c r="O261" i="3"/>
  <c r="N261" i="3"/>
  <c r="M261" i="3"/>
  <c r="Z260" i="3"/>
  <c r="AA260" i="3" s="1"/>
  <c r="AB260" i="3" s="1"/>
  <c r="P260" i="3"/>
  <c r="O260" i="3"/>
  <c r="N260" i="3"/>
  <c r="M260" i="3"/>
  <c r="Z259" i="3"/>
  <c r="AA259" i="3" s="1"/>
  <c r="AB259" i="3" s="1"/>
  <c r="P259" i="3"/>
  <c r="O259" i="3"/>
  <c r="N259" i="3"/>
  <c r="M259" i="3"/>
  <c r="AA258" i="3"/>
  <c r="AB258" i="3" s="1"/>
  <c r="Z258" i="3"/>
  <c r="P258" i="3"/>
  <c r="O258" i="3"/>
  <c r="N258" i="3"/>
  <c r="M258" i="3"/>
  <c r="Z257" i="3"/>
  <c r="AA257" i="3" s="1"/>
  <c r="AB257" i="3" s="1"/>
  <c r="P257" i="3"/>
  <c r="O257" i="3"/>
  <c r="N257" i="3"/>
  <c r="M257" i="3"/>
  <c r="Z256" i="3"/>
  <c r="AA256" i="3" s="1"/>
  <c r="AB256" i="3" s="1"/>
  <c r="P256" i="3"/>
  <c r="O256" i="3"/>
  <c r="N256" i="3"/>
  <c r="M256" i="3"/>
  <c r="AB255" i="3"/>
  <c r="Z255" i="3"/>
  <c r="AA255" i="3" s="1"/>
  <c r="P255" i="3"/>
  <c r="O255" i="3"/>
  <c r="N255" i="3"/>
  <c r="M255" i="3"/>
  <c r="AA254" i="3"/>
  <c r="AB254" i="3" s="1"/>
  <c r="Z254" i="3"/>
  <c r="P254" i="3"/>
  <c r="O254" i="3"/>
  <c r="N254" i="3"/>
  <c r="M254" i="3"/>
  <c r="AB253" i="3"/>
  <c r="Z253" i="3"/>
  <c r="AA253" i="3" s="1"/>
  <c r="P253" i="3"/>
  <c r="O253" i="3"/>
  <c r="N253" i="3"/>
  <c r="M253" i="3"/>
  <c r="Z252" i="3"/>
  <c r="AA252" i="3" s="1"/>
  <c r="AB252" i="3" s="1"/>
  <c r="P252" i="3"/>
  <c r="O252" i="3"/>
  <c r="N252" i="3"/>
  <c r="M252" i="3"/>
  <c r="Z251" i="3"/>
  <c r="AA251" i="3" s="1"/>
  <c r="AB251" i="3" s="1"/>
  <c r="P251" i="3"/>
  <c r="O251" i="3"/>
  <c r="N251" i="3"/>
  <c r="M251" i="3"/>
  <c r="AA250" i="3"/>
  <c r="AB250" i="3" s="1"/>
  <c r="Z250" i="3"/>
  <c r="P250" i="3"/>
  <c r="O250" i="3"/>
  <c r="N250" i="3"/>
  <c r="M250" i="3"/>
  <c r="Z249" i="3"/>
  <c r="AA249" i="3" s="1"/>
  <c r="AB249" i="3" s="1"/>
  <c r="P249" i="3"/>
  <c r="O249" i="3"/>
  <c r="N249" i="3"/>
  <c r="M249" i="3"/>
  <c r="Z248" i="3"/>
  <c r="AA248" i="3" s="1"/>
  <c r="AB248" i="3" s="1"/>
  <c r="P248" i="3"/>
  <c r="O248" i="3"/>
  <c r="N248" i="3"/>
  <c r="M248" i="3"/>
  <c r="AB247" i="3"/>
  <c r="Z247" i="3"/>
  <c r="AA247" i="3" s="1"/>
  <c r="P247" i="3"/>
  <c r="O247" i="3"/>
  <c r="N247" i="3"/>
  <c r="M247" i="3"/>
  <c r="AA246" i="3"/>
  <c r="AB246" i="3" s="1"/>
  <c r="Z246" i="3"/>
  <c r="P246" i="3"/>
  <c r="O246" i="3"/>
  <c r="N246" i="3"/>
  <c r="M246" i="3"/>
  <c r="AB245" i="3"/>
  <c r="Z245" i="3"/>
  <c r="AA245" i="3" s="1"/>
  <c r="P245" i="3"/>
  <c r="O245" i="3"/>
  <c r="N245" i="3"/>
  <c r="M245" i="3"/>
  <c r="Z244" i="3"/>
  <c r="AA244" i="3" s="1"/>
  <c r="AB244" i="3" s="1"/>
  <c r="P244" i="3"/>
  <c r="O244" i="3"/>
  <c r="N244" i="3"/>
  <c r="M244" i="3"/>
  <c r="Z243" i="3"/>
  <c r="AA243" i="3" s="1"/>
  <c r="AB243" i="3" s="1"/>
  <c r="P243" i="3"/>
  <c r="O243" i="3"/>
  <c r="N243" i="3"/>
  <c r="M243" i="3"/>
  <c r="AA242" i="3"/>
  <c r="AB242" i="3" s="1"/>
  <c r="Z242" i="3"/>
  <c r="P242" i="3"/>
  <c r="O242" i="3"/>
  <c r="N242" i="3"/>
  <c r="M242" i="3"/>
  <c r="Z241" i="3"/>
  <c r="AA241" i="3" s="1"/>
  <c r="AB241" i="3" s="1"/>
  <c r="P241" i="3"/>
  <c r="O241" i="3"/>
  <c r="N241" i="3"/>
  <c r="M241" i="3"/>
  <c r="Z240" i="3"/>
  <c r="AA240" i="3" s="1"/>
  <c r="AB240" i="3" s="1"/>
  <c r="P240" i="3"/>
  <c r="O240" i="3"/>
  <c r="N240" i="3"/>
  <c r="M240" i="3"/>
  <c r="AB239" i="3"/>
  <c r="Z239" i="3"/>
  <c r="AA239" i="3" s="1"/>
  <c r="P239" i="3"/>
  <c r="O239" i="3"/>
  <c r="N239" i="3"/>
  <c r="M239" i="3"/>
  <c r="AA238" i="3"/>
  <c r="AB238" i="3" s="1"/>
  <c r="Z238" i="3"/>
  <c r="P238" i="3"/>
  <c r="O238" i="3"/>
  <c r="N238" i="3"/>
  <c r="M238" i="3"/>
  <c r="AB237" i="3"/>
  <c r="Z237" i="3"/>
  <c r="AA237" i="3" s="1"/>
  <c r="P237" i="3"/>
  <c r="O237" i="3"/>
  <c r="N237" i="3"/>
  <c r="M237" i="3"/>
  <c r="Z236" i="3"/>
  <c r="AA236" i="3" s="1"/>
  <c r="AB236" i="3" s="1"/>
  <c r="P236" i="3"/>
  <c r="O236" i="3"/>
  <c r="N236" i="3"/>
  <c r="M236" i="3"/>
  <c r="Z235" i="3"/>
  <c r="AA235" i="3" s="1"/>
  <c r="AB235" i="3" s="1"/>
  <c r="P235" i="3"/>
  <c r="O235" i="3"/>
  <c r="N235" i="3"/>
  <c r="M235" i="3"/>
  <c r="AA234" i="3"/>
  <c r="AB234" i="3" s="1"/>
  <c r="Z234" i="3"/>
  <c r="P234" i="3"/>
  <c r="O234" i="3"/>
  <c r="N234" i="3"/>
  <c r="M234" i="3"/>
  <c r="Z233" i="3"/>
  <c r="AA233" i="3" s="1"/>
  <c r="AB233" i="3" s="1"/>
  <c r="P233" i="3"/>
  <c r="O233" i="3"/>
  <c r="N233" i="3"/>
  <c r="M233" i="3"/>
  <c r="Z232" i="3"/>
  <c r="AA232" i="3" s="1"/>
  <c r="AB232" i="3" s="1"/>
  <c r="P232" i="3"/>
  <c r="O232" i="3"/>
  <c r="N232" i="3"/>
  <c r="M232" i="3"/>
  <c r="AB231" i="3"/>
  <c r="Z231" i="3"/>
  <c r="AA231" i="3" s="1"/>
  <c r="P231" i="3"/>
  <c r="O231" i="3"/>
  <c r="N231" i="3"/>
  <c r="M231" i="3"/>
  <c r="AA230" i="3"/>
  <c r="AB230" i="3" s="1"/>
  <c r="Z230" i="3"/>
  <c r="P230" i="3"/>
  <c r="O230" i="3"/>
  <c r="N230" i="3"/>
  <c r="M230" i="3"/>
  <c r="AB229" i="3"/>
  <c r="Z229" i="3"/>
  <c r="AA229" i="3" s="1"/>
  <c r="P229" i="3"/>
  <c r="O229" i="3"/>
  <c r="N229" i="3"/>
  <c r="M229" i="3"/>
  <c r="Z228" i="3"/>
  <c r="AA228" i="3" s="1"/>
  <c r="AB228" i="3" s="1"/>
  <c r="P228" i="3"/>
  <c r="O228" i="3"/>
  <c r="N228" i="3"/>
  <c r="M228" i="3"/>
  <c r="Z227" i="3"/>
  <c r="AA227" i="3" s="1"/>
  <c r="AB227" i="3" s="1"/>
  <c r="P227" i="3"/>
  <c r="O227" i="3"/>
  <c r="N227" i="3"/>
  <c r="M227" i="3"/>
  <c r="AA226" i="3"/>
  <c r="AB226" i="3" s="1"/>
  <c r="Z226" i="3"/>
  <c r="P226" i="3"/>
  <c r="O226" i="3"/>
  <c r="N226" i="3"/>
  <c r="M226" i="3"/>
  <c r="Z225" i="3"/>
  <c r="AA225" i="3" s="1"/>
  <c r="AB225" i="3" s="1"/>
  <c r="P225" i="3"/>
  <c r="O225" i="3"/>
  <c r="N225" i="3"/>
  <c r="M225" i="3"/>
  <c r="Z224" i="3"/>
  <c r="AA224" i="3" s="1"/>
  <c r="AB224" i="3" s="1"/>
  <c r="P224" i="3"/>
  <c r="O224" i="3"/>
  <c r="N224" i="3"/>
  <c r="M224" i="3"/>
  <c r="AB223" i="3"/>
  <c r="Z223" i="3"/>
  <c r="AA223" i="3" s="1"/>
  <c r="P223" i="3"/>
  <c r="O223" i="3"/>
  <c r="N223" i="3"/>
  <c r="M223" i="3"/>
  <c r="AA222" i="3"/>
  <c r="AB222" i="3" s="1"/>
  <c r="Z222" i="3"/>
  <c r="P222" i="3"/>
  <c r="O222" i="3"/>
  <c r="N222" i="3"/>
  <c r="M222" i="3"/>
  <c r="AB221" i="3"/>
  <c r="Z221" i="3"/>
  <c r="AA221" i="3" s="1"/>
  <c r="P221" i="3"/>
  <c r="O221" i="3"/>
  <c r="N221" i="3"/>
  <c r="M221" i="3"/>
  <c r="Z220" i="3"/>
  <c r="AA220" i="3" s="1"/>
  <c r="AB220" i="3" s="1"/>
  <c r="P220" i="3"/>
  <c r="O220" i="3"/>
  <c r="N220" i="3"/>
  <c r="M220" i="3"/>
  <c r="Z219" i="3"/>
  <c r="AA219" i="3" s="1"/>
  <c r="AB219" i="3" s="1"/>
  <c r="P219" i="3"/>
  <c r="O219" i="3"/>
  <c r="N219" i="3"/>
  <c r="M219" i="3"/>
  <c r="AA218" i="3"/>
  <c r="AB218" i="3" s="1"/>
  <c r="Z218" i="3"/>
  <c r="P218" i="3"/>
  <c r="O218" i="3"/>
  <c r="N218" i="3"/>
  <c r="M218" i="3"/>
  <c r="Z217" i="3"/>
  <c r="AA217" i="3" s="1"/>
  <c r="AB217" i="3" s="1"/>
  <c r="P217" i="3"/>
  <c r="O217" i="3"/>
  <c r="N217" i="3"/>
  <c r="M217" i="3"/>
  <c r="Z216" i="3"/>
  <c r="AA216" i="3" s="1"/>
  <c r="AB216" i="3" s="1"/>
  <c r="P216" i="3"/>
  <c r="O216" i="3"/>
  <c r="N216" i="3"/>
  <c r="M216" i="3"/>
  <c r="AB215" i="3"/>
  <c r="Z215" i="3"/>
  <c r="AA215" i="3" s="1"/>
  <c r="P215" i="3"/>
  <c r="O215" i="3"/>
  <c r="N215" i="3"/>
  <c r="M215" i="3"/>
  <c r="AA214" i="3"/>
  <c r="AB214" i="3" s="1"/>
  <c r="Z214" i="3"/>
  <c r="P214" i="3"/>
  <c r="O214" i="3"/>
  <c r="N214" i="3"/>
  <c r="M214" i="3"/>
  <c r="AB213" i="3"/>
  <c r="Z213" i="3"/>
  <c r="AA213" i="3" s="1"/>
  <c r="P213" i="3"/>
  <c r="O213" i="3"/>
  <c r="N213" i="3"/>
  <c r="M213" i="3"/>
  <c r="Z212" i="3"/>
  <c r="AA212" i="3" s="1"/>
  <c r="AB212" i="3" s="1"/>
  <c r="P212" i="3"/>
  <c r="O212" i="3"/>
  <c r="N212" i="3"/>
  <c r="M212" i="3"/>
  <c r="Z211" i="3"/>
  <c r="AA211" i="3" s="1"/>
  <c r="AB211" i="3" s="1"/>
  <c r="P211" i="3"/>
  <c r="O211" i="3"/>
  <c r="N211" i="3"/>
  <c r="M211" i="3"/>
  <c r="AA210" i="3"/>
  <c r="AB210" i="3" s="1"/>
  <c r="Z210" i="3"/>
  <c r="P210" i="3"/>
  <c r="O210" i="3"/>
  <c r="N210" i="3"/>
  <c r="M210" i="3"/>
  <c r="Z209" i="3"/>
  <c r="AA209" i="3" s="1"/>
  <c r="AB209" i="3" s="1"/>
  <c r="P209" i="3"/>
  <c r="O209" i="3"/>
  <c r="N209" i="3"/>
  <c r="M209" i="3"/>
  <c r="Z208" i="3"/>
  <c r="AA208" i="3" s="1"/>
  <c r="AB208" i="3" s="1"/>
  <c r="P208" i="3"/>
  <c r="O208" i="3"/>
  <c r="N208" i="3"/>
  <c r="M208" i="3"/>
  <c r="AB207" i="3"/>
  <c r="Z207" i="3"/>
  <c r="AA207" i="3" s="1"/>
  <c r="P207" i="3"/>
  <c r="O207" i="3"/>
  <c r="N207" i="3"/>
  <c r="M207" i="3"/>
  <c r="AA206" i="3"/>
  <c r="AB206" i="3" s="1"/>
  <c r="Z206" i="3"/>
  <c r="P206" i="3"/>
  <c r="O206" i="3"/>
  <c r="N206" i="3"/>
  <c r="M206" i="3"/>
  <c r="AB205" i="3"/>
  <c r="Z205" i="3"/>
  <c r="AA205" i="3" s="1"/>
  <c r="P205" i="3"/>
  <c r="O205" i="3"/>
  <c r="N205" i="3"/>
  <c r="M205" i="3"/>
  <c r="Z204" i="3"/>
  <c r="AA204" i="3" s="1"/>
  <c r="AB204" i="3" s="1"/>
  <c r="P204" i="3"/>
  <c r="O204" i="3"/>
  <c r="N204" i="3"/>
  <c r="M204" i="3"/>
  <c r="Z203" i="3"/>
  <c r="AA203" i="3" s="1"/>
  <c r="AB203" i="3" s="1"/>
  <c r="P203" i="3"/>
  <c r="O203" i="3"/>
  <c r="N203" i="3"/>
  <c r="M203" i="3"/>
  <c r="AA202" i="3"/>
  <c r="AB202" i="3" s="1"/>
  <c r="Z202" i="3"/>
  <c r="P202" i="3"/>
  <c r="O202" i="3"/>
  <c r="N202" i="3"/>
  <c r="M202" i="3"/>
  <c r="Z201" i="3"/>
  <c r="AA201" i="3" s="1"/>
  <c r="AB201" i="3" s="1"/>
  <c r="P201" i="3"/>
  <c r="O201" i="3"/>
  <c r="N201" i="3"/>
  <c r="M201" i="3"/>
  <c r="Z200" i="3"/>
  <c r="AA200" i="3" s="1"/>
  <c r="AB200" i="3" s="1"/>
  <c r="P200" i="3"/>
  <c r="O200" i="3"/>
  <c r="N200" i="3"/>
  <c r="M200" i="3"/>
  <c r="AB199" i="3"/>
  <c r="Z199" i="3"/>
  <c r="AA199" i="3" s="1"/>
  <c r="P199" i="3"/>
  <c r="O199" i="3"/>
  <c r="N199" i="3"/>
  <c r="M199" i="3"/>
  <c r="AA198" i="3"/>
  <c r="AB198" i="3" s="1"/>
  <c r="Z198" i="3"/>
  <c r="P198" i="3"/>
  <c r="O198" i="3"/>
  <c r="N198" i="3"/>
  <c r="M198" i="3"/>
  <c r="AB197" i="3"/>
  <c r="Z197" i="3"/>
  <c r="AA197" i="3" s="1"/>
  <c r="P197" i="3"/>
  <c r="O197" i="3"/>
  <c r="N197" i="3"/>
  <c r="M197" i="3"/>
  <c r="Z196" i="3"/>
  <c r="AA196" i="3" s="1"/>
  <c r="AB196" i="3" s="1"/>
  <c r="P196" i="3"/>
  <c r="O196" i="3"/>
  <c r="N196" i="3"/>
  <c r="M196" i="3"/>
  <c r="Z195" i="3"/>
  <c r="AA195" i="3" s="1"/>
  <c r="AB195" i="3" s="1"/>
  <c r="P195" i="3"/>
  <c r="O195" i="3"/>
  <c r="N195" i="3"/>
  <c r="M195" i="3"/>
  <c r="AA194" i="3"/>
  <c r="AB194" i="3" s="1"/>
  <c r="Z194" i="3"/>
  <c r="P194" i="3"/>
  <c r="O194" i="3"/>
  <c r="N194" i="3"/>
  <c r="M194" i="3"/>
  <c r="Z193" i="3"/>
  <c r="AA193" i="3" s="1"/>
  <c r="AB193" i="3" s="1"/>
  <c r="P193" i="3"/>
  <c r="O193" i="3"/>
  <c r="N193" i="3"/>
  <c r="M193" i="3"/>
  <c r="Z192" i="3"/>
  <c r="AA192" i="3" s="1"/>
  <c r="AB192" i="3" s="1"/>
  <c r="P192" i="3"/>
  <c r="O192" i="3"/>
  <c r="N192" i="3"/>
  <c r="M192" i="3"/>
  <c r="AB191" i="3"/>
  <c r="Z191" i="3"/>
  <c r="AA191" i="3" s="1"/>
  <c r="P191" i="3"/>
  <c r="O191" i="3"/>
  <c r="N191" i="3"/>
  <c r="M191" i="3"/>
  <c r="AA190" i="3"/>
  <c r="AB190" i="3" s="1"/>
  <c r="Z190" i="3"/>
  <c r="P190" i="3"/>
  <c r="O190" i="3"/>
  <c r="N190" i="3"/>
  <c r="M190" i="3"/>
  <c r="AB189" i="3"/>
  <c r="Z189" i="3"/>
  <c r="AA189" i="3" s="1"/>
  <c r="P189" i="3"/>
  <c r="O189" i="3"/>
  <c r="N189" i="3"/>
  <c r="M189" i="3"/>
  <c r="Z188" i="3"/>
  <c r="AA188" i="3" s="1"/>
  <c r="AB188" i="3" s="1"/>
  <c r="P188" i="3"/>
  <c r="O188" i="3"/>
  <c r="N188" i="3"/>
  <c r="M188" i="3"/>
  <c r="Z187" i="3"/>
  <c r="AA187" i="3" s="1"/>
  <c r="AB187" i="3" s="1"/>
  <c r="P187" i="3"/>
  <c r="O187" i="3"/>
  <c r="N187" i="3"/>
  <c r="M187" i="3"/>
  <c r="AA186" i="3"/>
  <c r="AB186" i="3" s="1"/>
  <c r="Z186" i="3"/>
  <c r="P186" i="3"/>
  <c r="O186" i="3"/>
  <c r="N186" i="3"/>
  <c r="M186" i="3"/>
  <c r="Z185" i="3"/>
  <c r="AA185" i="3" s="1"/>
  <c r="AB185" i="3" s="1"/>
  <c r="P185" i="3"/>
  <c r="O185" i="3"/>
  <c r="N185" i="3"/>
  <c r="M185" i="3"/>
  <c r="Z184" i="3"/>
  <c r="AA184" i="3" s="1"/>
  <c r="AB184" i="3" s="1"/>
  <c r="P184" i="3"/>
  <c r="O184" i="3"/>
  <c r="N184" i="3"/>
  <c r="M184" i="3"/>
  <c r="AB183" i="3"/>
  <c r="Z183" i="3"/>
  <c r="AA183" i="3" s="1"/>
  <c r="P183" i="3"/>
  <c r="O183" i="3"/>
  <c r="N183" i="3"/>
  <c r="M183" i="3"/>
  <c r="AA182" i="3"/>
  <c r="AB182" i="3" s="1"/>
  <c r="Z182" i="3"/>
  <c r="P182" i="3"/>
  <c r="O182" i="3"/>
  <c r="N182" i="3"/>
  <c r="M182" i="3"/>
  <c r="AB181" i="3"/>
  <c r="Z181" i="3"/>
  <c r="AA181" i="3" s="1"/>
  <c r="P181" i="3"/>
  <c r="O181" i="3"/>
  <c r="N181" i="3"/>
  <c r="M181" i="3"/>
  <c r="Z180" i="3"/>
  <c r="AA180" i="3" s="1"/>
  <c r="AB180" i="3" s="1"/>
  <c r="P180" i="3"/>
  <c r="O180" i="3"/>
  <c r="N180" i="3"/>
  <c r="M180" i="3"/>
  <c r="Z179" i="3"/>
  <c r="AA179" i="3" s="1"/>
  <c r="AB179" i="3" s="1"/>
  <c r="P179" i="3"/>
  <c r="O179" i="3"/>
  <c r="N179" i="3"/>
  <c r="M179" i="3"/>
  <c r="AA178" i="3"/>
  <c r="AB178" i="3" s="1"/>
  <c r="Z178" i="3"/>
  <c r="P178" i="3"/>
  <c r="O178" i="3"/>
  <c r="N178" i="3"/>
  <c r="M178" i="3"/>
  <c r="Z177" i="3"/>
  <c r="AA177" i="3" s="1"/>
  <c r="AB177" i="3" s="1"/>
  <c r="P177" i="3"/>
  <c r="O177" i="3"/>
  <c r="N177" i="3"/>
  <c r="M177" i="3"/>
  <c r="Z176" i="3"/>
  <c r="AA176" i="3" s="1"/>
  <c r="AB176" i="3" s="1"/>
  <c r="P176" i="3"/>
  <c r="O176" i="3"/>
  <c r="N176" i="3"/>
  <c r="M176" i="3"/>
  <c r="AB175" i="3"/>
  <c r="Z175" i="3"/>
  <c r="AA175" i="3" s="1"/>
  <c r="P175" i="3"/>
  <c r="O175" i="3"/>
  <c r="N175" i="3"/>
  <c r="M175" i="3"/>
  <c r="AA174" i="3"/>
  <c r="AB174" i="3" s="1"/>
  <c r="Z174" i="3"/>
  <c r="P174" i="3"/>
  <c r="O174" i="3"/>
  <c r="N174" i="3"/>
  <c r="M174" i="3"/>
  <c r="AB173" i="3"/>
  <c r="Z173" i="3"/>
  <c r="AA173" i="3" s="1"/>
  <c r="P173" i="3"/>
  <c r="O173" i="3"/>
  <c r="N173" i="3"/>
  <c r="M173" i="3"/>
  <c r="Z172" i="3"/>
  <c r="AA172" i="3" s="1"/>
  <c r="AB172" i="3" s="1"/>
  <c r="P172" i="3"/>
  <c r="O172" i="3"/>
  <c r="N172" i="3"/>
  <c r="M172" i="3"/>
  <c r="Z171" i="3"/>
  <c r="AA171" i="3" s="1"/>
  <c r="AB171" i="3" s="1"/>
  <c r="P171" i="3"/>
  <c r="O171" i="3"/>
  <c r="N171" i="3"/>
  <c r="M171" i="3"/>
  <c r="AA170" i="3"/>
  <c r="AB170" i="3" s="1"/>
  <c r="Z170" i="3"/>
  <c r="P170" i="3"/>
  <c r="O170" i="3"/>
  <c r="N170" i="3"/>
  <c r="M170" i="3"/>
  <c r="Z169" i="3"/>
  <c r="AA169" i="3" s="1"/>
  <c r="AB169" i="3" s="1"/>
  <c r="P169" i="3"/>
  <c r="O169" i="3"/>
  <c r="N169" i="3"/>
  <c r="M169" i="3"/>
  <c r="Z168" i="3"/>
  <c r="AA168" i="3" s="1"/>
  <c r="AB168" i="3" s="1"/>
  <c r="P168" i="3"/>
  <c r="O168" i="3"/>
  <c r="N168" i="3"/>
  <c r="M168" i="3"/>
  <c r="AB167" i="3"/>
  <c r="Z167" i="3"/>
  <c r="AA167" i="3" s="1"/>
  <c r="P167" i="3"/>
  <c r="O167" i="3"/>
  <c r="N167" i="3"/>
  <c r="M167" i="3"/>
  <c r="AA166" i="3"/>
  <c r="AB166" i="3" s="1"/>
  <c r="Z166" i="3"/>
  <c r="P166" i="3"/>
  <c r="O166" i="3"/>
  <c r="N166" i="3"/>
  <c r="M166" i="3"/>
  <c r="AB165" i="3"/>
  <c r="Z165" i="3"/>
  <c r="AA165" i="3" s="1"/>
  <c r="P165" i="3"/>
  <c r="O165" i="3"/>
  <c r="N165" i="3"/>
  <c r="M165" i="3"/>
  <c r="Z164" i="3"/>
  <c r="AA164" i="3" s="1"/>
  <c r="AB164" i="3" s="1"/>
  <c r="P164" i="3"/>
  <c r="O164" i="3"/>
  <c r="N164" i="3"/>
  <c r="M164" i="3"/>
  <c r="Z163" i="3"/>
  <c r="AA163" i="3" s="1"/>
  <c r="AB163" i="3" s="1"/>
  <c r="P163" i="3"/>
  <c r="O163" i="3"/>
  <c r="N163" i="3"/>
  <c r="M163" i="3"/>
  <c r="AA162" i="3"/>
  <c r="AB162" i="3" s="1"/>
  <c r="Z162" i="3"/>
  <c r="P162" i="3"/>
  <c r="O162" i="3"/>
  <c r="N162" i="3"/>
  <c r="M162" i="3"/>
  <c r="Z161" i="3"/>
  <c r="AA161" i="3" s="1"/>
  <c r="AB161" i="3" s="1"/>
  <c r="P161" i="3"/>
  <c r="O161" i="3"/>
  <c r="N161" i="3"/>
  <c r="M161" i="3"/>
  <c r="Z160" i="3"/>
  <c r="AA160" i="3" s="1"/>
  <c r="AB160" i="3" s="1"/>
  <c r="P160" i="3"/>
  <c r="O160" i="3"/>
  <c r="N160" i="3"/>
  <c r="M160" i="3"/>
  <c r="AB159" i="3"/>
  <c r="Z159" i="3"/>
  <c r="AA159" i="3" s="1"/>
  <c r="P159" i="3"/>
  <c r="O159" i="3"/>
  <c r="N159" i="3"/>
  <c r="M159" i="3"/>
  <c r="AA158" i="3"/>
  <c r="AB158" i="3" s="1"/>
  <c r="Z158" i="3"/>
  <c r="P158" i="3"/>
  <c r="O158" i="3"/>
  <c r="N158" i="3"/>
  <c r="M158" i="3"/>
  <c r="AB157" i="3"/>
  <c r="Z157" i="3"/>
  <c r="AA157" i="3" s="1"/>
  <c r="P157" i="3"/>
  <c r="O157" i="3"/>
  <c r="N157" i="3"/>
  <c r="M157" i="3"/>
  <c r="Z156" i="3"/>
  <c r="AA156" i="3" s="1"/>
  <c r="AB156" i="3" s="1"/>
  <c r="P156" i="3"/>
  <c r="O156" i="3"/>
  <c r="N156" i="3"/>
  <c r="M156" i="3"/>
  <c r="Z155" i="3"/>
  <c r="AA155" i="3" s="1"/>
  <c r="AB155" i="3" s="1"/>
  <c r="P155" i="3"/>
  <c r="O155" i="3"/>
  <c r="N155" i="3"/>
  <c r="M155" i="3"/>
  <c r="AA154" i="3"/>
  <c r="AB154" i="3" s="1"/>
  <c r="Z154" i="3"/>
  <c r="P154" i="3"/>
  <c r="O154" i="3"/>
  <c r="N154" i="3"/>
  <c r="M154" i="3"/>
  <c r="Z153" i="3"/>
  <c r="AA153" i="3" s="1"/>
  <c r="AB153" i="3" s="1"/>
  <c r="P153" i="3"/>
  <c r="O153" i="3"/>
  <c r="N153" i="3"/>
  <c r="M153" i="3"/>
  <c r="Z152" i="3"/>
  <c r="AA152" i="3" s="1"/>
  <c r="AB152" i="3" s="1"/>
  <c r="P152" i="3"/>
  <c r="O152" i="3"/>
  <c r="N152" i="3"/>
  <c r="M152" i="3"/>
  <c r="AB151" i="3"/>
  <c r="Z151" i="3"/>
  <c r="AA151" i="3" s="1"/>
  <c r="P151" i="3"/>
  <c r="O151" i="3"/>
  <c r="N151" i="3"/>
  <c r="M151" i="3"/>
  <c r="AA150" i="3"/>
  <c r="AB150" i="3" s="1"/>
  <c r="Z150" i="3"/>
  <c r="P150" i="3"/>
  <c r="O150" i="3"/>
  <c r="N150" i="3"/>
  <c r="M150" i="3"/>
  <c r="AB149" i="3"/>
  <c r="Z149" i="3"/>
  <c r="AA149" i="3" s="1"/>
  <c r="P149" i="3"/>
  <c r="O149" i="3"/>
  <c r="N149" i="3"/>
  <c r="M149" i="3"/>
  <c r="Z148" i="3"/>
  <c r="AA148" i="3" s="1"/>
  <c r="AB148" i="3" s="1"/>
  <c r="P148" i="3"/>
  <c r="O148" i="3"/>
  <c r="N148" i="3"/>
  <c r="M148" i="3"/>
  <c r="Z147" i="3"/>
  <c r="AA147" i="3" s="1"/>
  <c r="AB147" i="3" s="1"/>
  <c r="P147" i="3"/>
  <c r="O147" i="3"/>
  <c r="N147" i="3"/>
  <c r="M147" i="3"/>
  <c r="AA146" i="3"/>
  <c r="AB146" i="3" s="1"/>
  <c r="Z146" i="3"/>
  <c r="P146" i="3"/>
  <c r="O146" i="3"/>
  <c r="N146" i="3"/>
  <c r="M146" i="3"/>
  <c r="Z145" i="3"/>
  <c r="AA145" i="3" s="1"/>
  <c r="AB145" i="3" s="1"/>
  <c r="P145" i="3"/>
  <c r="O145" i="3"/>
  <c r="N145" i="3"/>
  <c r="M145" i="3"/>
  <c r="Z144" i="3"/>
  <c r="AA144" i="3" s="1"/>
  <c r="AB144" i="3" s="1"/>
  <c r="P144" i="3"/>
  <c r="O144" i="3"/>
  <c r="N144" i="3"/>
  <c r="M144" i="3"/>
  <c r="Z143" i="3"/>
  <c r="AA143" i="3" s="1"/>
  <c r="AB143" i="3" s="1"/>
  <c r="P143" i="3"/>
  <c r="O143" i="3"/>
  <c r="N143" i="3"/>
  <c r="M143" i="3"/>
  <c r="AA142" i="3"/>
  <c r="AB142" i="3" s="1"/>
  <c r="Z142" i="3"/>
  <c r="P142" i="3"/>
  <c r="O142" i="3"/>
  <c r="N142" i="3"/>
  <c r="M142" i="3"/>
  <c r="Z141" i="3"/>
  <c r="AA141" i="3" s="1"/>
  <c r="AB141" i="3" s="1"/>
  <c r="P141" i="3"/>
  <c r="O141" i="3"/>
  <c r="N141" i="3"/>
  <c r="M141" i="3"/>
  <c r="Z140" i="3"/>
  <c r="AA140" i="3" s="1"/>
  <c r="AB140" i="3" s="1"/>
  <c r="P140" i="3"/>
  <c r="O140" i="3"/>
  <c r="N140" i="3"/>
  <c r="M140" i="3"/>
  <c r="Z139" i="3"/>
  <c r="AA139" i="3" s="1"/>
  <c r="AB139" i="3" s="1"/>
  <c r="P139" i="3"/>
  <c r="O139" i="3"/>
  <c r="N139" i="3"/>
  <c r="M139" i="3"/>
  <c r="AA138" i="3"/>
  <c r="AB138" i="3" s="1"/>
  <c r="Z138" i="3"/>
  <c r="P138" i="3"/>
  <c r="O138" i="3"/>
  <c r="N138" i="3"/>
  <c r="M138" i="3"/>
  <c r="Z137" i="3"/>
  <c r="AA137" i="3" s="1"/>
  <c r="AB137" i="3" s="1"/>
  <c r="P137" i="3"/>
  <c r="O137" i="3"/>
  <c r="N137" i="3"/>
  <c r="M137" i="3"/>
  <c r="Z136" i="3"/>
  <c r="AA136" i="3" s="1"/>
  <c r="AB136" i="3" s="1"/>
  <c r="P136" i="3"/>
  <c r="O136" i="3"/>
  <c r="N136" i="3"/>
  <c r="M136" i="3"/>
  <c r="Z135" i="3"/>
  <c r="AA135" i="3" s="1"/>
  <c r="AB135" i="3" s="1"/>
  <c r="P135" i="3"/>
  <c r="O135" i="3"/>
  <c r="N135" i="3"/>
  <c r="M135" i="3"/>
  <c r="AA134" i="3"/>
  <c r="AB134" i="3" s="1"/>
  <c r="Z134" i="3"/>
  <c r="P134" i="3"/>
  <c r="O134" i="3"/>
  <c r="N134" i="3"/>
  <c r="M134" i="3"/>
  <c r="Z133" i="3"/>
  <c r="AA133" i="3" s="1"/>
  <c r="AB133" i="3" s="1"/>
  <c r="P133" i="3"/>
  <c r="O133" i="3"/>
  <c r="N133" i="3"/>
  <c r="M133" i="3"/>
  <c r="Z132" i="3"/>
  <c r="AA132" i="3" s="1"/>
  <c r="AB132" i="3" s="1"/>
  <c r="P132" i="3"/>
  <c r="O132" i="3"/>
  <c r="N132" i="3"/>
  <c r="M132" i="3"/>
  <c r="Z131" i="3"/>
  <c r="AA131" i="3" s="1"/>
  <c r="AB131" i="3" s="1"/>
  <c r="P131" i="3"/>
  <c r="O131" i="3"/>
  <c r="N131" i="3"/>
  <c r="M131" i="3"/>
  <c r="AA130" i="3"/>
  <c r="AB130" i="3" s="1"/>
  <c r="Z130" i="3"/>
  <c r="P130" i="3"/>
  <c r="O130" i="3"/>
  <c r="N130" i="3"/>
  <c r="M130" i="3"/>
  <c r="Z129" i="3"/>
  <c r="AA129" i="3" s="1"/>
  <c r="AB129" i="3" s="1"/>
  <c r="P129" i="3"/>
  <c r="O129" i="3"/>
  <c r="N129" i="3"/>
  <c r="M129" i="3"/>
  <c r="Z128" i="3"/>
  <c r="AA128" i="3" s="1"/>
  <c r="AB128" i="3" s="1"/>
  <c r="P128" i="3"/>
  <c r="O128" i="3"/>
  <c r="N128" i="3"/>
  <c r="M128" i="3"/>
  <c r="Z127" i="3"/>
  <c r="AA127" i="3" s="1"/>
  <c r="AB127" i="3" s="1"/>
  <c r="P127" i="3"/>
  <c r="O127" i="3"/>
  <c r="N127" i="3"/>
  <c r="M127" i="3"/>
  <c r="AA126" i="3"/>
  <c r="AB126" i="3" s="1"/>
  <c r="Z126" i="3"/>
  <c r="P126" i="3"/>
  <c r="O126" i="3"/>
  <c r="N126" i="3"/>
  <c r="M126" i="3"/>
  <c r="Z125" i="3"/>
  <c r="AA125" i="3" s="1"/>
  <c r="AB125" i="3" s="1"/>
  <c r="P125" i="3"/>
  <c r="O125" i="3"/>
  <c r="N125" i="3"/>
  <c r="M125" i="3"/>
  <c r="Z124" i="3"/>
  <c r="AA124" i="3" s="1"/>
  <c r="AB124" i="3" s="1"/>
  <c r="P124" i="3"/>
  <c r="O124" i="3"/>
  <c r="N124" i="3"/>
  <c r="M124" i="3"/>
  <c r="Z123" i="3"/>
  <c r="AA123" i="3" s="1"/>
  <c r="AB123" i="3" s="1"/>
  <c r="P123" i="3"/>
  <c r="O123" i="3"/>
  <c r="N123" i="3"/>
  <c r="M123" i="3"/>
  <c r="AA122" i="3"/>
  <c r="AB122" i="3" s="1"/>
  <c r="Z122" i="3"/>
  <c r="P122" i="3"/>
  <c r="O122" i="3"/>
  <c r="N122" i="3"/>
  <c r="M122" i="3"/>
  <c r="Z121" i="3"/>
  <c r="AA121" i="3" s="1"/>
  <c r="AB121" i="3" s="1"/>
  <c r="P121" i="3"/>
  <c r="O121" i="3"/>
  <c r="N121" i="3"/>
  <c r="M121" i="3"/>
  <c r="Z120" i="3"/>
  <c r="AA120" i="3" s="1"/>
  <c r="AB120" i="3" s="1"/>
  <c r="P120" i="3"/>
  <c r="O120" i="3"/>
  <c r="N120" i="3"/>
  <c r="M120" i="3"/>
  <c r="Z119" i="3"/>
  <c r="AA119" i="3" s="1"/>
  <c r="AB119" i="3" s="1"/>
  <c r="P119" i="3"/>
  <c r="O119" i="3"/>
  <c r="N119" i="3"/>
  <c r="M119" i="3"/>
  <c r="AA118" i="3"/>
  <c r="AB118" i="3" s="1"/>
  <c r="Z118" i="3"/>
  <c r="P118" i="3"/>
  <c r="O118" i="3"/>
  <c r="N118" i="3"/>
  <c r="M118" i="3"/>
  <c r="Z117" i="3"/>
  <c r="AA117" i="3" s="1"/>
  <c r="AB117" i="3" s="1"/>
  <c r="P117" i="3"/>
  <c r="O117" i="3"/>
  <c r="N117" i="3"/>
  <c r="M117" i="3"/>
  <c r="Z116" i="3"/>
  <c r="AA116" i="3" s="1"/>
  <c r="AB116" i="3" s="1"/>
  <c r="P116" i="3"/>
  <c r="O116" i="3"/>
  <c r="N116" i="3"/>
  <c r="M116" i="3"/>
  <c r="Z115" i="3"/>
  <c r="AA115" i="3" s="1"/>
  <c r="AB115" i="3" s="1"/>
  <c r="P115" i="3"/>
  <c r="O115" i="3"/>
  <c r="N115" i="3"/>
  <c r="M115" i="3"/>
  <c r="AA114" i="3"/>
  <c r="AB114" i="3" s="1"/>
  <c r="Z114" i="3"/>
  <c r="P114" i="3"/>
  <c r="O114" i="3"/>
  <c r="N114" i="3"/>
  <c r="M114" i="3"/>
  <c r="Z113" i="3"/>
  <c r="AA113" i="3" s="1"/>
  <c r="AB113" i="3" s="1"/>
  <c r="P113" i="3"/>
  <c r="O113" i="3"/>
  <c r="N113" i="3"/>
  <c r="M113" i="3"/>
  <c r="Z112" i="3"/>
  <c r="AA112" i="3" s="1"/>
  <c r="AB112" i="3" s="1"/>
  <c r="P112" i="3"/>
  <c r="O112" i="3"/>
  <c r="N112" i="3"/>
  <c r="M112" i="3"/>
  <c r="Z111" i="3"/>
  <c r="AA111" i="3" s="1"/>
  <c r="AB111" i="3" s="1"/>
  <c r="P111" i="3"/>
  <c r="O111" i="3"/>
  <c r="N111" i="3"/>
  <c r="M111" i="3"/>
  <c r="AA110" i="3"/>
  <c r="AB110" i="3" s="1"/>
  <c r="Z110" i="3"/>
  <c r="P110" i="3"/>
  <c r="O110" i="3"/>
  <c r="N110" i="3"/>
  <c r="M110" i="3"/>
  <c r="Z109" i="3"/>
  <c r="AA109" i="3" s="1"/>
  <c r="AB109" i="3" s="1"/>
  <c r="P109" i="3"/>
  <c r="O109" i="3"/>
  <c r="N109" i="3"/>
  <c r="M109" i="3"/>
  <c r="Z108" i="3"/>
  <c r="AA108" i="3" s="1"/>
  <c r="AB108" i="3" s="1"/>
  <c r="P108" i="3"/>
  <c r="O108" i="3"/>
  <c r="N108" i="3"/>
  <c r="M108" i="3"/>
  <c r="Z107" i="3"/>
  <c r="AA107" i="3" s="1"/>
  <c r="AB107" i="3" s="1"/>
  <c r="P107" i="3"/>
  <c r="O107" i="3"/>
  <c r="N107" i="3"/>
  <c r="M107" i="3"/>
  <c r="AA106" i="3"/>
  <c r="AB106" i="3" s="1"/>
  <c r="Z106" i="3"/>
  <c r="P106" i="3"/>
  <c r="O106" i="3"/>
  <c r="N106" i="3"/>
  <c r="M106" i="3"/>
  <c r="Z105" i="3"/>
  <c r="AA105" i="3" s="1"/>
  <c r="AB105" i="3" s="1"/>
  <c r="P105" i="3"/>
  <c r="O105" i="3"/>
  <c r="N105" i="3"/>
  <c r="M105" i="3"/>
  <c r="Z104" i="3"/>
  <c r="AA104" i="3" s="1"/>
  <c r="AB104" i="3" s="1"/>
  <c r="P104" i="3"/>
  <c r="O104" i="3"/>
  <c r="N104" i="3"/>
  <c r="M104" i="3"/>
  <c r="Z103" i="3"/>
  <c r="AA103" i="3" s="1"/>
  <c r="AB103" i="3" s="1"/>
  <c r="P103" i="3"/>
  <c r="O103" i="3"/>
  <c r="N103" i="3"/>
  <c r="M103" i="3"/>
  <c r="AA102" i="3"/>
  <c r="AB102" i="3" s="1"/>
  <c r="Z102" i="3"/>
  <c r="P102" i="3"/>
  <c r="O102" i="3"/>
  <c r="N102" i="3"/>
  <c r="M102" i="3"/>
  <c r="Z101" i="3"/>
  <c r="AA101" i="3" s="1"/>
  <c r="AB101" i="3" s="1"/>
  <c r="P101" i="3"/>
  <c r="O101" i="3"/>
  <c r="N101" i="3"/>
  <c r="M101" i="3"/>
  <c r="Z100" i="3"/>
  <c r="AA100" i="3" s="1"/>
  <c r="AB100" i="3" s="1"/>
  <c r="P100" i="3"/>
  <c r="O100" i="3"/>
  <c r="N100" i="3"/>
  <c r="M100" i="3"/>
  <c r="Z99" i="3"/>
  <c r="AA99" i="3" s="1"/>
  <c r="AB99" i="3" s="1"/>
  <c r="P99" i="3"/>
  <c r="O99" i="3"/>
  <c r="N99" i="3"/>
  <c r="M99" i="3"/>
  <c r="AA98" i="3"/>
  <c r="AB98" i="3" s="1"/>
  <c r="Z98" i="3"/>
  <c r="P98" i="3"/>
  <c r="O98" i="3"/>
  <c r="N98" i="3"/>
  <c r="M98" i="3"/>
  <c r="Z97" i="3"/>
  <c r="AA97" i="3" s="1"/>
  <c r="AB97" i="3" s="1"/>
  <c r="P97" i="3"/>
  <c r="O97" i="3"/>
  <c r="N97" i="3"/>
  <c r="M97" i="3"/>
  <c r="Z96" i="3"/>
  <c r="AA96" i="3" s="1"/>
  <c r="AB96" i="3" s="1"/>
  <c r="P96" i="3"/>
  <c r="O96" i="3"/>
  <c r="N96" i="3"/>
  <c r="M96" i="3"/>
  <c r="Z95" i="3"/>
  <c r="AA95" i="3" s="1"/>
  <c r="AB95" i="3" s="1"/>
  <c r="P95" i="3"/>
  <c r="O95" i="3"/>
  <c r="N95" i="3"/>
  <c r="M95" i="3"/>
  <c r="AA94" i="3"/>
  <c r="AB94" i="3" s="1"/>
  <c r="Z94" i="3"/>
  <c r="P94" i="3"/>
  <c r="O94" i="3"/>
  <c r="N94" i="3"/>
  <c r="M94" i="3"/>
  <c r="Z93" i="3"/>
  <c r="AA93" i="3" s="1"/>
  <c r="AB93" i="3" s="1"/>
  <c r="P93" i="3"/>
  <c r="O93" i="3"/>
  <c r="N93" i="3"/>
  <c r="M93" i="3"/>
  <c r="Z92" i="3"/>
  <c r="AA92" i="3" s="1"/>
  <c r="AB92" i="3" s="1"/>
  <c r="P92" i="3"/>
  <c r="O92" i="3"/>
  <c r="N92" i="3"/>
  <c r="M92" i="3"/>
  <c r="Z91" i="3"/>
  <c r="AA91" i="3" s="1"/>
  <c r="AB91" i="3" s="1"/>
  <c r="P91" i="3"/>
  <c r="O91" i="3"/>
  <c r="N91" i="3"/>
  <c r="M91" i="3"/>
  <c r="AA90" i="3"/>
  <c r="AB90" i="3" s="1"/>
  <c r="Z90" i="3"/>
  <c r="P90" i="3"/>
  <c r="O90" i="3"/>
  <c r="N90" i="3"/>
  <c r="M90" i="3"/>
  <c r="Z89" i="3"/>
  <c r="AA89" i="3" s="1"/>
  <c r="AB89" i="3" s="1"/>
  <c r="P89" i="3"/>
  <c r="O89" i="3"/>
  <c r="N89" i="3"/>
  <c r="M89" i="3"/>
  <c r="Z88" i="3"/>
  <c r="AA88" i="3" s="1"/>
  <c r="AB88" i="3" s="1"/>
  <c r="P88" i="3"/>
  <c r="O88" i="3"/>
  <c r="N88" i="3"/>
  <c r="M88" i="3"/>
  <c r="Z87" i="3"/>
  <c r="AA87" i="3" s="1"/>
  <c r="AB87" i="3" s="1"/>
  <c r="P87" i="3"/>
  <c r="O87" i="3"/>
  <c r="N87" i="3"/>
  <c r="M87" i="3"/>
  <c r="AA86" i="3"/>
  <c r="AB86" i="3" s="1"/>
  <c r="Z86" i="3"/>
  <c r="P86" i="3"/>
  <c r="O86" i="3"/>
  <c r="N86" i="3"/>
  <c r="M86" i="3"/>
  <c r="Z85" i="3"/>
  <c r="AA85" i="3" s="1"/>
  <c r="AB85" i="3" s="1"/>
  <c r="P85" i="3"/>
  <c r="O85" i="3"/>
  <c r="N85" i="3"/>
  <c r="M85" i="3"/>
  <c r="Z84" i="3"/>
  <c r="AA84" i="3" s="1"/>
  <c r="AB84" i="3" s="1"/>
  <c r="P84" i="3"/>
  <c r="O84" i="3"/>
  <c r="N84" i="3"/>
  <c r="M84" i="3"/>
  <c r="Z83" i="3"/>
  <c r="AA83" i="3" s="1"/>
  <c r="AB83" i="3" s="1"/>
  <c r="P83" i="3"/>
  <c r="O83" i="3"/>
  <c r="N83" i="3"/>
  <c r="M83" i="3"/>
  <c r="AA82" i="3"/>
  <c r="AB82" i="3" s="1"/>
  <c r="Z82" i="3"/>
  <c r="P82" i="3"/>
  <c r="O82" i="3"/>
  <c r="N82" i="3"/>
  <c r="M82" i="3"/>
  <c r="Z81" i="3"/>
  <c r="AA81" i="3" s="1"/>
  <c r="AB81" i="3" s="1"/>
  <c r="P81" i="3"/>
  <c r="O81" i="3"/>
  <c r="N81" i="3"/>
  <c r="M81" i="3"/>
  <c r="Z80" i="3"/>
  <c r="AA80" i="3" s="1"/>
  <c r="AB80" i="3" s="1"/>
  <c r="P80" i="3"/>
  <c r="O80" i="3"/>
  <c r="N80" i="3"/>
  <c r="M80" i="3"/>
  <c r="Z79" i="3"/>
  <c r="AA79" i="3" s="1"/>
  <c r="AB79" i="3" s="1"/>
  <c r="P79" i="3"/>
  <c r="O79" i="3"/>
  <c r="N79" i="3"/>
  <c r="M79" i="3"/>
  <c r="AA78" i="3"/>
  <c r="AB78" i="3" s="1"/>
  <c r="Z78" i="3"/>
  <c r="P78" i="3"/>
  <c r="O78" i="3"/>
  <c r="N78" i="3"/>
  <c r="M78" i="3"/>
  <c r="Z77" i="3"/>
  <c r="AA77" i="3" s="1"/>
  <c r="AB77" i="3" s="1"/>
  <c r="P77" i="3"/>
  <c r="O77" i="3"/>
  <c r="N77" i="3"/>
  <c r="M77" i="3"/>
  <c r="Z76" i="3"/>
  <c r="AA76" i="3" s="1"/>
  <c r="AB76" i="3" s="1"/>
  <c r="P76" i="3"/>
  <c r="O76" i="3"/>
  <c r="N76" i="3"/>
  <c r="M76" i="3"/>
  <c r="Z75" i="3"/>
  <c r="AA75" i="3" s="1"/>
  <c r="AB75" i="3" s="1"/>
  <c r="P75" i="3"/>
  <c r="O75" i="3"/>
  <c r="N75" i="3"/>
  <c r="M75" i="3"/>
  <c r="AA74" i="3"/>
  <c r="AB74" i="3" s="1"/>
  <c r="Z74" i="3"/>
  <c r="P74" i="3"/>
  <c r="O74" i="3"/>
  <c r="N74" i="3"/>
  <c r="M74" i="3"/>
  <c r="Z73" i="3"/>
  <c r="AA73" i="3" s="1"/>
  <c r="AB73" i="3" s="1"/>
  <c r="P73" i="3"/>
  <c r="O73" i="3"/>
  <c r="N73" i="3"/>
  <c r="M73" i="3"/>
  <c r="Z72" i="3"/>
  <c r="AA72" i="3" s="1"/>
  <c r="AB72" i="3" s="1"/>
  <c r="P72" i="3"/>
  <c r="O72" i="3"/>
  <c r="N72" i="3"/>
  <c r="M72" i="3"/>
  <c r="Z71" i="3"/>
  <c r="AA71" i="3" s="1"/>
  <c r="AB71" i="3" s="1"/>
  <c r="P71" i="3"/>
  <c r="O71" i="3"/>
  <c r="N71" i="3"/>
  <c r="M71" i="3"/>
  <c r="AA70" i="3"/>
  <c r="AB70" i="3" s="1"/>
  <c r="Z70" i="3"/>
  <c r="P70" i="3"/>
  <c r="O70" i="3"/>
  <c r="N70" i="3"/>
  <c r="M70" i="3"/>
  <c r="Z69" i="3"/>
  <c r="AA69" i="3" s="1"/>
  <c r="AB69" i="3" s="1"/>
  <c r="P69" i="3"/>
  <c r="O69" i="3"/>
  <c r="N69" i="3"/>
  <c r="M69" i="3"/>
  <c r="Z68" i="3"/>
  <c r="AA68" i="3" s="1"/>
  <c r="AB68" i="3" s="1"/>
  <c r="P68" i="3"/>
  <c r="O68" i="3"/>
  <c r="N68" i="3"/>
  <c r="M68" i="3"/>
  <c r="Z67" i="3"/>
  <c r="AA67" i="3" s="1"/>
  <c r="AB67" i="3" s="1"/>
  <c r="P67" i="3"/>
  <c r="O67" i="3"/>
  <c r="N67" i="3"/>
  <c r="M67" i="3"/>
  <c r="AA66" i="3"/>
  <c r="AB66" i="3" s="1"/>
  <c r="Z66" i="3"/>
  <c r="P66" i="3"/>
  <c r="O66" i="3"/>
  <c r="N66" i="3"/>
  <c r="M66" i="3"/>
  <c r="Z65" i="3"/>
  <c r="AA65" i="3" s="1"/>
  <c r="AB65" i="3" s="1"/>
  <c r="P65" i="3"/>
  <c r="O65" i="3"/>
  <c r="N65" i="3"/>
  <c r="M65" i="3"/>
  <c r="Z64" i="3"/>
  <c r="AA64" i="3" s="1"/>
  <c r="AB64" i="3" s="1"/>
  <c r="P64" i="3"/>
  <c r="O64" i="3"/>
  <c r="N64" i="3"/>
  <c r="M64" i="3"/>
  <c r="Z63" i="3"/>
  <c r="AA63" i="3" s="1"/>
  <c r="AB63" i="3" s="1"/>
  <c r="P63" i="3"/>
  <c r="O63" i="3"/>
  <c r="N63" i="3"/>
  <c r="M63" i="3"/>
  <c r="AA62" i="3"/>
  <c r="AB62" i="3" s="1"/>
  <c r="Z62" i="3"/>
  <c r="P62" i="3"/>
  <c r="O62" i="3"/>
  <c r="N62" i="3"/>
  <c r="M62" i="3"/>
  <c r="Z61" i="3"/>
  <c r="AA61" i="3" s="1"/>
  <c r="AB61" i="3" s="1"/>
  <c r="P61" i="3"/>
  <c r="O61" i="3"/>
  <c r="N61" i="3"/>
  <c r="M61" i="3"/>
  <c r="Z60" i="3"/>
  <c r="AA60" i="3" s="1"/>
  <c r="AB60" i="3" s="1"/>
  <c r="P60" i="3"/>
  <c r="O60" i="3"/>
  <c r="N60" i="3"/>
  <c r="M60" i="3"/>
  <c r="Z59" i="3"/>
  <c r="AA59" i="3" s="1"/>
  <c r="AB59" i="3" s="1"/>
  <c r="P59" i="3"/>
  <c r="O59" i="3"/>
  <c r="N59" i="3"/>
  <c r="M59" i="3"/>
  <c r="AA58" i="3"/>
  <c r="AB58" i="3" s="1"/>
  <c r="Z58" i="3"/>
  <c r="P58" i="3"/>
  <c r="O58" i="3"/>
  <c r="N58" i="3"/>
  <c r="M58" i="3"/>
  <c r="Z57" i="3"/>
  <c r="AA57" i="3" s="1"/>
  <c r="AB57" i="3" s="1"/>
  <c r="P57" i="3"/>
  <c r="O57" i="3"/>
  <c r="N57" i="3"/>
  <c r="M57" i="3"/>
  <c r="Z56" i="3"/>
  <c r="AA56" i="3" s="1"/>
  <c r="AB56" i="3" s="1"/>
  <c r="P56" i="3"/>
  <c r="O56" i="3"/>
  <c r="N56" i="3"/>
  <c r="M56" i="3"/>
  <c r="Z55" i="3"/>
  <c r="AA55" i="3" s="1"/>
  <c r="AB55" i="3" s="1"/>
  <c r="P55" i="3"/>
  <c r="O55" i="3"/>
  <c r="N55" i="3"/>
  <c r="M55" i="3"/>
  <c r="AA54" i="3"/>
  <c r="AB54" i="3" s="1"/>
  <c r="Z54" i="3"/>
  <c r="P54" i="3"/>
  <c r="O54" i="3"/>
  <c r="N54" i="3"/>
  <c r="M54" i="3"/>
  <c r="Z53" i="3"/>
  <c r="AA53" i="3" s="1"/>
  <c r="AB53" i="3" s="1"/>
  <c r="P53" i="3"/>
  <c r="O53" i="3"/>
  <c r="N53" i="3"/>
  <c r="M53" i="3"/>
  <c r="Z52" i="3"/>
  <c r="AA52" i="3" s="1"/>
  <c r="AB52" i="3" s="1"/>
  <c r="P52" i="3"/>
  <c r="O52" i="3"/>
  <c r="N52" i="3"/>
  <c r="M52" i="3"/>
  <c r="Z51" i="3"/>
  <c r="AA51" i="3" s="1"/>
  <c r="AB51" i="3" s="1"/>
  <c r="P51" i="3"/>
  <c r="O51" i="3"/>
  <c r="N51" i="3"/>
  <c r="M51" i="3"/>
  <c r="AA50" i="3"/>
  <c r="AB50" i="3" s="1"/>
  <c r="Z50" i="3"/>
  <c r="P50" i="3"/>
  <c r="O50" i="3"/>
  <c r="N50" i="3"/>
  <c r="M50" i="3"/>
  <c r="Z49" i="3"/>
  <c r="AA49" i="3" s="1"/>
  <c r="AB49" i="3" s="1"/>
  <c r="P49" i="3"/>
  <c r="O49" i="3"/>
  <c r="N49" i="3"/>
  <c r="M49" i="3"/>
  <c r="Z48" i="3"/>
  <c r="AA48" i="3" s="1"/>
  <c r="AB48" i="3" s="1"/>
  <c r="P48" i="3"/>
  <c r="O48" i="3"/>
  <c r="N48" i="3"/>
  <c r="M48" i="3"/>
  <c r="Z47" i="3"/>
  <c r="AA47" i="3" s="1"/>
  <c r="AB47" i="3" s="1"/>
  <c r="P47" i="3"/>
  <c r="O47" i="3"/>
  <c r="N47" i="3"/>
  <c r="M47" i="3"/>
  <c r="AA46" i="3"/>
  <c r="AB46" i="3" s="1"/>
  <c r="Z46" i="3"/>
  <c r="P46" i="3"/>
  <c r="O46" i="3"/>
  <c r="N46" i="3"/>
  <c r="M46" i="3"/>
  <c r="Z45" i="3"/>
  <c r="AA45" i="3" s="1"/>
  <c r="AB45" i="3" s="1"/>
  <c r="P45" i="3"/>
  <c r="O45" i="3"/>
  <c r="N45" i="3"/>
  <c r="M45" i="3"/>
  <c r="Z44" i="3"/>
  <c r="AA44" i="3" s="1"/>
  <c r="AB44" i="3" s="1"/>
  <c r="P44" i="3"/>
  <c r="O44" i="3"/>
  <c r="N44" i="3"/>
  <c r="M44" i="3"/>
  <c r="Z43" i="3"/>
  <c r="AA43" i="3" s="1"/>
  <c r="AB43" i="3" s="1"/>
  <c r="P43" i="3"/>
  <c r="O43" i="3"/>
  <c r="N43" i="3"/>
  <c r="M43" i="3"/>
  <c r="AA42" i="3"/>
  <c r="AB42" i="3" s="1"/>
  <c r="Z42" i="3"/>
  <c r="P42" i="3"/>
  <c r="O42" i="3"/>
  <c r="N42" i="3"/>
  <c r="M42" i="3"/>
  <c r="Z41" i="3"/>
  <c r="AA41" i="3" s="1"/>
  <c r="AB41" i="3" s="1"/>
  <c r="P41" i="3"/>
  <c r="O41" i="3"/>
  <c r="N41" i="3"/>
  <c r="M41" i="3"/>
  <c r="Z40" i="3"/>
  <c r="AA40" i="3" s="1"/>
  <c r="AB40" i="3" s="1"/>
  <c r="P40" i="3"/>
  <c r="O40" i="3"/>
  <c r="N40" i="3"/>
  <c r="M40" i="3"/>
  <c r="Z39" i="3"/>
  <c r="AA39" i="3" s="1"/>
  <c r="AB39" i="3" s="1"/>
  <c r="P39" i="3"/>
  <c r="O39" i="3"/>
  <c r="N39" i="3"/>
  <c r="M39" i="3"/>
  <c r="AA38" i="3"/>
  <c r="AB38" i="3" s="1"/>
  <c r="Z38" i="3"/>
  <c r="P38" i="3"/>
  <c r="O38" i="3"/>
  <c r="N38" i="3"/>
  <c r="M38" i="3"/>
  <c r="Z37" i="3"/>
  <c r="AA37" i="3" s="1"/>
  <c r="AB37" i="3" s="1"/>
  <c r="P37" i="3"/>
  <c r="O37" i="3"/>
  <c r="N37" i="3"/>
  <c r="M37" i="3"/>
  <c r="Z36" i="3"/>
  <c r="AA36" i="3" s="1"/>
  <c r="AB36" i="3" s="1"/>
  <c r="P36" i="3"/>
  <c r="O36" i="3"/>
  <c r="N36" i="3"/>
  <c r="M36" i="3"/>
  <c r="Z35" i="3"/>
  <c r="AA35" i="3" s="1"/>
  <c r="AB35" i="3" s="1"/>
  <c r="P35" i="3"/>
  <c r="O35" i="3"/>
  <c r="N35" i="3"/>
  <c r="M35" i="3"/>
  <c r="AA34" i="3"/>
  <c r="AB34" i="3" s="1"/>
  <c r="Z34" i="3"/>
  <c r="P34" i="3"/>
  <c r="O34" i="3"/>
  <c r="N34" i="3"/>
  <c r="M34" i="3"/>
  <c r="Z33" i="3"/>
  <c r="AA33" i="3" s="1"/>
  <c r="AB33" i="3" s="1"/>
  <c r="P33" i="3"/>
  <c r="O33" i="3"/>
  <c r="N33" i="3"/>
  <c r="M33" i="3"/>
  <c r="Z32" i="3"/>
  <c r="AA32" i="3" s="1"/>
  <c r="AB32" i="3" s="1"/>
  <c r="P32" i="3"/>
  <c r="O32" i="3"/>
  <c r="N32" i="3"/>
  <c r="M32" i="3"/>
  <c r="Z31" i="3"/>
  <c r="AA31" i="3" s="1"/>
  <c r="AB31" i="3" s="1"/>
  <c r="P31" i="3"/>
  <c r="O31" i="3"/>
  <c r="N31" i="3"/>
  <c r="M31" i="3"/>
  <c r="AA30" i="3"/>
  <c r="AB30" i="3" s="1"/>
  <c r="Z30" i="3"/>
  <c r="P30" i="3"/>
  <c r="O30" i="3"/>
  <c r="N30" i="3"/>
  <c r="M30" i="3"/>
  <c r="Z29" i="3"/>
  <c r="AA29" i="3" s="1"/>
  <c r="AB29" i="3" s="1"/>
  <c r="P29" i="3"/>
  <c r="O29" i="3"/>
  <c r="N29" i="3"/>
  <c r="M29" i="3"/>
  <c r="Z28" i="3"/>
  <c r="AA28" i="3" s="1"/>
  <c r="AB28" i="3" s="1"/>
  <c r="P28" i="3"/>
  <c r="O28" i="3"/>
  <c r="N28" i="3"/>
  <c r="M28" i="3"/>
  <c r="Z27" i="3"/>
  <c r="AA27" i="3" s="1"/>
  <c r="AB27" i="3" s="1"/>
  <c r="P27" i="3"/>
  <c r="O27" i="3"/>
  <c r="N27" i="3"/>
  <c r="M27" i="3"/>
  <c r="AA26" i="3"/>
  <c r="AB26" i="3" s="1"/>
  <c r="Z26" i="3"/>
  <c r="P26" i="3"/>
  <c r="O26" i="3"/>
  <c r="N26" i="3"/>
  <c r="M26" i="3"/>
  <c r="Z25" i="3"/>
  <c r="AA25" i="3" s="1"/>
  <c r="AB25" i="3" s="1"/>
  <c r="P25" i="3"/>
  <c r="O25" i="3"/>
  <c r="N25" i="3"/>
  <c r="M25" i="3"/>
  <c r="Z24" i="3"/>
  <c r="AA24" i="3" s="1"/>
  <c r="AB24" i="3" s="1"/>
  <c r="P24" i="3"/>
  <c r="O24" i="3"/>
  <c r="N24" i="3"/>
  <c r="M24" i="3"/>
  <c r="Z23" i="3"/>
  <c r="AA23" i="3" s="1"/>
  <c r="AB23" i="3" s="1"/>
  <c r="P23" i="3"/>
  <c r="O23" i="3"/>
  <c r="N23" i="3"/>
  <c r="M23" i="3"/>
  <c r="AA22" i="3"/>
  <c r="AB22" i="3" s="1"/>
  <c r="Z22" i="3"/>
  <c r="P22" i="3"/>
  <c r="O22" i="3"/>
  <c r="N22" i="3"/>
  <c r="M22" i="3"/>
  <c r="Z21" i="3"/>
  <c r="AA21" i="3" s="1"/>
  <c r="AB21" i="3" s="1"/>
  <c r="P21" i="3"/>
  <c r="O21" i="3"/>
  <c r="N21" i="3"/>
  <c r="M21" i="3"/>
  <c r="Z20" i="3"/>
  <c r="AA20" i="3" s="1"/>
  <c r="AB20" i="3" s="1"/>
  <c r="P20" i="3"/>
  <c r="O20" i="3"/>
  <c r="N20" i="3"/>
  <c r="M20" i="3"/>
  <c r="Z19" i="3"/>
  <c r="AA19" i="3" s="1"/>
  <c r="AB19" i="3" s="1"/>
  <c r="P19" i="3"/>
  <c r="O19" i="3"/>
  <c r="N19" i="3"/>
  <c r="M19" i="3"/>
  <c r="AA18" i="3"/>
  <c r="AB18" i="3" s="1"/>
  <c r="Z18" i="3"/>
  <c r="P18" i="3"/>
  <c r="O18" i="3"/>
  <c r="N18" i="3"/>
  <c r="M18" i="3"/>
  <c r="Z17" i="3"/>
  <c r="AA17" i="3" s="1"/>
  <c r="AB17" i="3" s="1"/>
  <c r="P17" i="3"/>
  <c r="O17" i="3"/>
  <c r="N17" i="3"/>
  <c r="M17" i="3"/>
  <c r="Z16" i="3"/>
  <c r="AA16" i="3" s="1"/>
  <c r="AB16" i="3" s="1"/>
  <c r="P16" i="3"/>
  <c r="O16" i="3"/>
  <c r="N16" i="3"/>
  <c r="M16" i="3"/>
  <c r="Z15" i="3"/>
  <c r="AA15" i="3" s="1"/>
  <c r="AB15" i="3" s="1"/>
  <c r="P15" i="3"/>
  <c r="O15" i="3"/>
  <c r="N15" i="3"/>
  <c r="M15" i="3"/>
  <c r="AA14" i="3"/>
  <c r="AB14" i="3" s="1"/>
  <c r="Z14" i="3"/>
  <c r="P14" i="3"/>
  <c r="O14" i="3"/>
  <c r="N14" i="3"/>
  <c r="M14" i="3"/>
  <c r="Z13" i="3"/>
  <c r="AA13" i="3" s="1"/>
  <c r="AB13" i="3" s="1"/>
  <c r="P13" i="3"/>
  <c r="O13" i="3"/>
  <c r="N13" i="3"/>
  <c r="M13" i="3"/>
  <c r="Z12" i="3"/>
  <c r="AA12" i="3" s="1"/>
  <c r="AB12" i="3" s="1"/>
  <c r="P12" i="3"/>
  <c r="O12" i="3"/>
  <c r="N12" i="3"/>
  <c r="M12" i="3"/>
  <c r="Z11" i="3"/>
  <c r="AA11" i="3" s="1"/>
  <c r="AB11" i="3" s="1"/>
  <c r="P11" i="3"/>
  <c r="O11" i="3"/>
  <c r="N11" i="3"/>
  <c r="M11" i="3"/>
  <c r="AA10" i="3"/>
  <c r="AB10" i="3" s="1"/>
  <c r="Z10" i="3"/>
  <c r="P10" i="3"/>
  <c r="O10" i="3"/>
  <c r="N10" i="3"/>
  <c r="M10" i="3"/>
  <c r="Z9" i="3"/>
  <c r="AA9" i="3" s="1"/>
  <c r="AB9" i="3" s="1"/>
  <c r="P9" i="3"/>
  <c r="O9" i="3"/>
  <c r="N9" i="3"/>
  <c r="M9" i="3"/>
  <c r="Z8" i="3"/>
  <c r="AA8" i="3" s="1"/>
  <c r="AB8" i="3" s="1"/>
  <c r="P8" i="3"/>
  <c r="O8" i="3"/>
  <c r="N8" i="3"/>
  <c r="M8" i="3"/>
  <c r="Z7" i="3"/>
  <c r="AA7" i="3" s="1"/>
  <c r="AB7" i="3" s="1"/>
  <c r="P7" i="3"/>
  <c r="O7" i="3"/>
  <c r="N7" i="3"/>
  <c r="M7" i="3"/>
  <c r="AA6" i="3"/>
  <c r="AB6" i="3" s="1"/>
  <c r="Z6" i="3"/>
  <c r="P6" i="3"/>
  <c r="O6" i="3"/>
  <c r="N6" i="3"/>
  <c r="M6" i="3"/>
  <c r="Z5" i="3"/>
  <c r="AA5" i="3" s="1"/>
  <c r="AB5" i="3" s="1"/>
  <c r="P5" i="3"/>
  <c r="O5" i="3"/>
  <c r="N5" i="3"/>
  <c r="M5" i="3"/>
  <c r="Z4" i="3"/>
  <c r="AA4" i="3" s="1"/>
  <c r="AB4" i="3" s="1"/>
  <c r="P4" i="3"/>
  <c r="O4" i="3"/>
  <c r="N4" i="3"/>
  <c r="M4" i="3"/>
  <c r="Z3" i="3"/>
  <c r="AA3" i="3" s="1"/>
  <c r="AB3" i="3" s="1"/>
  <c r="P3" i="3"/>
  <c r="O3" i="3"/>
  <c r="N3" i="3"/>
  <c r="M3" i="3"/>
  <c r="AA2" i="3"/>
  <c r="AB2" i="3" s="1"/>
  <c r="Z2" i="3"/>
  <c r="P2" i="3"/>
  <c r="O2" i="3"/>
  <c r="N2" i="3"/>
  <c r="M2" i="3"/>
  <c r="D88" i="1"/>
  <c r="D22" i="1"/>
  <c r="D20" i="1" s="1"/>
  <c r="C20" i="1"/>
  <c r="C19" i="1"/>
  <c r="C28" i="1" s="1"/>
  <c r="AB117" i="5" l="1"/>
  <c r="AB125" i="5"/>
  <c r="AB133" i="5"/>
  <c r="AB141" i="5"/>
  <c r="AB149" i="5"/>
  <c r="AB113" i="5"/>
  <c r="AB121" i="5"/>
  <c r="AB129" i="5"/>
  <c r="AB137" i="5"/>
  <c r="AB145" i="5"/>
  <c r="AB153" i="5"/>
  <c r="AB315" i="5"/>
  <c r="AB323" i="5"/>
  <c r="AB331" i="5"/>
  <c r="AE338" i="5"/>
  <c r="AB171" i="5"/>
  <c r="AE173" i="5"/>
  <c r="AB175" i="5"/>
  <c r="AE177" i="5"/>
  <c r="AB179" i="5"/>
  <c r="AE181" i="5"/>
  <c r="AB183" i="5"/>
  <c r="AE185" i="5"/>
  <c r="AB187" i="5"/>
  <c r="AE189" i="5"/>
  <c r="AB191" i="5"/>
  <c r="AE193" i="5"/>
  <c r="AB195" i="5"/>
  <c r="AE197" i="5"/>
  <c r="AB199" i="5"/>
  <c r="AE201" i="5"/>
  <c r="AB203" i="5"/>
  <c r="AE205" i="5"/>
  <c r="AB207" i="5"/>
  <c r="AE209" i="5"/>
  <c r="AB211" i="5"/>
  <c r="AE213" i="5"/>
  <c r="AB215" i="5"/>
  <c r="AE217" i="5"/>
  <c r="AB219" i="5"/>
  <c r="AE221" i="5"/>
  <c r="AB223" i="5"/>
  <c r="AE225" i="5"/>
  <c r="AB227" i="5"/>
  <c r="AE229" i="5"/>
  <c r="AB231" i="5"/>
  <c r="AE233" i="5"/>
  <c r="AB235" i="5"/>
  <c r="AE237" i="5"/>
  <c r="AB239" i="5"/>
  <c r="AB243" i="5"/>
  <c r="AB247" i="5"/>
  <c r="AB251" i="5"/>
  <c r="AB255" i="5"/>
  <c r="AB259" i="5"/>
  <c r="AB263" i="5"/>
  <c r="AB267" i="5"/>
  <c r="AB271" i="5"/>
  <c r="AB275" i="5"/>
  <c r="AB279" i="5"/>
  <c r="AB283" i="5"/>
  <c r="AB287" i="5"/>
  <c r="AB291" i="5"/>
  <c r="AB295" i="5"/>
  <c r="AB299" i="5"/>
  <c r="AB303" i="5"/>
  <c r="AB307" i="5"/>
  <c r="AB311" i="5"/>
  <c r="AB319" i="5"/>
  <c r="AB327" i="5"/>
</calcChain>
</file>

<file path=xl/sharedStrings.xml><?xml version="1.0" encoding="utf-8"?>
<sst xmlns="http://schemas.openxmlformats.org/spreadsheetml/2006/main" count="11615" uniqueCount="429">
  <si>
    <t>Raw Data  - Key</t>
  </si>
  <si>
    <t>CT Error Key</t>
  </si>
  <si>
    <t>Type</t>
  </si>
  <si>
    <t>Description</t>
  </si>
  <si>
    <t>Discard?</t>
  </si>
  <si>
    <t>CT1</t>
  </si>
  <si>
    <t>Figure 8</t>
  </si>
  <si>
    <t>Y</t>
  </si>
  <si>
    <t>CT2</t>
  </si>
  <si>
    <t>Irregular shape (jaggeed edges)</t>
  </si>
  <si>
    <t>CT3</t>
  </si>
  <si>
    <t>Internal layer biased towards one side</t>
  </si>
  <si>
    <t>CT4</t>
  </si>
  <si>
    <t>Any Combination of 1-3</t>
  </si>
  <si>
    <t>Mechanical Error</t>
  </si>
  <si>
    <t>(White )</t>
  </si>
  <si>
    <t>M1</t>
  </si>
  <si>
    <t>Too short, curved, or diseased to test</t>
  </si>
  <si>
    <t>M2</t>
  </si>
  <si>
    <t>BL before UL (not discarded)</t>
  </si>
  <si>
    <t>N</t>
  </si>
  <si>
    <t>No Error</t>
  </si>
  <si>
    <t>Tested</t>
  </si>
  <si>
    <t>Good Test, No error</t>
  </si>
  <si>
    <t>Group</t>
  </si>
  <si>
    <t>Count_LE Discards</t>
  </si>
  <si>
    <t>Count_AH Discards</t>
  </si>
  <si>
    <t>Count_Overlap discards</t>
  </si>
  <si>
    <t>Total Samples (Started with)</t>
  </si>
  <si>
    <t>Total Number of Samples Removed</t>
  </si>
  <si>
    <t xml:space="preserve">Number of samples  -Total CT error </t>
  </si>
  <si>
    <t>Number of samples - Total Mech Error</t>
  </si>
  <si>
    <t>Samples Left for analysis</t>
  </si>
  <si>
    <t>After P6 and P7 discarded</t>
  </si>
  <si>
    <t>S1 only</t>
  </si>
  <si>
    <t>Span length = 17 mm</t>
  </si>
  <si>
    <t>Title</t>
  </si>
  <si>
    <t>Stage</t>
  </si>
  <si>
    <t>Veg Stage: V13-V15</t>
  </si>
  <si>
    <t>Plant ID</t>
  </si>
  <si>
    <t>Plant 1-15</t>
  </si>
  <si>
    <t>WR</t>
  </si>
  <si>
    <t>Nodal origin (TWR, MWR, BWR)</t>
  </si>
  <si>
    <t>Root</t>
  </si>
  <si>
    <t>~R1-R6 per WR</t>
  </si>
  <si>
    <t>Root ID</t>
  </si>
  <si>
    <t>Root unique identifier (1-189)</t>
  </si>
  <si>
    <t>Section</t>
  </si>
  <si>
    <t>Section along root (S1-S3)</t>
  </si>
  <si>
    <t>UL (N)</t>
  </si>
  <si>
    <t>Ultimate Load (Newtons)</t>
  </si>
  <si>
    <t>BL (N)</t>
  </si>
  <si>
    <t>Break Load (Newtons)</t>
  </si>
  <si>
    <t>ai</t>
  </si>
  <si>
    <t>short i=inner radius (microCT)</t>
  </si>
  <si>
    <t>bi</t>
  </si>
  <si>
    <t>long i=inner radius (microCT)</t>
  </si>
  <si>
    <t>a</t>
  </si>
  <si>
    <t>short outer radius (microCT)</t>
  </si>
  <si>
    <t>b</t>
  </si>
  <si>
    <t>long outer radius (microCT)</t>
  </si>
  <si>
    <t>length</t>
  </si>
  <si>
    <t>Length of sample (not required for calculations)</t>
  </si>
  <si>
    <t>MajorD</t>
  </si>
  <si>
    <t>Major diameter</t>
  </si>
  <si>
    <t>MinorD</t>
  </si>
  <si>
    <t>Minor diameter</t>
  </si>
  <si>
    <t>MajorThicc</t>
  </si>
  <si>
    <t>Major cortical thickness</t>
  </si>
  <si>
    <t>MinorThicc</t>
  </si>
  <si>
    <t>Minor cortical thickness</t>
  </si>
  <si>
    <t>MOI min</t>
  </si>
  <si>
    <t>Moment of intertia (Outer layer of root only)</t>
  </si>
  <si>
    <t>dcc1(short)</t>
  </si>
  <si>
    <t>Short Central diameter (caliper)</t>
  </si>
  <si>
    <t>dc2(long)</t>
  </si>
  <si>
    <t>Long Central diameter (caliper)</t>
  </si>
  <si>
    <t>CaliperXSA</t>
  </si>
  <si>
    <t>cross sectional area (caliper)</t>
  </si>
  <si>
    <t>d3 (long)</t>
  </si>
  <si>
    <t>Measurements along root sample (see grapgic in lab notebook)</t>
  </si>
  <si>
    <t>d4 (short)</t>
  </si>
  <si>
    <t>d5 (long)</t>
  </si>
  <si>
    <t>d6 (short)</t>
  </si>
  <si>
    <t>K (N/mm)</t>
  </si>
  <si>
    <t>Structural stiffness (N/mm)</t>
  </si>
  <si>
    <t>E</t>
  </si>
  <si>
    <t>bending modulus GPa</t>
  </si>
  <si>
    <t>Mass (mg)</t>
  </si>
  <si>
    <t>Mass of sample (mg)</t>
  </si>
  <si>
    <t>Calculated Value</t>
  </si>
  <si>
    <t>Calculation</t>
  </si>
  <si>
    <t>Units</t>
  </si>
  <si>
    <t>MOI = moment of inertia</t>
  </si>
  <si>
    <t>MOI = (pi/4) (a^3* b - ai^3* bi)</t>
  </si>
  <si>
    <t>mm^4</t>
  </si>
  <si>
    <t>E = bending modulus</t>
  </si>
  <si>
    <t>E = K*(L^3)/(48*MOI)</t>
  </si>
  <si>
    <t>MPa (*0.001 to get GPa)</t>
  </si>
  <si>
    <t>MajorD = Major diameter</t>
  </si>
  <si>
    <t>MajorD = 2*b</t>
  </si>
  <si>
    <t>mm</t>
  </si>
  <si>
    <t>MinorD = Minor diameter</t>
  </si>
  <si>
    <t>MinorD = 2*a</t>
  </si>
  <si>
    <t>MajorThicc = Major cortical thickness</t>
  </si>
  <si>
    <t>MajorThicc = b-bi</t>
  </si>
  <si>
    <t>MinorThicc = minor cortical thickness</t>
  </si>
  <si>
    <t>MinorThicc = a-ai</t>
  </si>
  <si>
    <t>Variables defined</t>
  </si>
  <si>
    <t>ai = short inner diameter</t>
  </si>
  <si>
    <t>bi = long inner diameter</t>
  </si>
  <si>
    <t>a = short outer diameter</t>
  </si>
  <si>
    <t>b = long outer diameter</t>
  </si>
  <si>
    <t>K = structural stiffness from spreadsheet (N/mm)</t>
  </si>
  <si>
    <t>N/mm</t>
  </si>
  <si>
    <t>L = span length (constant = 17 mm)</t>
  </si>
  <si>
    <t>All Genotypes</t>
  </si>
  <si>
    <t>A632</t>
  </si>
  <si>
    <t>Fresh/Field</t>
  </si>
  <si>
    <t>Dry/Field</t>
  </si>
  <si>
    <t>Oh43</t>
  </si>
  <si>
    <t>B73</t>
  </si>
  <si>
    <t>Dry/Greenhouse</t>
  </si>
  <si>
    <t>Grand total</t>
  </si>
  <si>
    <t xml:space="preserve"> Plant ID</t>
  </si>
  <si>
    <t xml:space="preserve">CT bed </t>
  </si>
  <si>
    <t>CTorder</t>
  </si>
  <si>
    <t>LE Error</t>
  </si>
  <si>
    <t>CT Order in Fixture</t>
  </si>
  <si>
    <t>AH Error Type</t>
  </si>
  <si>
    <t xml:space="preserve">AH Error </t>
  </si>
  <si>
    <t>Match?</t>
  </si>
  <si>
    <t>Review (?) or discarded</t>
  </si>
  <si>
    <t>Discard decision</t>
  </si>
  <si>
    <t>Overlap Error</t>
  </si>
  <si>
    <t>V13</t>
  </si>
  <si>
    <t>P1</t>
  </si>
  <si>
    <t>BWR</t>
  </si>
  <si>
    <t>R1</t>
  </si>
  <si>
    <t>S1</t>
  </si>
  <si>
    <t>6-Norm1-1</t>
  </si>
  <si>
    <t>kcat2</t>
  </si>
  <si>
    <t>S2</t>
  </si>
  <si>
    <t>dcat3</t>
  </si>
  <si>
    <t>Yes</t>
  </si>
  <si>
    <t>R2</t>
  </si>
  <si>
    <t>No</t>
  </si>
  <si>
    <t>?</t>
  </si>
  <si>
    <t>R3</t>
  </si>
  <si>
    <t>None</t>
  </si>
  <si>
    <t>R4</t>
  </si>
  <si>
    <t>R5</t>
  </si>
  <si>
    <t>MWR</t>
  </si>
  <si>
    <t>kcat1</t>
  </si>
  <si>
    <t>TWR</t>
  </si>
  <si>
    <t>dcat1</t>
  </si>
  <si>
    <t>no</t>
  </si>
  <si>
    <t>dcat4</t>
  </si>
  <si>
    <t>dcat2</t>
  </si>
  <si>
    <t>P2</t>
  </si>
  <si>
    <t>S3</t>
  </si>
  <si>
    <t>discarded</t>
  </si>
  <si>
    <t xml:space="preserve">No </t>
  </si>
  <si>
    <t>P3</t>
  </si>
  <si>
    <t>kcat3</t>
  </si>
  <si>
    <t>yes</t>
  </si>
  <si>
    <t>dcat3?</t>
  </si>
  <si>
    <t>P4</t>
  </si>
  <si>
    <t>7-Norm2-1</t>
  </si>
  <si>
    <t>R6</t>
  </si>
  <si>
    <t>P5</t>
  </si>
  <si>
    <t>8-Thin2-1</t>
  </si>
  <si>
    <t>V14</t>
  </si>
  <si>
    <t>P10</t>
  </si>
  <si>
    <t>9-OR-1</t>
  </si>
  <si>
    <t>kcat4</t>
  </si>
  <si>
    <t>P6</t>
  </si>
  <si>
    <t>4-Thin1</t>
  </si>
  <si>
    <t>P7</t>
  </si>
  <si>
    <t xml:space="preserve">no </t>
  </si>
  <si>
    <t>P8</t>
  </si>
  <si>
    <t>5-Thin2</t>
  </si>
  <si>
    <t>M!</t>
  </si>
  <si>
    <t>P9</t>
  </si>
  <si>
    <t>V15</t>
  </si>
  <si>
    <t>P11</t>
  </si>
  <si>
    <t>1-Norm1</t>
  </si>
  <si>
    <t>dicarded</t>
  </si>
  <si>
    <t>P12</t>
  </si>
  <si>
    <t>P13</t>
  </si>
  <si>
    <t>2-Norm2</t>
  </si>
  <si>
    <t>kct3</t>
  </si>
  <si>
    <t>P14</t>
  </si>
  <si>
    <t>3-Orange</t>
  </si>
  <si>
    <t>dcat4??</t>
  </si>
  <si>
    <t>P15</t>
  </si>
  <si>
    <t>UL</t>
  </si>
  <si>
    <t>BL</t>
  </si>
  <si>
    <t xml:space="preserve">ai </t>
  </si>
  <si>
    <t>Length</t>
  </si>
  <si>
    <t>dc1(short)</t>
  </si>
  <si>
    <t xml:space="preserve">d6 (short) </t>
  </si>
  <si>
    <t>Testing Date</t>
  </si>
  <si>
    <t>Preload</t>
  </si>
  <si>
    <t>K</t>
  </si>
  <si>
    <t>MOI</t>
  </si>
  <si>
    <t>E_MPa</t>
  </si>
  <si>
    <t>E_GPa_LE</t>
  </si>
  <si>
    <t>E_GPa_AH</t>
  </si>
  <si>
    <t>Notes</t>
  </si>
  <si>
    <t>in same file as WR1</t>
  </si>
  <si>
    <t>NT</t>
  </si>
  <si>
    <t>Bad Sample</t>
  </si>
  <si>
    <t>tc</t>
  </si>
  <si>
    <t>TS</t>
  </si>
  <si>
    <t>ts</t>
  </si>
  <si>
    <t>Not tested (NT)</t>
  </si>
  <si>
    <t>fell out at last moment</t>
  </si>
  <si>
    <t>fell out</t>
  </si>
  <si>
    <t>too short</t>
  </si>
  <si>
    <t>hit top of fixture</t>
  </si>
  <si>
    <t>Dont use - tested with 13mm</t>
  </si>
  <si>
    <t>didnt break - dont use</t>
  </si>
  <si>
    <t>slipped</t>
  </si>
  <si>
    <t>bad sample</t>
  </si>
  <si>
    <t>too curved</t>
  </si>
  <si>
    <t>accidentally broke</t>
  </si>
  <si>
    <t>slipped at last moment. Should be ok.</t>
  </si>
  <si>
    <t xml:space="preserve">hit top of fixture. BAD TEST. </t>
  </si>
  <si>
    <t>R11</t>
  </si>
  <si>
    <t>R12</t>
  </si>
  <si>
    <t>R13</t>
  </si>
  <si>
    <t>R14</t>
  </si>
  <si>
    <t>R15</t>
  </si>
  <si>
    <t>R7</t>
  </si>
  <si>
    <t>R8</t>
  </si>
  <si>
    <t>R9</t>
  </si>
  <si>
    <t>R10</t>
  </si>
  <si>
    <t>R22</t>
  </si>
  <si>
    <t>R23</t>
  </si>
  <si>
    <t>R24</t>
  </si>
  <si>
    <t>R25</t>
  </si>
  <si>
    <t>R26</t>
  </si>
  <si>
    <t>R20</t>
  </si>
  <si>
    <t>R21</t>
  </si>
  <si>
    <t>R16</t>
  </si>
  <si>
    <t>R17</t>
  </si>
  <si>
    <t>R18</t>
  </si>
  <si>
    <t>R19</t>
  </si>
  <si>
    <t>R30</t>
  </si>
  <si>
    <t>R31</t>
  </si>
  <si>
    <t>R32</t>
  </si>
  <si>
    <t>R33</t>
  </si>
  <si>
    <t>R34</t>
  </si>
  <si>
    <t>R27</t>
  </si>
  <si>
    <t>R28</t>
  </si>
  <si>
    <t>R29</t>
  </si>
  <si>
    <t>R42</t>
  </si>
  <si>
    <t>R43</t>
  </si>
  <si>
    <t>R44</t>
  </si>
  <si>
    <t>R45</t>
  </si>
  <si>
    <t>R46</t>
  </si>
  <si>
    <t>R36</t>
  </si>
  <si>
    <t>R37</t>
  </si>
  <si>
    <t>R38</t>
  </si>
  <si>
    <t>R39</t>
  </si>
  <si>
    <t>R40</t>
  </si>
  <si>
    <t>R41</t>
  </si>
  <si>
    <t>R35</t>
  </si>
  <si>
    <t>R57</t>
  </si>
  <si>
    <t>R58</t>
  </si>
  <si>
    <t>R59</t>
  </si>
  <si>
    <t>R52</t>
  </si>
  <si>
    <t>R53</t>
  </si>
  <si>
    <t>R54</t>
  </si>
  <si>
    <t>R55</t>
  </si>
  <si>
    <t>R56</t>
  </si>
  <si>
    <t>R47</t>
  </si>
  <si>
    <t>R48</t>
  </si>
  <si>
    <t>R49</t>
  </si>
  <si>
    <t>R50</t>
  </si>
  <si>
    <t>R51</t>
  </si>
  <si>
    <t>R112</t>
  </si>
  <si>
    <t>R113</t>
  </si>
  <si>
    <t>R114</t>
  </si>
  <si>
    <t>R115</t>
  </si>
  <si>
    <t>R116</t>
  </si>
  <si>
    <t>R107</t>
  </si>
  <si>
    <t>R108</t>
  </si>
  <si>
    <t>R109</t>
  </si>
  <si>
    <t>R110</t>
  </si>
  <si>
    <t>R111</t>
  </si>
  <si>
    <t>R102</t>
  </si>
  <si>
    <t>R103</t>
  </si>
  <si>
    <t>R104</t>
  </si>
  <si>
    <t>R105</t>
  </si>
  <si>
    <t>R106</t>
  </si>
  <si>
    <t>R61</t>
  </si>
  <si>
    <t>R62</t>
  </si>
  <si>
    <t>R63</t>
  </si>
  <si>
    <t>R64</t>
  </si>
  <si>
    <t>R60</t>
  </si>
  <si>
    <t>R70</t>
  </si>
  <si>
    <t>R71</t>
  </si>
  <si>
    <t>R72</t>
  </si>
  <si>
    <t>R73</t>
  </si>
  <si>
    <t>R68</t>
  </si>
  <si>
    <t>R69</t>
  </si>
  <si>
    <t>R65</t>
  </si>
  <si>
    <t>R66</t>
  </si>
  <si>
    <t>R67</t>
  </si>
  <si>
    <t>R83</t>
  </si>
  <si>
    <t>R84</t>
  </si>
  <si>
    <t>R85</t>
  </si>
  <si>
    <t>R86</t>
  </si>
  <si>
    <t>R87</t>
  </si>
  <si>
    <t>R88</t>
  </si>
  <si>
    <t>R79</t>
  </si>
  <si>
    <t>R80</t>
  </si>
  <si>
    <t>R81</t>
  </si>
  <si>
    <t>R82</t>
  </si>
  <si>
    <t>R74</t>
  </si>
  <si>
    <t>R75</t>
  </si>
  <si>
    <t>R76</t>
  </si>
  <si>
    <t>R77</t>
  </si>
  <si>
    <t>R78</t>
  </si>
  <si>
    <t>R99</t>
  </si>
  <si>
    <t>R100</t>
  </si>
  <si>
    <t>R101</t>
  </si>
  <si>
    <t>R94</t>
  </si>
  <si>
    <t>R95</t>
  </si>
  <si>
    <t>R96</t>
  </si>
  <si>
    <t>R97</t>
  </si>
  <si>
    <t>R98</t>
  </si>
  <si>
    <t>R89</t>
  </si>
  <si>
    <t>R90</t>
  </si>
  <si>
    <t>R91</t>
  </si>
  <si>
    <t>R92</t>
  </si>
  <si>
    <t>R93</t>
  </si>
  <si>
    <t>R124</t>
  </si>
  <si>
    <t>R125</t>
  </si>
  <si>
    <t>R126</t>
  </si>
  <si>
    <t>R127</t>
  </si>
  <si>
    <t>R118</t>
  </si>
  <si>
    <t>R119</t>
  </si>
  <si>
    <t>R120</t>
  </si>
  <si>
    <t>R121</t>
  </si>
  <si>
    <t>R122</t>
  </si>
  <si>
    <t>R123</t>
  </si>
  <si>
    <t>R117</t>
  </si>
  <si>
    <t>R138</t>
  </si>
  <si>
    <t>R139</t>
  </si>
  <si>
    <t>R140</t>
  </si>
  <si>
    <t>R141</t>
  </si>
  <si>
    <t>R142</t>
  </si>
  <si>
    <t>R143</t>
  </si>
  <si>
    <t>R133</t>
  </si>
  <si>
    <t>R134</t>
  </si>
  <si>
    <t>R135</t>
  </si>
  <si>
    <t>R136</t>
  </si>
  <si>
    <t>R137</t>
  </si>
  <si>
    <t>R128</t>
  </si>
  <si>
    <t>R129</t>
  </si>
  <si>
    <t>R130</t>
  </si>
  <si>
    <t>R131</t>
  </si>
  <si>
    <t>R132</t>
  </si>
  <si>
    <t>R155</t>
  </si>
  <si>
    <t>R156</t>
  </si>
  <si>
    <t>R157</t>
  </si>
  <si>
    <t>R158</t>
  </si>
  <si>
    <t>R159</t>
  </si>
  <si>
    <t>R160</t>
  </si>
  <si>
    <t>R149</t>
  </si>
  <si>
    <t>R150</t>
  </si>
  <si>
    <t>R151</t>
  </si>
  <si>
    <t>R152</t>
  </si>
  <si>
    <t>R153</t>
  </si>
  <si>
    <t>R154</t>
  </si>
  <si>
    <t>R144</t>
  </si>
  <si>
    <t>R145</t>
  </si>
  <si>
    <t>R146</t>
  </si>
  <si>
    <t>R147</t>
  </si>
  <si>
    <t>R148</t>
  </si>
  <si>
    <t>R172</t>
  </si>
  <si>
    <t>R173</t>
  </si>
  <si>
    <t>R174</t>
  </si>
  <si>
    <t>R175</t>
  </si>
  <si>
    <t>R166</t>
  </si>
  <si>
    <t>R167</t>
  </si>
  <si>
    <t>R168</t>
  </si>
  <si>
    <t>R169</t>
  </si>
  <si>
    <t>R170</t>
  </si>
  <si>
    <t>R171</t>
  </si>
  <si>
    <t>R161</t>
  </si>
  <si>
    <t>R162</t>
  </si>
  <si>
    <t>R163</t>
  </si>
  <si>
    <t>R164</t>
  </si>
  <si>
    <t>R165</t>
  </si>
  <si>
    <t>R186</t>
  </si>
  <si>
    <t>R187</t>
  </si>
  <si>
    <t>R188</t>
  </si>
  <si>
    <t>R189</t>
  </si>
  <si>
    <t>R180</t>
  </si>
  <si>
    <t>R181</t>
  </si>
  <si>
    <t>R182</t>
  </si>
  <si>
    <t>R183</t>
  </si>
  <si>
    <t>R184</t>
  </si>
  <si>
    <t>R185</t>
  </si>
  <si>
    <t>R176</t>
  </si>
  <si>
    <t>R177</t>
  </si>
  <si>
    <t>R178</t>
  </si>
  <si>
    <t>R179</t>
  </si>
  <si>
    <t xml:space="preserve">ai2 </t>
  </si>
  <si>
    <t xml:space="preserve">bi2 </t>
  </si>
  <si>
    <t>minclong</t>
  </si>
  <si>
    <t>maxclong</t>
  </si>
  <si>
    <t>Taper_major_deg</t>
  </si>
  <si>
    <t>mincshort</t>
  </si>
  <si>
    <t>maxcshort</t>
  </si>
  <si>
    <t>Taper_minor_deg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</si>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</sst>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9" x14ac:knownFonts="1">
    <font>
      <sz val="10"/>
      <color rgb="FF000000"/>
      <name val="Arial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3" fillId="3" borderId="1" xfId="0" applyFont="1" applyFill="1" applyBorder="1"/>
    <xf numFmtId="0" fontId="3" fillId="0" borderId="1" xfId="0" applyFont="1" applyBorder="1" applyAlignment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/>
    <xf numFmtId="0" fontId="3" fillId="0" borderId="1" xfId="0" applyFont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2" fillId="0" borderId="4" xfId="0" applyFont="1" applyBorder="1" applyAlignment="1"/>
    <xf numFmtId="0" fontId="4" fillId="0" borderId="5" xfId="0" applyFont="1" applyBorder="1" applyAlignment="1"/>
    <xf numFmtId="0" fontId="3" fillId="0" borderId="6" xfId="0" applyFont="1" applyBorder="1"/>
    <xf numFmtId="0" fontId="5" fillId="0" borderId="2" xfId="0" applyFont="1" applyBorder="1" applyAlignment="1"/>
    <xf numFmtId="0" fontId="5" fillId="0" borderId="0" xfId="0" applyFont="1" applyAlignment="1"/>
    <xf numFmtId="0" fontId="5" fillId="0" borderId="2" xfId="0" applyFont="1" applyBorder="1" applyAlignment="1"/>
    <xf numFmtId="0" fontId="5" fillId="0" borderId="2" xfId="0" applyFont="1" applyBorder="1" applyAlignment="1"/>
    <xf numFmtId="0" fontId="5" fillId="0" borderId="0" xfId="0" applyFont="1" applyAlignment="1"/>
    <xf numFmtId="0" fontId="5" fillId="0" borderId="7" xfId="0" applyFont="1" applyBorder="1" applyAlignment="1"/>
    <xf numFmtId="0" fontId="5" fillId="0" borderId="8" xfId="0" applyFont="1" applyBorder="1" applyAlignment="1"/>
    <xf numFmtId="0" fontId="3" fillId="0" borderId="9" xfId="0" applyFont="1" applyBorder="1"/>
    <xf numFmtId="0" fontId="2" fillId="0" borderId="1" xfId="0" applyFont="1" applyBorder="1" applyAlignment="1"/>
    <xf numFmtId="0" fontId="4" fillId="0" borderId="6" xfId="0" applyFont="1" applyBorder="1" applyAlignment="1"/>
    <xf numFmtId="0" fontId="6" fillId="0" borderId="2" xfId="0" applyFont="1" applyBorder="1" applyAlignment="1"/>
    <xf numFmtId="0" fontId="6" fillId="0" borderId="0" xfId="0" applyFont="1" applyAlignment="1"/>
    <xf numFmtId="0" fontId="5" fillId="0" borderId="3" xfId="0" applyFont="1" applyBorder="1" applyAlignment="1"/>
    <xf numFmtId="0" fontId="3" fillId="0" borderId="2" xfId="0" applyFont="1" applyBorder="1" applyAlignment="1"/>
    <xf numFmtId="0" fontId="6" fillId="2" borderId="0" xfId="0" applyFont="1" applyFill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2" xfId="0" applyFont="1" applyBorder="1" applyAlignment="1"/>
    <xf numFmtId="0" fontId="5" fillId="0" borderId="9" xfId="0" applyFont="1" applyBorder="1" applyAlignment="1"/>
    <xf numFmtId="0" fontId="7" fillId="0" borderId="10" xfId="0" applyFont="1" applyBorder="1" applyAlignment="1"/>
    <xf numFmtId="0" fontId="7" fillId="0" borderId="12" xfId="0" applyFont="1" applyBorder="1" applyAlignment="1">
      <alignment horizontal="right"/>
    </xf>
    <xf numFmtId="0" fontId="7" fillId="0" borderId="2" xfId="0" applyFont="1" applyBorder="1" applyAlignment="1"/>
    <xf numFmtId="0" fontId="7" fillId="0" borderId="0" xfId="0" applyFont="1" applyAlignment="1"/>
    <xf numFmtId="0" fontId="7" fillId="0" borderId="0" xfId="0" applyFont="1" applyAlignment="1"/>
    <xf numFmtId="0" fontId="7" fillId="0" borderId="3" xfId="0" applyFont="1" applyBorder="1" applyAlignment="1">
      <alignment horizontal="right"/>
    </xf>
    <xf numFmtId="0" fontId="7" fillId="0" borderId="3" xfId="0" applyFont="1" applyBorder="1" applyAlignment="1"/>
    <xf numFmtId="0" fontId="7" fillId="0" borderId="2" xfId="0" applyFont="1" applyBorder="1" applyAlignment="1"/>
    <xf numFmtId="0" fontId="7" fillId="0" borderId="7" xfId="0" applyFont="1" applyBorder="1" applyAlignment="1"/>
    <xf numFmtId="0" fontId="7" fillId="0" borderId="9" xfId="0" applyFont="1" applyBorder="1" applyAlignment="1">
      <alignment horizontal="right"/>
    </xf>
    <xf numFmtId="0" fontId="3" fillId="0" borderId="0" xfId="0" applyFont="1"/>
    <xf numFmtId="0" fontId="4" fillId="9" borderId="0" xfId="0" applyFont="1" applyFill="1" applyAlignment="1"/>
    <xf numFmtId="0" fontId="2" fillId="9" borderId="0" xfId="0" applyFont="1" applyFill="1" applyAlignment="1"/>
    <xf numFmtId="0" fontId="2" fillId="9" borderId="0" xfId="0" applyFont="1" applyFill="1" applyAlignment="1"/>
    <xf numFmtId="0" fontId="3" fillId="10" borderId="0" xfId="0" applyFont="1" applyFill="1" applyAlignment="1"/>
    <xf numFmtId="0" fontId="2" fillId="9" borderId="0" xfId="0" applyFont="1" applyFill="1" applyAlignment="1"/>
    <xf numFmtId="0" fontId="2" fillId="2" borderId="0" xfId="0" applyFont="1" applyFill="1" applyAlignment="1"/>
    <xf numFmtId="0" fontId="4" fillId="11" borderId="0" xfId="0" applyFont="1" applyFill="1" applyAlignment="1"/>
    <xf numFmtId="0" fontId="7" fillId="11" borderId="0" xfId="0" applyFont="1" applyFill="1" applyAlignment="1">
      <alignment horizontal="right"/>
    </xf>
    <xf numFmtId="0" fontId="5" fillId="11" borderId="0" xfId="0" applyFont="1" applyFill="1" applyAlignment="1">
      <alignment horizontal="right"/>
    </xf>
    <xf numFmtId="164" fontId="3" fillId="11" borderId="0" xfId="0" applyNumberFormat="1" applyFont="1" applyFill="1" applyAlignment="1">
      <alignment horizontal="right"/>
    </xf>
    <xf numFmtId="0" fontId="3" fillId="11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3" fillId="11" borderId="0" xfId="0" applyFont="1" applyFill="1" applyAlignment="1"/>
    <xf numFmtId="0" fontId="7" fillId="0" borderId="0" xfId="0" applyFont="1" applyAlignment="1">
      <alignment horizontal="right"/>
    </xf>
    <xf numFmtId="0" fontId="3" fillId="11" borderId="0" xfId="0" applyFont="1" applyFill="1" applyAlignment="1">
      <alignment horizontal="right"/>
    </xf>
    <xf numFmtId="0" fontId="3" fillId="11" borderId="0" xfId="0" applyFont="1" applyFill="1" applyAlignment="1">
      <alignment horizontal="right"/>
    </xf>
    <xf numFmtId="0" fontId="4" fillId="5" borderId="0" xfId="0" applyFont="1" applyFill="1" applyAlignment="1"/>
    <xf numFmtId="0" fontId="5" fillId="5" borderId="0" xfId="0" applyFont="1" applyFill="1" applyAlignment="1"/>
    <xf numFmtId="0" fontId="5" fillId="5" borderId="0" xfId="0" applyFont="1" applyFill="1" applyAlignment="1">
      <alignment horizontal="righ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2" borderId="0" xfId="0" applyFont="1" applyFill="1" applyAlignment="1"/>
    <xf numFmtId="0" fontId="3" fillId="5" borderId="0" xfId="0" applyFont="1" applyFill="1" applyAlignment="1"/>
    <xf numFmtId="0" fontId="3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4" fillId="8" borderId="0" xfId="0" applyFont="1" applyFill="1" applyAlignment="1"/>
    <xf numFmtId="0" fontId="7" fillId="8" borderId="0" xfId="0" applyFont="1" applyFill="1" applyAlignment="1">
      <alignment horizontal="right"/>
    </xf>
    <xf numFmtId="0" fontId="5" fillId="8" borderId="0" xfId="0" applyFont="1" applyFill="1" applyAlignment="1">
      <alignment horizontal="right"/>
    </xf>
    <xf numFmtId="164" fontId="3" fillId="8" borderId="0" xfId="0" applyNumberFormat="1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8" borderId="0" xfId="0" applyFont="1" applyFill="1" applyAlignment="1"/>
    <xf numFmtId="0" fontId="3" fillId="8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2" fillId="8" borderId="0" xfId="0" applyFont="1" applyFill="1" applyAlignment="1"/>
    <xf numFmtId="0" fontId="2" fillId="11" borderId="0" xfId="0" applyFont="1" applyFill="1" applyAlignment="1"/>
    <xf numFmtId="0" fontId="4" fillId="2" borderId="0" xfId="0" applyFont="1" applyFill="1" applyAlignment="1"/>
    <xf numFmtId="0" fontId="5" fillId="2" borderId="0" xfId="0" applyFont="1" applyFill="1" applyAlignment="1">
      <alignment horizontal="right"/>
    </xf>
    <xf numFmtId="164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/>
    <xf numFmtId="0" fontId="3" fillId="2" borderId="0" xfId="0" applyFont="1" applyFill="1" applyAlignment="1">
      <alignment horizontal="right"/>
    </xf>
    <xf numFmtId="0" fontId="4" fillId="12" borderId="0" xfId="0" applyFont="1" applyFill="1" applyAlignment="1"/>
    <xf numFmtId="0" fontId="7" fillId="12" borderId="0" xfId="0" applyFont="1" applyFill="1" applyAlignment="1">
      <alignment horizontal="right"/>
    </xf>
    <xf numFmtId="0" fontId="5" fillId="12" borderId="0" xfId="0" applyFont="1" applyFill="1" applyAlignment="1">
      <alignment horizontal="right"/>
    </xf>
    <xf numFmtId="164" fontId="3" fillId="12" borderId="0" xfId="0" applyNumberFormat="1" applyFont="1" applyFill="1" applyAlignment="1">
      <alignment horizontal="right"/>
    </xf>
    <xf numFmtId="0" fontId="3" fillId="12" borderId="0" xfId="0" applyFont="1" applyFill="1" applyAlignment="1">
      <alignment horizontal="right"/>
    </xf>
    <xf numFmtId="0" fontId="3" fillId="12" borderId="0" xfId="0" applyFont="1" applyFill="1" applyAlignment="1"/>
    <xf numFmtId="0" fontId="5" fillId="2" borderId="0" xfId="0" applyFont="1" applyFill="1" applyAlignment="1"/>
    <xf numFmtId="0" fontId="7" fillId="0" borderId="0" xfId="0" applyFont="1" applyAlignment="1">
      <alignment horizontal="center"/>
    </xf>
    <xf numFmtId="0" fontId="4" fillId="3" borderId="0" xfId="0" applyFont="1" applyFill="1" applyAlignment="1"/>
    <xf numFmtId="0" fontId="5" fillId="3" borderId="0" xfId="0" applyFont="1" applyFill="1" applyAlignment="1"/>
    <xf numFmtId="0" fontId="5" fillId="3" borderId="0" xfId="0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/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12" borderId="0" xfId="0" applyFont="1" applyFill="1" applyAlignment="1">
      <alignment horizontal="right"/>
    </xf>
    <xf numFmtId="0" fontId="3" fillId="12" borderId="0" xfId="0" applyFont="1" applyFill="1" applyAlignment="1">
      <alignment horizontal="right"/>
    </xf>
    <xf numFmtId="0" fontId="2" fillId="4" borderId="0" xfId="0" applyFont="1" applyFill="1" applyAlignment="1"/>
    <xf numFmtId="0" fontId="3" fillId="4" borderId="0" xfId="0" applyFont="1" applyFill="1" applyAlignment="1"/>
    <xf numFmtId="0" fontId="5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" fillId="3" borderId="0" xfId="0" applyFont="1" applyFill="1" applyAlignment="1"/>
    <xf numFmtId="0" fontId="2" fillId="5" borderId="0" xfId="0" applyFont="1" applyFill="1" applyAlignment="1"/>
    <xf numFmtId="0" fontId="5" fillId="2" borderId="0" xfId="0" applyFont="1" applyFill="1" applyAlignment="1"/>
    <xf numFmtId="0" fontId="5" fillId="8" borderId="0" xfId="0" applyFont="1" applyFill="1" applyAlignment="1"/>
    <xf numFmtId="0" fontId="3" fillId="2" borderId="0" xfId="0" applyFont="1" applyFill="1" applyAlignment="1">
      <alignment horizontal="right"/>
    </xf>
    <xf numFmtId="0" fontId="2" fillId="12" borderId="0" xfId="0" applyFont="1" applyFill="1" applyAlignment="1"/>
    <xf numFmtId="0" fontId="5" fillId="8" borderId="0" xfId="0" applyFont="1" applyFill="1" applyAlignment="1"/>
    <xf numFmtId="0" fontId="2" fillId="6" borderId="0" xfId="0" applyFont="1" applyFill="1" applyAlignment="1"/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164" fontId="3" fillId="6" borderId="0" xfId="0" applyNumberFormat="1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164" fontId="5" fillId="8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11" borderId="0" xfId="0" applyNumberFormat="1" applyFont="1" applyFill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2" borderId="0" xfId="0" applyFont="1" applyFill="1"/>
    <xf numFmtId="0" fontId="2" fillId="9" borderId="0" xfId="0" applyFont="1" applyFill="1" applyAlignment="1"/>
    <xf numFmtId="4" fontId="2" fillId="9" borderId="0" xfId="0" applyNumberFormat="1" applyFont="1" applyFill="1" applyAlignment="1"/>
    <xf numFmtId="4" fontId="3" fillId="11" borderId="0" xfId="0" applyNumberFormat="1" applyFont="1" applyFill="1" applyAlignment="1">
      <alignment horizontal="right"/>
    </xf>
    <xf numFmtId="0" fontId="4" fillId="0" borderId="0" xfId="0" applyFont="1" applyAlignment="1"/>
    <xf numFmtId="4" fontId="3" fillId="0" borderId="0" xfId="0" applyNumberFormat="1" applyFont="1"/>
    <xf numFmtId="0" fontId="7" fillId="0" borderId="11" xfId="0" applyFont="1" applyBorder="1" applyAlignment="1"/>
    <xf numFmtId="0" fontId="8" fillId="0" borderId="11" xfId="0" applyFont="1" applyBorder="1"/>
    <xf numFmtId="0" fontId="7" fillId="0" borderId="0" xfId="0" applyFont="1" applyAlignment="1"/>
    <xf numFmtId="0" fontId="0" fillId="0" borderId="0" xfId="0" applyFont="1" applyAlignment="1"/>
    <xf numFmtId="0" fontId="7" fillId="0" borderId="8" xfId="0" applyFont="1" applyBorder="1" applyAlignment="1"/>
    <xf numFmtId="0" fontId="8" fillId="0" borderId="8" xfId="0" applyFont="1" applyBorder="1"/>
  </cellXfs>
  <cellStyles count="1">
    <cellStyle name="Normal" xfId="0" builtinId="0"/>
  </cellStyles>
  <dxfs count="5"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88"/>
  <sheetViews>
    <sheetView tabSelected="1" workbookViewId="0"/>
  </sheetViews>
  <sheetFormatPr defaultColWidth="14.453125" defaultRowHeight="15.75" customHeight="1" x14ac:dyDescent="0.25"/>
  <cols>
    <col min="1" max="1" width="35.7265625" customWidth="1"/>
    <col min="2" max="2" width="53.08984375" customWidth="1"/>
    <col min="3" max="3" width="32.453125" customWidth="1"/>
    <col min="4" max="4" width="22.54296875" customWidth="1"/>
  </cols>
  <sheetData>
    <row r="1" spans="1:4" ht="15.75" customHeight="1" x14ac:dyDescent="0.35">
      <c r="A1" s="1" t="s">
        <v>0</v>
      </c>
    </row>
    <row r="3" spans="1:4" x14ac:dyDescent="0.3">
      <c r="A3" s="2" t="s">
        <v>1</v>
      </c>
      <c r="B3" s="3" t="s">
        <v>2</v>
      </c>
      <c r="C3" s="3" t="s">
        <v>3</v>
      </c>
      <c r="D3" s="3" t="s">
        <v>4</v>
      </c>
    </row>
    <row r="4" spans="1:4" ht="15.75" customHeight="1" x14ac:dyDescent="0.25">
      <c r="A4" s="4"/>
      <c r="B4" s="5" t="s">
        <v>5</v>
      </c>
      <c r="C4" s="5" t="s">
        <v>6</v>
      </c>
      <c r="D4" s="5" t="s">
        <v>7</v>
      </c>
    </row>
    <row r="5" spans="1:4" ht="15.75" customHeight="1" x14ac:dyDescent="0.25">
      <c r="A5" s="6"/>
      <c r="B5" s="5" t="s">
        <v>8</v>
      </c>
      <c r="C5" s="5" t="s">
        <v>9</v>
      </c>
      <c r="D5" s="5" t="s">
        <v>7</v>
      </c>
    </row>
    <row r="6" spans="1:4" ht="15.75" customHeight="1" x14ac:dyDescent="0.25">
      <c r="A6" s="7"/>
      <c r="B6" s="5" t="s">
        <v>10</v>
      </c>
      <c r="C6" s="5" t="s">
        <v>11</v>
      </c>
      <c r="D6" s="5" t="s">
        <v>7</v>
      </c>
    </row>
    <row r="7" spans="1:4" ht="15.75" customHeight="1" x14ac:dyDescent="0.25">
      <c r="A7" s="8"/>
      <c r="B7" s="5" t="s">
        <v>12</v>
      </c>
      <c r="C7" s="5" t="s">
        <v>13</v>
      </c>
      <c r="D7" s="5" t="s">
        <v>7</v>
      </c>
    </row>
    <row r="8" spans="1:4" ht="15.75" customHeight="1" x14ac:dyDescent="0.25">
      <c r="A8" s="9"/>
      <c r="C8" s="10"/>
      <c r="D8" s="10"/>
    </row>
    <row r="9" spans="1:4" x14ac:dyDescent="0.3">
      <c r="A9" s="11" t="s">
        <v>14</v>
      </c>
      <c r="B9" s="3" t="s">
        <v>2</v>
      </c>
      <c r="C9" s="3" t="s">
        <v>3</v>
      </c>
      <c r="D9" s="12"/>
    </row>
    <row r="10" spans="1:4" ht="15.75" customHeight="1" x14ac:dyDescent="0.25">
      <c r="A10" s="5" t="s">
        <v>15</v>
      </c>
      <c r="B10" s="5" t="s">
        <v>16</v>
      </c>
      <c r="C10" s="5" t="s">
        <v>17</v>
      </c>
      <c r="D10" s="5" t="s">
        <v>7</v>
      </c>
    </row>
    <row r="11" spans="1:4" ht="15.75" customHeight="1" x14ac:dyDescent="0.25">
      <c r="A11" s="13"/>
      <c r="B11" s="5" t="s">
        <v>18</v>
      </c>
      <c r="C11" s="5" t="s">
        <v>19</v>
      </c>
      <c r="D11" s="5" t="s">
        <v>20</v>
      </c>
    </row>
    <row r="12" spans="1:4" ht="15.75" customHeight="1" x14ac:dyDescent="0.25">
      <c r="A12" s="12"/>
      <c r="B12" s="12"/>
      <c r="C12" s="12"/>
      <c r="D12" s="12"/>
    </row>
    <row r="13" spans="1:4" x14ac:dyDescent="0.3">
      <c r="A13" s="3" t="s">
        <v>21</v>
      </c>
      <c r="B13" s="3" t="s">
        <v>2</v>
      </c>
      <c r="C13" s="3" t="s">
        <v>3</v>
      </c>
      <c r="D13" s="12"/>
    </row>
    <row r="14" spans="1:4" ht="15.75" customHeight="1" x14ac:dyDescent="0.25">
      <c r="A14" s="14"/>
      <c r="B14" s="5" t="s">
        <v>22</v>
      </c>
      <c r="C14" s="5" t="s">
        <v>23</v>
      </c>
      <c r="D14" s="5" t="s">
        <v>20</v>
      </c>
    </row>
    <row r="17" spans="1:4" x14ac:dyDescent="0.3">
      <c r="A17" s="3" t="s">
        <v>24</v>
      </c>
      <c r="B17" s="3" t="s">
        <v>25</v>
      </c>
      <c r="C17" s="3" t="s">
        <v>26</v>
      </c>
      <c r="D17" s="3" t="s">
        <v>27</v>
      </c>
    </row>
    <row r="18" spans="1:4" ht="15.75" customHeight="1" x14ac:dyDescent="0.25">
      <c r="A18" s="5" t="s">
        <v>28</v>
      </c>
      <c r="B18" s="5">
        <v>337</v>
      </c>
      <c r="C18" s="5">
        <v>337</v>
      </c>
      <c r="D18" s="5">
        <v>337</v>
      </c>
    </row>
    <row r="19" spans="1:4" ht="15.75" customHeight="1" x14ac:dyDescent="0.25">
      <c r="A19" s="5" t="s">
        <v>29</v>
      </c>
      <c r="B19" s="5">
        <v>108</v>
      </c>
      <c r="C19" s="12">
        <f>SUM(C20,C26)</f>
        <v>180</v>
      </c>
      <c r="D19" s="5">
        <v>124</v>
      </c>
    </row>
    <row r="20" spans="1:4" ht="15.75" customHeight="1" x14ac:dyDescent="0.25">
      <c r="A20" s="5" t="s">
        <v>30</v>
      </c>
      <c r="B20" s="5">
        <v>28</v>
      </c>
      <c r="C20" s="12">
        <f>SUM(C21:C24)</f>
        <v>100</v>
      </c>
      <c r="D20" s="12">
        <f>D21+D22+D23+D24</f>
        <v>44</v>
      </c>
    </row>
    <row r="21" spans="1:4" ht="15.75" customHeight="1" x14ac:dyDescent="0.25">
      <c r="A21" s="5" t="s">
        <v>5</v>
      </c>
      <c r="B21" s="5">
        <v>18</v>
      </c>
      <c r="C21" s="12">
        <v>26</v>
      </c>
      <c r="D21" s="5">
        <v>19</v>
      </c>
    </row>
    <row r="22" spans="1:4" ht="12.5" x14ac:dyDescent="0.25">
      <c r="A22" s="5" t="s">
        <v>8</v>
      </c>
      <c r="B22" s="5">
        <v>4</v>
      </c>
      <c r="C22" s="12">
        <v>44</v>
      </c>
      <c r="D22" s="12">
        <f>4+9</f>
        <v>13</v>
      </c>
    </row>
    <row r="23" spans="1:4" ht="12.5" x14ac:dyDescent="0.25">
      <c r="A23" s="5" t="s">
        <v>10</v>
      </c>
      <c r="B23" s="5">
        <v>5</v>
      </c>
      <c r="C23" s="12">
        <v>10</v>
      </c>
      <c r="D23" s="5">
        <v>6</v>
      </c>
    </row>
    <row r="24" spans="1:4" ht="12.5" x14ac:dyDescent="0.25">
      <c r="A24" s="5" t="s">
        <v>12</v>
      </c>
      <c r="B24" s="5">
        <v>1</v>
      </c>
      <c r="C24" s="12">
        <v>20</v>
      </c>
      <c r="D24" s="5">
        <v>6</v>
      </c>
    </row>
    <row r="25" spans="1:4" ht="12.5" x14ac:dyDescent="0.25">
      <c r="A25" s="5" t="s">
        <v>31</v>
      </c>
      <c r="B25" s="5">
        <v>121</v>
      </c>
      <c r="C25" s="5">
        <v>121</v>
      </c>
      <c r="D25" s="5">
        <v>121</v>
      </c>
    </row>
    <row r="26" spans="1:4" ht="12.5" x14ac:dyDescent="0.25">
      <c r="A26" s="5" t="s">
        <v>16</v>
      </c>
      <c r="B26" s="5">
        <v>80</v>
      </c>
      <c r="C26" s="5">
        <v>80</v>
      </c>
      <c r="D26" s="5">
        <v>80</v>
      </c>
    </row>
    <row r="27" spans="1:4" ht="12.5" x14ac:dyDescent="0.25">
      <c r="A27" s="5" t="s">
        <v>18</v>
      </c>
      <c r="B27" s="5">
        <v>41</v>
      </c>
      <c r="C27" s="5">
        <v>41</v>
      </c>
      <c r="D27" s="5">
        <v>41</v>
      </c>
    </row>
    <row r="28" spans="1:4" ht="12.5" x14ac:dyDescent="0.25">
      <c r="A28" s="5" t="s">
        <v>32</v>
      </c>
      <c r="B28" s="5">
        <v>229</v>
      </c>
      <c r="C28" s="12">
        <f>C18-C19</f>
        <v>157</v>
      </c>
      <c r="D28" s="5">
        <v>213</v>
      </c>
    </row>
    <row r="29" spans="1:4" ht="12.5" x14ac:dyDescent="0.25">
      <c r="A29" s="5" t="s">
        <v>33</v>
      </c>
      <c r="B29" s="12"/>
      <c r="C29" s="12"/>
      <c r="D29" s="5">
        <v>192</v>
      </c>
    </row>
    <row r="30" spans="1:4" ht="12.5" x14ac:dyDescent="0.25">
      <c r="A30" s="5" t="s">
        <v>34</v>
      </c>
      <c r="B30" s="12"/>
      <c r="C30" s="12"/>
      <c r="D30" s="5">
        <v>92</v>
      </c>
    </row>
    <row r="31" spans="1:4" ht="12.5" x14ac:dyDescent="0.25">
      <c r="A31" s="15"/>
      <c r="D31" s="15"/>
    </row>
    <row r="32" spans="1:4" ht="13" x14ac:dyDescent="0.3">
      <c r="A32" s="16" t="s">
        <v>35</v>
      </c>
      <c r="B32" s="17"/>
    </row>
    <row r="33" spans="1:3" ht="12.5" x14ac:dyDescent="0.25">
      <c r="A33" s="17"/>
      <c r="B33" s="17"/>
    </row>
    <row r="34" spans="1:3" ht="13" x14ac:dyDescent="0.3">
      <c r="A34" s="18" t="s">
        <v>36</v>
      </c>
      <c r="B34" s="19" t="s">
        <v>3</v>
      </c>
      <c r="C34" s="20"/>
    </row>
    <row r="35" spans="1:3" ht="12.5" x14ac:dyDescent="0.25">
      <c r="A35" s="21" t="s">
        <v>37</v>
      </c>
      <c r="B35" s="22" t="s">
        <v>38</v>
      </c>
      <c r="C35" s="10"/>
    </row>
    <row r="36" spans="1:3" ht="12.5" x14ac:dyDescent="0.25">
      <c r="A36" s="21" t="s">
        <v>39</v>
      </c>
      <c r="B36" s="22" t="s">
        <v>40</v>
      </c>
      <c r="C36" s="10"/>
    </row>
    <row r="37" spans="1:3" ht="12.5" x14ac:dyDescent="0.25">
      <c r="A37" s="21" t="s">
        <v>41</v>
      </c>
      <c r="B37" s="22" t="s">
        <v>42</v>
      </c>
      <c r="C37" s="10"/>
    </row>
    <row r="38" spans="1:3" ht="12.5" x14ac:dyDescent="0.25">
      <c r="A38" s="21" t="s">
        <v>43</v>
      </c>
      <c r="B38" s="22" t="s">
        <v>44</v>
      </c>
      <c r="C38" s="10"/>
    </row>
    <row r="39" spans="1:3" ht="12.5" x14ac:dyDescent="0.25">
      <c r="A39" s="23" t="s">
        <v>45</v>
      </c>
      <c r="B39" s="22" t="s">
        <v>46</v>
      </c>
      <c r="C39" s="10"/>
    </row>
    <row r="40" spans="1:3" ht="12.5" x14ac:dyDescent="0.25">
      <c r="A40" s="21" t="s">
        <v>47</v>
      </c>
      <c r="B40" s="22" t="s">
        <v>48</v>
      </c>
      <c r="C40" s="10"/>
    </row>
    <row r="41" spans="1:3" ht="12.5" x14ac:dyDescent="0.25">
      <c r="A41" s="24" t="s">
        <v>49</v>
      </c>
      <c r="B41" s="22" t="s">
        <v>50</v>
      </c>
      <c r="C41" s="10"/>
    </row>
    <row r="42" spans="1:3" ht="12.5" x14ac:dyDescent="0.25">
      <c r="A42" s="24" t="s">
        <v>51</v>
      </c>
      <c r="B42" s="22" t="s">
        <v>52</v>
      </c>
      <c r="C42" s="10"/>
    </row>
    <row r="43" spans="1:3" ht="12.5" x14ac:dyDescent="0.25">
      <c r="A43" s="24" t="s">
        <v>53</v>
      </c>
      <c r="B43" s="22" t="s">
        <v>54</v>
      </c>
      <c r="C43" s="10"/>
    </row>
    <row r="44" spans="1:3" ht="12.5" x14ac:dyDescent="0.25">
      <c r="A44" s="24" t="s">
        <v>55</v>
      </c>
      <c r="B44" s="22" t="s">
        <v>56</v>
      </c>
      <c r="C44" s="10"/>
    </row>
    <row r="45" spans="1:3" ht="12.5" x14ac:dyDescent="0.25">
      <c r="A45" s="24" t="s">
        <v>57</v>
      </c>
      <c r="B45" s="22" t="s">
        <v>58</v>
      </c>
      <c r="C45" s="10"/>
    </row>
    <row r="46" spans="1:3" ht="12.5" x14ac:dyDescent="0.25">
      <c r="A46" s="24" t="s">
        <v>59</v>
      </c>
      <c r="B46" s="22" t="s">
        <v>60</v>
      </c>
      <c r="C46" s="10"/>
    </row>
    <row r="47" spans="1:3" ht="12.5" x14ac:dyDescent="0.25">
      <c r="A47" s="21" t="s">
        <v>61</v>
      </c>
      <c r="B47" s="22" t="s">
        <v>62</v>
      </c>
      <c r="C47" s="10"/>
    </row>
    <row r="48" spans="1:3" ht="12.5" x14ac:dyDescent="0.25">
      <c r="A48" s="21" t="s">
        <v>63</v>
      </c>
      <c r="B48" s="22" t="s">
        <v>64</v>
      </c>
      <c r="C48" s="10"/>
    </row>
    <row r="49" spans="1:3" ht="12.5" x14ac:dyDescent="0.25">
      <c r="A49" s="21" t="s">
        <v>65</v>
      </c>
      <c r="B49" s="22" t="s">
        <v>66</v>
      </c>
      <c r="C49" s="10"/>
    </row>
    <row r="50" spans="1:3" ht="12.5" x14ac:dyDescent="0.25">
      <c r="A50" s="21" t="s">
        <v>67</v>
      </c>
      <c r="B50" s="22" t="s">
        <v>68</v>
      </c>
      <c r="C50" s="10"/>
    </row>
    <row r="51" spans="1:3" ht="12.5" x14ac:dyDescent="0.25">
      <c r="A51" s="21" t="s">
        <v>69</v>
      </c>
      <c r="B51" s="22" t="s">
        <v>70</v>
      </c>
      <c r="C51" s="10"/>
    </row>
    <row r="52" spans="1:3" ht="12.5" x14ac:dyDescent="0.25">
      <c r="A52" s="21" t="s">
        <v>71</v>
      </c>
      <c r="B52" s="22" t="s">
        <v>72</v>
      </c>
      <c r="C52" s="10"/>
    </row>
    <row r="53" spans="1:3" ht="12.5" x14ac:dyDescent="0.25">
      <c r="A53" s="24" t="s">
        <v>73</v>
      </c>
      <c r="B53" s="22" t="s">
        <v>74</v>
      </c>
      <c r="C53" s="10"/>
    </row>
    <row r="54" spans="1:3" ht="12.5" x14ac:dyDescent="0.25">
      <c r="A54" s="21" t="s">
        <v>75</v>
      </c>
      <c r="B54" s="22" t="s">
        <v>76</v>
      </c>
      <c r="C54" s="10"/>
    </row>
    <row r="55" spans="1:3" ht="12.5" x14ac:dyDescent="0.25">
      <c r="A55" s="21" t="s">
        <v>77</v>
      </c>
      <c r="B55" s="22" t="s">
        <v>78</v>
      </c>
      <c r="C55" s="10"/>
    </row>
    <row r="56" spans="1:3" ht="12.5" x14ac:dyDescent="0.25">
      <c r="A56" s="21" t="s">
        <v>79</v>
      </c>
      <c r="B56" s="25" t="s">
        <v>80</v>
      </c>
      <c r="C56" s="10"/>
    </row>
    <row r="57" spans="1:3" ht="12.5" x14ac:dyDescent="0.25">
      <c r="A57" s="21" t="s">
        <v>81</v>
      </c>
      <c r="B57" s="25" t="s">
        <v>80</v>
      </c>
      <c r="C57" s="10"/>
    </row>
    <row r="58" spans="1:3" ht="12.5" x14ac:dyDescent="0.25">
      <c r="A58" s="21" t="s">
        <v>82</v>
      </c>
      <c r="B58" s="25" t="s">
        <v>80</v>
      </c>
      <c r="C58" s="10"/>
    </row>
    <row r="59" spans="1:3" ht="12.5" x14ac:dyDescent="0.25">
      <c r="A59" s="21" t="s">
        <v>83</v>
      </c>
      <c r="B59" s="25" t="s">
        <v>80</v>
      </c>
      <c r="C59" s="10"/>
    </row>
    <row r="60" spans="1:3" ht="12.5" x14ac:dyDescent="0.25">
      <c r="A60" s="21" t="s">
        <v>84</v>
      </c>
      <c r="B60" s="22" t="s">
        <v>85</v>
      </c>
      <c r="C60" s="10"/>
    </row>
    <row r="61" spans="1:3" ht="12.5" x14ac:dyDescent="0.25">
      <c r="A61" s="21" t="s">
        <v>86</v>
      </c>
      <c r="B61" s="22" t="s">
        <v>87</v>
      </c>
      <c r="C61" s="10"/>
    </row>
    <row r="62" spans="1:3" ht="12.5" x14ac:dyDescent="0.25">
      <c r="A62" s="26" t="s">
        <v>88</v>
      </c>
      <c r="B62" s="27" t="s">
        <v>89</v>
      </c>
      <c r="C62" s="28"/>
    </row>
    <row r="64" spans="1:3" ht="13" x14ac:dyDescent="0.3">
      <c r="A64" s="18" t="s">
        <v>90</v>
      </c>
      <c r="B64" s="29" t="s">
        <v>91</v>
      </c>
      <c r="C64" s="30" t="s">
        <v>92</v>
      </c>
    </row>
    <row r="65" spans="1:4" ht="14" x14ac:dyDescent="0.3">
      <c r="A65" s="31" t="s">
        <v>93</v>
      </c>
      <c r="B65" s="32" t="s">
        <v>94</v>
      </c>
      <c r="C65" s="33" t="s">
        <v>95</v>
      </c>
    </row>
    <row r="66" spans="1:4" ht="14" x14ac:dyDescent="0.3">
      <c r="A66" s="34" t="s">
        <v>96</v>
      </c>
      <c r="B66" s="35" t="s">
        <v>97</v>
      </c>
      <c r="C66" s="33" t="s">
        <v>98</v>
      </c>
    </row>
    <row r="67" spans="1:4" ht="12.5" x14ac:dyDescent="0.25">
      <c r="A67" s="36" t="s">
        <v>99</v>
      </c>
      <c r="B67" s="15" t="s">
        <v>100</v>
      </c>
      <c r="C67" s="37" t="s">
        <v>101</v>
      </c>
    </row>
    <row r="68" spans="1:4" ht="12.5" x14ac:dyDescent="0.25">
      <c r="A68" s="36" t="s">
        <v>102</v>
      </c>
      <c r="B68" s="15" t="s">
        <v>103</v>
      </c>
      <c r="C68" s="37" t="s">
        <v>101</v>
      </c>
    </row>
    <row r="69" spans="1:4" ht="12.5" x14ac:dyDescent="0.25">
      <c r="A69" s="36" t="s">
        <v>104</v>
      </c>
      <c r="B69" s="15" t="s">
        <v>105</v>
      </c>
      <c r="C69" s="37" t="s">
        <v>101</v>
      </c>
    </row>
    <row r="70" spans="1:4" ht="12.5" x14ac:dyDescent="0.25">
      <c r="A70" s="36" t="s">
        <v>106</v>
      </c>
      <c r="B70" s="15" t="s">
        <v>107</v>
      </c>
      <c r="C70" s="37" t="s">
        <v>101</v>
      </c>
    </row>
    <row r="71" spans="1:4" ht="12.5" x14ac:dyDescent="0.25">
      <c r="A71" s="38"/>
      <c r="B71" s="39"/>
      <c r="C71" s="40"/>
    </row>
    <row r="72" spans="1:4" ht="12.5" x14ac:dyDescent="0.25">
      <c r="A72" s="24" t="s">
        <v>108</v>
      </c>
      <c r="B72" s="22" t="s">
        <v>109</v>
      </c>
      <c r="C72" s="33" t="s">
        <v>101</v>
      </c>
    </row>
    <row r="73" spans="1:4" ht="12.5" x14ac:dyDescent="0.25">
      <c r="A73" s="41"/>
      <c r="B73" s="22" t="s">
        <v>110</v>
      </c>
      <c r="C73" s="33" t="s">
        <v>101</v>
      </c>
    </row>
    <row r="74" spans="1:4" ht="12.5" x14ac:dyDescent="0.25">
      <c r="A74" s="41"/>
      <c r="B74" s="22" t="s">
        <v>111</v>
      </c>
      <c r="C74" s="33" t="s">
        <v>101</v>
      </c>
    </row>
    <row r="75" spans="1:4" ht="12.5" x14ac:dyDescent="0.25">
      <c r="A75" s="41"/>
      <c r="B75" s="22" t="s">
        <v>112</v>
      </c>
      <c r="C75" s="33" t="s">
        <v>101</v>
      </c>
    </row>
    <row r="76" spans="1:4" ht="12.5" x14ac:dyDescent="0.25">
      <c r="A76" s="41"/>
      <c r="B76" s="22" t="s">
        <v>113</v>
      </c>
      <c r="C76" s="33" t="s">
        <v>114</v>
      </c>
    </row>
    <row r="77" spans="1:4" ht="12.5" x14ac:dyDescent="0.25">
      <c r="A77" s="38"/>
      <c r="B77" s="27" t="s">
        <v>115</v>
      </c>
      <c r="C77" s="42" t="s">
        <v>101</v>
      </c>
    </row>
    <row r="78" spans="1:4" ht="12.5" x14ac:dyDescent="0.25">
      <c r="A78" s="15" t="s">
        <v>116</v>
      </c>
    </row>
    <row r="79" spans="1:4" ht="14.5" x14ac:dyDescent="0.35">
      <c r="A79" s="43" t="s">
        <v>117</v>
      </c>
      <c r="B79" s="146" t="s">
        <v>118</v>
      </c>
      <c r="C79" s="147"/>
      <c r="D79" s="44">
        <v>40</v>
      </c>
    </row>
    <row r="80" spans="1:4" ht="14.5" x14ac:dyDescent="0.35">
      <c r="A80" s="45"/>
      <c r="B80" s="46" t="s">
        <v>119</v>
      </c>
      <c r="C80" s="47"/>
      <c r="D80" s="48">
        <v>100</v>
      </c>
    </row>
    <row r="81" spans="1:4" ht="14.5" x14ac:dyDescent="0.35">
      <c r="A81" s="45"/>
      <c r="B81" s="47"/>
      <c r="C81" s="47"/>
      <c r="D81" s="49"/>
    </row>
    <row r="82" spans="1:4" ht="14.5" x14ac:dyDescent="0.35">
      <c r="A82" s="50" t="s">
        <v>120</v>
      </c>
      <c r="B82" s="148" t="s">
        <v>118</v>
      </c>
      <c r="C82" s="149"/>
      <c r="D82" s="48">
        <v>43</v>
      </c>
    </row>
    <row r="83" spans="1:4" ht="14.5" x14ac:dyDescent="0.35">
      <c r="A83" s="45"/>
      <c r="B83" s="46" t="s">
        <v>119</v>
      </c>
      <c r="C83" s="47"/>
      <c r="D83" s="48">
        <v>57</v>
      </c>
    </row>
    <row r="84" spans="1:4" ht="14.5" x14ac:dyDescent="0.35">
      <c r="A84" s="45"/>
      <c r="B84" s="47"/>
      <c r="C84" s="47"/>
      <c r="D84" s="49"/>
    </row>
    <row r="85" spans="1:4" ht="14.5" x14ac:dyDescent="0.35">
      <c r="A85" s="50" t="s">
        <v>121</v>
      </c>
      <c r="B85" s="148" t="s">
        <v>118</v>
      </c>
      <c r="C85" s="149"/>
      <c r="D85" s="48">
        <v>62</v>
      </c>
    </row>
    <row r="86" spans="1:4" ht="14.5" x14ac:dyDescent="0.35">
      <c r="A86" s="45"/>
      <c r="B86" s="46" t="s">
        <v>119</v>
      </c>
      <c r="C86" s="47"/>
      <c r="D86" s="48">
        <v>81</v>
      </c>
    </row>
    <row r="87" spans="1:4" ht="14.5" x14ac:dyDescent="0.35">
      <c r="A87" s="51"/>
      <c r="B87" s="150" t="s">
        <v>122</v>
      </c>
      <c r="C87" s="151"/>
      <c r="D87" s="52">
        <v>92</v>
      </c>
    </row>
    <row r="88" spans="1:4" ht="12.5" x14ac:dyDescent="0.25">
      <c r="A88" s="15" t="s">
        <v>123</v>
      </c>
      <c r="D88" s="53">
        <f>SUM(D79,D80,D82,D83,D85,D86,D87)</f>
        <v>475</v>
      </c>
    </row>
  </sheetData>
  <mergeCells count="4">
    <mergeCell ref="B79:C79"/>
    <mergeCell ref="B82:C82"/>
    <mergeCell ref="B85:C85"/>
    <mergeCell ref="B87:C8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338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2" sqref="H2"/>
    </sheetView>
  </sheetViews>
  <sheetFormatPr defaultColWidth="14.453125" defaultRowHeight="15.75" customHeight="1" x14ac:dyDescent="0.25"/>
  <cols>
    <col min="11" max="11" width="18" customWidth="1"/>
    <col min="15" max="15" width="23.7265625" customWidth="1"/>
    <col min="16" max="16" width="17.26953125" customWidth="1"/>
  </cols>
  <sheetData>
    <row r="1" spans="1:18" ht="13" x14ac:dyDescent="0.3">
      <c r="A1" s="54" t="s">
        <v>37</v>
      </c>
      <c r="B1" s="54" t="s">
        <v>124</v>
      </c>
      <c r="C1" s="55"/>
      <c r="D1" s="55" t="s">
        <v>41</v>
      </c>
      <c r="E1" s="55" t="s">
        <v>41</v>
      </c>
      <c r="F1" s="55" t="s">
        <v>43</v>
      </c>
      <c r="G1" s="55" t="s">
        <v>47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129</v>
      </c>
      <c r="M1" s="56" t="s">
        <v>130</v>
      </c>
      <c r="N1" s="56" t="s">
        <v>131</v>
      </c>
      <c r="O1" s="56" t="s">
        <v>132</v>
      </c>
      <c r="P1" s="56" t="s">
        <v>133</v>
      </c>
      <c r="Q1" s="56" t="s">
        <v>134</v>
      </c>
      <c r="R1" s="56"/>
    </row>
    <row r="2" spans="1:18" ht="12.5" x14ac:dyDescent="0.25">
      <c r="A2" s="15" t="s">
        <v>135</v>
      </c>
      <c r="B2" s="15">
        <v>1</v>
      </c>
      <c r="C2" s="15" t="s">
        <v>136</v>
      </c>
      <c r="D2" s="15">
        <v>3</v>
      </c>
      <c r="E2" s="15" t="s">
        <v>137</v>
      </c>
      <c r="F2" s="15" t="s">
        <v>138</v>
      </c>
      <c r="G2" s="15" t="s">
        <v>139</v>
      </c>
      <c r="H2" s="15" t="s">
        <v>140</v>
      </c>
      <c r="I2" s="15">
        <v>215</v>
      </c>
      <c r="J2" s="15" t="s">
        <v>18</v>
      </c>
      <c r="K2" s="15">
        <v>11</v>
      </c>
      <c r="L2" s="15" t="s">
        <v>141</v>
      </c>
      <c r="M2" s="15" t="s">
        <v>18</v>
      </c>
      <c r="Q2" s="15" t="s">
        <v>18</v>
      </c>
    </row>
    <row r="3" spans="1:18" ht="12.5" x14ac:dyDescent="0.25">
      <c r="A3" s="15" t="s">
        <v>135</v>
      </c>
      <c r="B3" s="15">
        <v>1</v>
      </c>
      <c r="C3" s="15" t="s">
        <v>136</v>
      </c>
      <c r="D3" s="15">
        <v>3</v>
      </c>
      <c r="E3" s="15" t="s">
        <v>137</v>
      </c>
      <c r="F3" s="15" t="s">
        <v>138</v>
      </c>
      <c r="G3" s="15" t="s">
        <v>142</v>
      </c>
      <c r="H3" s="15" t="s">
        <v>140</v>
      </c>
      <c r="I3" s="15">
        <v>216</v>
      </c>
      <c r="J3" s="15" t="s">
        <v>10</v>
      </c>
      <c r="K3" s="15">
        <v>12</v>
      </c>
      <c r="L3" s="15" t="s">
        <v>143</v>
      </c>
      <c r="M3" s="15" t="s">
        <v>10</v>
      </c>
      <c r="N3" s="15" t="s">
        <v>144</v>
      </c>
      <c r="Q3" s="15" t="s">
        <v>10</v>
      </c>
    </row>
    <row r="4" spans="1:18" ht="12.5" x14ac:dyDescent="0.25">
      <c r="A4" s="15" t="s">
        <v>135</v>
      </c>
      <c r="B4" s="15">
        <v>1</v>
      </c>
      <c r="C4" s="15" t="s">
        <v>136</v>
      </c>
      <c r="D4" s="15">
        <v>3</v>
      </c>
      <c r="E4" s="15" t="s">
        <v>137</v>
      </c>
      <c r="F4" s="15" t="s">
        <v>145</v>
      </c>
      <c r="G4" s="15" t="s">
        <v>139</v>
      </c>
      <c r="H4" s="15" t="s">
        <v>140</v>
      </c>
      <c r="I4" s="15">
        <v>217</v>
      </c>
      <c r="J4" s="15" t="s">
        <v>18</v>
      </c>
      <c r="K4" s="15">
        <v>13</v>
      </c>
      <c r="L4" s="15" t="s">
        <v>143</v>
      </c>
      <c r="M4" s="15" t="s">
        <v>10</v>
      </c>
      <c r="N4" s="15" t="s">
        <v>146</v>
      </c>
      <c r="O4" s="15" t="s">
        <v>147</v>
      </c>
      <c r="Q4" s="15" t="s">
        <v>18</v>
      </c>
    </row>
    <row r="5" spans="1:18" ht="12.5" x14ac:dyDescent="0.25">
      <c r="A5" s="15" t="s">
        <v>135</v>
      </c>
      <c r="B5" s="15">
        <v>1</v>
      </c>
      <c r="C5" s="15" t="s">
        <v>136</v>
      </c>
      <c r="D5" s="15">
        <v>3</v>
      </c>
      <c r="E5" s="15" t="s">
        <v>137</v>
      </c>
      <c r="F5" s="15" t="s">
        <v>145</v>
      </c>
      <c r="G5" s="15" t="s">
        <v>142</v>
      </c>
      <c r="H5" s="15" t="s">
        <v>140</v>
      </c>
      <c r="I5" s="15">
        <v>218</v>
      </c>
      <c r="J5" s="15" t="s">
        <v>10</v>
      </c>
      <c r="K5" s="15">
        <v>14</v>
      </c>
      <c r="L5" s="15" t="s">
        <v>143</v>
      </c>
      <c r="M5" s="15" t="s">
        <v>10</v>
      </c>
      <c r="N5" s="15" t="s">
        <v>144</v>
      </c>
      <c r="Q5" s="15" t="s">
        <v>10</v>
      </c>
    </row>
    <row r="6" spans="1:18" ht="12.5" x14ac:dyDescent="0.25">
      <c r="A6" s="15" t="s">
        <v>135</v>
      </c>
      <c r="B6" s="15">
        <v>1</v>
      </c>
      <c r="C6" s="15" t="s">
        <v>136</v>
      </c>
      <c r="D6" s="15">
        <v>3</v>
      </c>
      <c r="E6" s="15" t="s">
        <v>137</v>
      </c>
      <c r="F6" s="15" t="s">
        <v>148</v>
      </c>
      <c r="G6" s="15" t="s">
        <v>139</v>
      </c>
      <c r="H6" s="15" t="s">
        <v>140</v>
      </c>
      <c r="I6" s="15">
        <v>219</v>
      </c>
      <c r="J6" s="15" t="s">
        <v>149</v>
      </c>
      <c r="K6" s="15">
        <v>15</v>
      </c>
      <c r="L6" s="15" t="s">
        <v>141</v>
      </c>
      <c r="M6" s="15" t="s">
        <v>149</v>
      </c>
      <c r="Q6" s="15" t="s">
        <v>149</v>
      </c>
    </row>
    <row r="7" spans="1:18" ht="12.5" x14ac:dyDescent="0.25">
      <c r="A7" s="15" t="s">
        <v>135</v>
      </c>
      <c r="B7" s="15">
        <v>1</v>
      </c>
      <c r="C7" s="15" t="s">
        <v>136</v>
      </c>
      <c r="D7" s="15">
        <v>3</v>
      </c>
      <c r="E7" s="15" t="s">
        <v>137</v>
      </c>
      <c r="F7" s="15" t="s">
        <v>148</v>
      </c>
      <c r="G7" s="15" t="s">
        <v>142</v>
      </c>
      <c r="H7" s="15" t="s">
        <v>140</v>
      </c>
      <c r="I7" s="15">
        <v>220</v>
      </c>
      <c r="J7" s="15" t="s">
        <v>149</v>
      </c>
      <c r="K7" s="15">
        <v>16</v>
      </c>
      <c r="L7" s="15" t="s">
        <v>143</v>
      </c>
      <c r="M7" s="15" t="s">
        <v>10</v>
      </c>
      <c r="N7" s="15" t="s">
        <v>146</v>
      </c>
      <c r="O7" s="15" t="s">
        <v>147</v>
      </c>
      <c r="Q7" s="15" t="s">
        <v>149</v>
      </c>
    </row>
    <row r="8" spans="1:18" ht="12.5" x14ac:dyDescent="0.25">
      <c r="A8" s="15" t="s">
        <v>135</v>
      </c>
      <c r="B8" s="15">
        <v>1</v>
      </c>
      <c r="C8" s="15" t="s">
        <v>136</v>
      </c>
      <c r="D8" s="15">
        <v>3</v>
      </c>
      <c r="E8" s="15" t="s">
        <v>137</v>
      </c>
      <c r="F8" s="15" t="s">
        <v>150</v>
      </c>
      <c r="G8" s="15" t="s">
        <v>139</v>
      </c>
      <c r="H8" s="15" t="s">
        <v>140</v>
      </c>
      <c r="I8" s="15">
        <v>221</v>
      </c>
      <c r="J8" s="15" t="s">
        <v>149</v>
      </c>
      <c r="K8" s="15">
        <v>17</v>
      </c>
      <c r="L8" s="15" t="s">
        <v>141</v>
      </c>
      <c r="M8" s="15" t="s">
        <v>149</v>
      </c>
      <c r="Q8" s="15" t="s">
        <v>149</v>
      </c>
    </row>
    <row r="9" spans="1:18" ht="12.5" x14ac:dyDescent="0.25">
      <c r="A9" s="15" t="s">
        <v>135</v>
      </c>
      <c r="B9" s="15">
        <v>1</v>
      </c>
      <c r="C9" s="15" t="s">
        <v>136</v>
      </c>
      <c r="D9" s="15">
        <v>3</v>
      </c>
      <c r="E9" s="15" t="s">
        <v>137</v>
      </c>
      <c r="F9" s="15" t="s">
        <v>150</v>
      </c>
      <c r="G9" s="15" t="s">
        <v>142</v>
      </c>
      <c r="H9" s="15" t="s">
        <v>140</v>
      </c>
      <c r="I9" s="15">
        <v>222</v>
      </c>
      <c r="J9" s="15" t="s">
        <v>149</v>
      </c>
      <c r="K9" s="15">
        <v>18</v>
      </c>
      <c r="L9" s="15" t="s">
        <v>141</v>
      </c>
      <c r="M9" s="15" t="s">
        <v>149</v>
      </c>
      <c r="Q9" s="15" t="s">
        <v>149</v>
      </c>
    </row>
    <row r="10" spans="1:18" ht="12.5" x14ac:dyDescent="0.25">
      <c r="A10" s="15" t="s">
        <v>135</v>
      </c>
      <c r="B10" s="15">
        <v>1</v>
      </c>
      <c r="C10" s="15" t="s">
        <v>136</v>
      </c>
      <c r="D10" s="15">
        <v>3</v>
      </c>
      <c r="E10" s="15" t="s">
        <v>137</v>
      </c>
      <c r="F10" s="15" t="s">
        <v>151</v>
      </c>
      <c r="G10" s="15" t="s">
        <v>139</v>
      </c>
      <c r="H10" s="15" t="s">
        <v>140</v>
      </c>
      <c r="I10" s="15">
        <v>223</v>
      </c>
      <c r="J10" s="15" t="s">
        <v>18</v>
      </c>
      <c r="K10" s="15">
        <v>19</v>
      </c>
      <c r="L10" s="15" t="s">
        <v>141</v>
      </c>
      <c r="M10" s="15" t="s">
        <v>18</v>
      </c>
      <c r="Q10" s="15" t="s">
        <v>18</v>
      </c>
    </row>
    <row r="11" spans="1:18" ht="12.5" x14ac:dyDescent="0.25">
      <c r="A11" s="15" t="s">
        <v>135</v>
      </c>
      <c r="B11" s="15">
        <v>1</v>
      </c>
      <c r="C11" s="15" t="s">
        <v>136</v>
      </c>
      <c r="D11" s="15">
        <v>2</v>
      </c>
      <c r="E11" s="15" t="s">
        <v>152</v>
      </c>
      <c r="F11" s="15" t="s">
        <v>138</v>
      </c>
      <c r="G11" s="15" t="s">
        <v>139</v>
      </c>
      <c r="H11" s="15" t="s">
        <v>140</v>
      </c>
      <c r="I11" s="15">
        <v>210</v>
      </c>
      <c r="J11" s="15" t="s">
        <v>149</v>
      </c>
      <c r="K11" s="15">
        <v>6</v>
      </c>
      <c r="L11" s="15" t="s">
        <v>153</v>
      </c>
      <c r="M11" s="15" t="s">
        <v>149</v>
      </c>
      <c r="Q11" s="15" t="s">
        <v>149</v>
      </c>
    </row>
    <row r="12" spans="1:18" ht="12.5" x14ac:dyDescent="0.25">
      <c r="A12" s="15" t="s">
        <v>135</v>
      </c>
      <c r="B12" s="15">
        <v>1</v>
      </c>
      <c r="C12" s="15" t="s">
        <v>136</v>
      </c>
      <c r="D12" s="15">
        <v>2</v>
      </c>
      <c r="E12" s="15" t="s">
        <v>152</v>
      </c>
      <c r="F12" s="15" t="s">
        <v>145</v>
      </c>
      <c r="G12" s="15" t="s">
        <v>139</v>
      </c>
      <c r="H12" s="15" t="s">
        <v>140</v>
      </c>
      <c r="I12" s="15">
        <v>211</v>
      </c>
      <c r="J12" s="15" t="s">
        <v>149</v>
      </c>
      <c r="K12" s="15">
        <v>7</v>
      </c>
      <c r="L12" s="15" t="s">
        <v>153</v>
      </c>
      <c r="M12" s="15" t="s">
        <v>149</v>
      </c>
      <c r="Q12" s="15" t="s">
        <v>149</v>
      </c>
    </row>
    <row r="13" spans="1:18" ht="12.5" x14ac:dyDescent="0.25">
      <c r="A13" s="15" t="s">
        <v>135</v>
      </c>
      <c r="B13" s="15">
        <v>1</v>
      </c>
      <c r="C13" s="15" t="s">
        <v>136</v>
      </c>
      <c r="D13" s="15">
        <v>2</v>
      </c>
      <c r="E13" s="15" t="s">
        <v>152</v>
      </c>
      <c r="F13" s="15" t="s">
        <v>148</v>
      </c>
      <c r="G13" s="15" t="s">
        <v>139</v>
      </c>
      <c r="H13" s="15" t="s">
        <v>140</v>
      </c>
      <c r="I13" s="15">
        <v>212</v>
      </c>
      <c r="J13" s="15" t="s">
        <v>149</v>
      </c>
      <c r="K13" s="15">
        <v>8</v>
      </c>
      <c r="L13" s="15" t="s">
        <v>153</v>
      </c>
      <c r="M13" s="15" t="s">
        <v>149</v>
      </c>
      <c r="Q13" s="15" t="s">
        <v>149</v>
      </c>
    </row>
    <row r="14" spans="1:18" ht="12.5" x14ac:dyDescent="0.25">
      <c r="A14" s="15" t="s">
        <v>135</v>
      </c>
      <c r="B14" s="15">
        <v>1</v>
      </c>
      <c r="C14" s="15" t="s">
        <v>136</v>
      </c>
      <c r="D14" s="15">
        <v>2</v>
      </c>
      <c r="E14" s="15" t="s">
        <v>152</v>
      </c>
      <c r="F14" s="15" t="s">
        <v>150</v>
      </c>
      <c r="G14" s="15" t="s">
        <v>139</v>
      </c>
      <c r="H14" s="15" t="s">
        <v>140</v>
      </c>
      <c r="I14" s="15">
        <v>213</v>
      </c>
      <c r="J14" s="15" t="s">
        <v>149</v>
      </c>
      <c r="K14" s="15">
        <v>9</v>
      </c>
      <c r="L14" s="15" t="s">
        <v>153</v>
      </c>
      <c r="M14" s="15" t="s">
        <v>149</v>
      </c>
      <c r="Q14" s="15" t="s">
        <v>149</v>
      </c>
    </row>
    <row r="15" spans="1:18" ht="12.5" x14ac:dyDescent="0.25">
      <c r="A15" s="15" t="s">
        <v>135</v>
      </c>
      <c r="B15" s="15">
        <v>1</v>
      </c>
      <c r="C15" s="15" t="s">
        <v>136</v>
      </c>
      <c r="D15" s="15">
        <v>2</v>
      </c>
      <c r="E15" s="15" t="s">
        <v>152</v>
      </c>
      <c r="F15" s="15" t="s">
        <v>151</v>
      </c>
      <c r="G15" s="15" t="s">
        <v>139</v>
      </c>
      <c r="H15" s="15" t="s">
        <v>140</v>
      </c>
      <c r="I15" s="15">
        <v>214</v>
      </c>
      <c r="J15" s="15" t="s">
        <v>149</v>
      </c>
      <c r="K15" s="15">
        <v>10</v>
      </c>
      <c r="L15" s="15" t="s">
        <v>153</v>
      </c>
      <c r="M15" s="15" t="s">
        <v>149</v>
      </c>
      <c r="Q15" s="15" t="s">
        <v>149</v>
      </c>
    </row>
    <row r="16" spans="1:18" ht="12.5" x14ac:dyDescent="0.25">
      <c r="A16" s="15" t="s">
        <v>135</v>
      </c>
      <c r="B16" s="15">
        <v>1</v>
      </c>
      <c r="C16" s="15" t="s">
        <v>136</v>
      </c>
      <c r="D16" s="15">
        <v>1</v>
      </c>
      <c r="E16" s="15" t="s">
        <v>154</v>
      </c>
      <c r="F16" s="15" t="s">
        <v>138</v>
      </c>
      <c r="G16" s="15" t="s">
        <v>139</v>
      </c>
      <c r="H16" s="15" t="s">
        <v>140</v>
      </c>
      <c r="I16" s="15">
        <v>205</v>
      </c>
      <c r="J16" s="15" t="s">
        <v>149</v>
      </c>
      <c r="K16" s="15">
        <v>1</v>
      </c>
      <c r="L16" s="15" t="s">
        <v>155</v>
      </c>
      <c r="M16" s="15" t="s">
        <v>5</v>
      </c>
      <c r="N16" s="15" t="s">
        <v>156</v>
      </c>
      <c r="O16" s="15" t="s">
        <v>147</v>
      </c>
      <c r="Q16" s="15" t="s">
        <v>149</v>
      </c>
    </row>
    <row r="17" spans="1:17" ht="12.5" x14ac:dyDescent="0.25">
      <c r="A17" s="15" t="s">
        <v>135</v>
      </c>
      <c r="B17" s="15">
        <v>1</v>
      </c>
      <c r="C17" s="15" t="s">
        <v>136</v>
      </c>
      <c r="D17" s="15">
        <v>1</v>
      </c>
      <c r="E17" s="15" t="s">
        <v>154</v>
      </c>
      <c r="F17" s="15" t="s">
        <v>145</v>
      </c>
      <c r="G17" s="15" t="s">
        <v>139</v>
      </c>
      <c r="H17" s="15" t="s">
        <v>140</v>
      </c>
      <c r="I17" s="15">
        <v>206</v>
      </c>
      <c r="J17" s="15" t="s">
        <v>149</v>
      </c>
      <c r="K17" s="15">
        <v>2</v>
      </c>
      <c r="L17" s="15" t="s">
        <v>157</v>
      </c>
      <c r="M17" s="15" t="s">
        <v>12</v>
      </c>
      <c r="N17" s="15" t="s">
        <v>156</v>
      </c>
      <c r="O17" s="15" t="s">
        <v>147</v>
      </c>
      <c r="Q17" s="15" t="s">
        <v>149</v>
      </c>
    </row>
    <row r="18" spans="1:17" ht="12.5" x14ac:dyDescent="0.25">
      <c r="A18" s="15" t="s">
        <v>135</v>
      </c>
      <c r="B18" s="15">
        <v>1</v>
      </c>
      <c r="C18" s="15" t="s">
        <v>136</v>
      </c>
      <c r="D18" s="15">
        <v>1</v>
      </c>
      <c r="E18" s="15" t="s">
        <v>154</v>
      </c>
      <c r="F18" s="15" t="s">
        <v>148</v>
      </c>
      <c r="G18" s="15" t="s">
        <v>139</v>
      </c>
      <c r="H18" s="15" t="s">
        <v>140</v>
      </c>
      <c r="I18" s="15">
        <v>207</v>
      </c>
      <c r="J18" s="15" t="s">
        <v>149</v>
      </c>
      <c r="K18" s="15">
        <v>3</v>
      </c>
      <c r="L18" s="15" t="s">
        <v>158</v>
      </c>
      <c r="M18" s="15" t="s">
        <v>8</v>
      </c>
      <c r="N18" s="15" t="s">
        <v>156</v>
      </c>
      <c r="O18" s="15" t="s">
        <v>147</v>
      </c>
      <c r="Q18" s="15" t="s">
        <v>149</v>
      </c>
    </row>
    <row r="19" spans="1:17" ht="12.5" x14ac:dyDescent="0.25">
      <c r="A19" s="15" t="s">
        <v>135</v>
      </c>
      <c r="B19" s="15">
        <v>1</v>
      </c>
      <c r="C19" s="15" t="s">
        <v>136</v>
      </c>
      <c r="D19" s="15">
        <v>1</v>
      </c>
      <c r="E19" s="15" t="s">
        <v>154</v>
      </c>
      <c r="F19" s="15" t="s">
        <v>150</v>
      </c>
      <c r="G19" s="15" t="s">
        <v>139</v>
      </c>
      <c r="H19" s="15" t="s">
        <v>140</v>
      </c>
      <c r="I19" s="15">
        <v>208</v>
      </c>
      <c r="J19" s="15" t="s">
        <v>18</v>
      </c>
      <c r="K19" s="15">
        <v>4</v>
      </c>
      <c r="L19" s="15" t="s">
        <v>158</v>
      </c>
      <c r="M19" s="15" t="s">
        <v>8</v>
      </c>
      <c r="N19" s="15" t="s">
        <v>156</v>
      </c>
      <c r="O19" s="15" t="s">
        <v>147</v>
      </c>
      <c r="Q19" s="15" t="s">
        <v>18</v>
      </c>
    </row>
    <row r="20" spans="1:17" ht="12.5" x14ac:dyDescent="0.25">
      <c r="A20" s="15" t="s">
        <v>135</v>
      </c>
      <c r="B20" s="15">
        <v>1</v>
      </c>
      <c r="C20" s="15" t="s">
        <v>136</v>
      </c>
      <c r="D20" s="15">
        <v>1</v>
      </c>
      <c r="E20" s="15" t="s">
        <v>154</v>
      </c>
      <c r="F20" s="15" t="s">
        <v>151</v>
      </c>
      <c r="G20" s="15" t="s">
        <v>139</v>
      </c>
      <c r="H20" s="15" t="s">
        <v>140</v>
      </c>
      <c r="I20" s="15">
        <v>209</v>
      </c>
      <c r="J20" s="15" t="s">
        <v>149</v>
      </c>
      <c r="K20" s="15">
        <v>5</v>
      </c>
      <c r="L20" s="15" t="s">
        <v>158</v>
      </c>
      <c r="M20" s="15" t="s">
        <v>8</v>
      </c>
      <c r="N20" s="15" t="s">
        <v>156</v>
      </c>
      <c r="O20" s="15" t="s">
        <v>147</v>
      </c>
      <c r="Q20" s="15" t="s">
        <v>149</v>
      </c>
    </row>
    <row r="21" spans="1:17" ht="12.5" x14ac:dyDescent="0.25">
      <c r="A21" s="15" t="s">
        <v>135</v>
      </c>
      <c r="B21" s="15">
        <v>2</v>
      </c>
      <c r="C21" s="15" t="s">
        <v>159</v>
      </c>
      <c r="D21" s="15">
        <v>3</v>
      </c>
      <c r="E21" s="15" t="s">
        <v>137</v>
      </c>
      <c r="F21" s="15" t="s">
        <v>138</v>
      </c>
      <c r="G21" s="15" t="s">
        <v>139</v>
      </c>
      <c r="H21" s="15" t="s">
        <v>140</v>
      </c>
      <c r="I21" s="15">
        <v>230</v>
      </c>
      <c r="J21" s="15" t="s">
        <v>18</v>
      </c>
      <c r="K21" s="15">
        <v>26</v>
      </c>
      <c r="L21" s="15" t="s">
        <v>153</v>
      </c>
      <c r="M21" s="15" t="s">
        <v>18</v>
      </c>
      <c r="Q21" s="15" t="s">
        <v>18</v>
      </c>
    </row>
    <row r="22" spans="1:17" ht="12.5" x14ac:dyDescent="0.25">
      <c r="A22" s="15" t="s">
        <v>135</v>
      </c>
      <c r="B22" s="15">
        <v>2</v>
      </c>
      <c r="C22" s="15" t="s">
        <v>159</v>
      </c>
      <c r="D22" s="15">
        <v>3</v>
      </c>
      <c r="E22" s="15" t="s">
        <v>137</v>
      </c>
      <c r="F22" s="15" t="s">
        <v>138</v>
      </c>
      <c r="G22" s="15" t="s">
        <v>142</v>
      </c>
      <c r="H22" s="15" t="s">
        <v>140</v>
      </c>
      <c r="I22" s="15">
        <v>231</v>
      </c>
      <c r="J22" s="15" t="s">
        <v>149</v>
      </c>
      <c r="K22" s="15">
        <v>27</v>
      </c>
      <c r="L22" s="15" t="s">
        <v>153</v>
      </c>
      <c r="M22" s="15" t="s">
        <v>149</v>
      </c>
      <c r="Q22" s="15" t="s">
        <v>149</v>
      </c>
    </row>
    <row r="23" spans="1:17" ht="12.5" x14ac:dyDescent="0.25">
      <c r="A23" s="15" t="s">
        <v>135</v>
      </c>
      <c r="B23" s="15">
        <v>2</v>
      </c>
      <c r="C23" s="15" t="s">
        <v>159</v>
      </c>
      <c r="D23" s="15">
        <v>3</v>
      </c>
      <c r="E23" s="15" t="s">
        <v>137</v>
      </c>
      <c r="F23" s="15" t="s">
        <v>145</v>
      </c>
      <c r="G23" s="15" t="s">
        <v>139</v>
      </c>
      <c r="H23" s="15" t="s">
        <v>140</v>
      </c>
      <c r="I23" s="15">
        <v>232</v>
      </c>
      <c r="J23" s="15" t="s">
        <v>149</v>
      </c>
      <c r="K23" s="15">
        <v>28</v>
      </c>
      <c r="L23" s="15" t="s">
        <v>153</v>
      </c>
      <c r="M23" s="15" t="s">
        <v>149</v>
      </c>
      <c r="Q23" s="15" t="s">
        <v>149</v>
      </c>
    </row>
    <row r="24" spans="1:17" ht="12.5" x14ac:dyDescent="0.25">
      <c r="A24" s="15" t="s">
        <v>135</v>
      </c>
      <c r="B24" s="15">
        <v>2</v>
      </c>
      <c r="C24" s="15" t="s">
        <v>159</v>
      </c>
      <c r="D24" s="15">
        <v>3</v>
      </c>
      <c r="E24" s="15" t="s">
        <v>137</v>
      </c>
      <c r="F24" s="15" t="s">
        <v>145</v>
      </c>
      <c r="G24" s="15" t="s">
        <v>142</v>
      </c>
      <c r="H24" s="15" t="s">
        <v>140</v>
      </c>
      <c r="I24" s="15">
        <v>233</v>
      </c>
      <c r="J24" s="15" t="s">
        <v>149</v>
      </c>
      <c r="K24" s="15">
        <v>29</v>
      </c>
      <c r="L24" s="15" t="s">
        <v>153</v>
      </c>
      <c r="M24" s="15" t="s">
        <v>149</v>
      </c>
      <c r="Q24" s="15" t="s">
        <v>149</v>
      </c>
    </row>
    <row r="25" spans="1:17" ht="12.5" x14ac:dyDescent="0.25">
      <c r="A25" s="15" t="s">
        <v>135</v>
      </c>
      <c r="B25" s="15">
        <v>2</v>
      </c>
      <c r="C25" s="15" t="s">
        <v>159</v>
      </c>
      <c r="D25" s="15">
        <v>3</v>
      </c>
      <c r="E25" s="15" t="s">
        <v>137</v>
      </c>
      <c r="F25" s="15" t="s">
        <v>148</v>
      </c>
      <c r="G25" s="15" t="s">
        <v>139</v>
      </c>
      <c r="H25" s="15" t="s">
        <v>140</v>
      </c>
      <c r="I25" s="15">
        <v>234</v>
      </c>
      <c r="J25" s="15" t="s">
        <v>18</v>
      </c>
      <c r="K25" s="15">
        <v>30</v>
      </c>
      <c r="L25" s="15" t="s">
        <v>153</v>
      </c>
      <c r="M25" s="15" t="s">
        <v>18</v>
      </c>
      <c r="Q25" s="15" t="s">
        <v>18</v>
      </c>
    </row>
    <row r="26" spans="1:17" ht="12.5" x14ac:dyDescent="0.25">
      <c r="A26" s="15" t="s">
        <v>135</v>
      </c>
      <c r="B26" s="15">
        <v>2</v>
      </c>
      <c r="C26" s="15" t="s">
        <v>159</v>
      </c>
      <c r="D26" s="15">
        <v>3</v>
      </c>
      <c r="E26" s="15" t="s">
        <v>137</v>
      </c>
      <c r="F26" s="15" t="s">
        <v>148</v>
      </c>
      <c r="G26" s="15" t="s">
        <v>142</v>
      </c>
      <c r="H26" s="15" t="s">
        <v>140</v>
      </c>
      <c r="I26" s="15">
        <v>235</v>
      </c>
      <c r="J26" s="15" t="s">
        <v>149</v>
      </c>
      <c r="K26" s="15">
        <v>31</v>
      </c>
      <c r="L26" s="15" t="s">
        <v>153</v>
      </c>
      <c r="M26" s="15" t="s">
        <v>149</v>
      </c>
      <c r="Q26" s="15" t="s">
        <v>149</v>
      </c>
    </row>
    <row r="27" spans="1:17" ht="12.5" x14ac:dyDescent="0.25">
      <c r="A27" s="15" t="s">
        <v>135</v>
      </c>
      <c r="B27" s="15">
        <v>2</v>
      </c>
      <c r="C27" s="15" t="s">
        <v>159</v>
      </c>
      <c r="D27" s="15">
        <v>3</v>
      </c>
      <c r="E27" s="15" t="s">
        <v>137</v>
      </c>
      <c r="F27" s="15" t="s">
        <v>150</v>
      </c>
      <c r="G27" s="15" t="s">
        <v>160</v>
      </c>
      <c r="H27" s="15" t="s">
        <v>140</v>
      </c>
      <c r="I27" s="15">
        <v>236</v>
      </c>
      <c r="J27" s="15" t="s">
        <v>149</v>
      </c>
      <c r="K27" s="15">
        <v>32</v>
      </c>
      <c r="L27" s="15" t="s">
        <v>158</v>
      </c>
      <c r="M27" s="15" t="s">
        <v>8</v>
      </c>
      <c r="N27" s="15" t="s">
        <v>156</v>
      </c>
      <c r="O27" s="15" t="s">
        <v>147</v>
      </c>
      <c r="Q27" s="15" t="s">
        <v>149</v>
      </c>
    </row>
    <row r="28" spans="1:17" ht="12.5" x14ac:dyDescent="0.25">
      <c r="A28" s="15" t="s">
        <v>135</v>
      </c>
      <c r="B28" s="15">
        <v>2</v>
      </c>
      <c r="C28" s="15" t="s">
        <v>159</v>
      </c>
      <c r="D28" s="15">
        <v>3</v>
      </c>
      <c r="E28" s="15" t="s">
        <v>137</v>
      </c>
      <c r="F28" s="15" t="s">
        <v>151</v>
      </c>
      <c r="G28" s="15" t="s">
        <v>139</v>
      </c>
      <c r="H28" s="15" t="s">
        <v>140</v>
      </c>
      <c r="I28" s="15">
        <v>237</v>
      </c>
      <c r="J28" s="15" t="s">
        <v>149</v>
      </c>
      <c r="K28" s="15">
        <v>33</v>
      </c>
      <c r="L28" s="15" t="s">
        <v>153</v>
      </c>
      <c r="M28" s="15" t="s">
        <v>149</v>
      </c>
      <c r="Q28" s="15" t="s">
        <v>149</v>
      </c>
    </row>
    <row r="29" spans="1:17" ht="12.5" x14ac:dyDescent="0.25">
      <c r="A29" s="15" t="s">
        <v>135</v>
      </c>
      <c r="B29" s="15">
        <v>2</v>
      </c>
      <c r="C29" s="15" t="s">
        <v>159</v>
      </c>
      <c r="D29" s="15">
        <v>3</v>
      </c>
      <c r="E29" s="15" t="s">
        <v>137</v>
      </c>
      <c r="F29" s="15" t="s">
        <v>151</v>
      </c>
      <c r="G29" s="15" t="s">
        <v>142</v>
      </c>
      <c r="H29" s="15" t="s">
        <v>140</v>
      </c>
      <c r="I29" s="15">
        <v>238</v>
      </c>
      <c r="J29" s="15" t="s">
        <v>16</v>
      </c>
      <c r="K29" s="15">
        <v>34</v>
      </c>
      <c r="L29" s="15" t="s">
        <v>153</v>
      </c>
      <c r="M29" s="15" t="s">
        <v>16</v>
      </c>
      <c r="Q29" s="15" t="s">
        <v>16</v>
      </c>
    </row>
    <row r="30" spans="1:17" ht="12.5" x14ac:dyDescent="0.25">
      <c r="A30" s="15" t="s">
        <v>135</v>
      </c>
      <c r="B30" s="15">
        <v>2</v>
      </c>
      <c r="C30" s="15" t="s">
        <v>159</v>
      </c>
      <c r="D30" s="15">
        <v>2</v>
      </c>
      <c r="E30" s="15" t="s">
        <v>152</v>
      </c>
      <c r="F30" s="15" t="s">
        <v>138</v>
      </c>
      <c r="G30" s="15" t="s">
        <v>139</v>
      </c>
      <c r="H30" s="15" t="s">
        <v>140</v>
      </c>
      <c r="I30" s="15">
        <v>228</v>
      </c>
      <c r="J30" s="15" t="s">
        <v>18</v>
      </c>
      <c r="K30" s="15">
        <v>24</v>
      </c>
      <c r="L30" s="15" t="s">
        <v>153</v>
      </c>
      <c r="M30" s="15" t="s">
        <v>18</v>
      </c>
      <c r="Q30" s="15" t="s">
        <v>18</v>
      </c>
    </row>
    <row r="31" spans="1:17" ht="12.5" x14ac:dyDescent="0.25">
      <c r="A31" s="15" t="s">
        <v>135</v>
      </c>
      <c r="B31" s="15">
        <v>2</v>
      </c>
      <c r="C31" s="15" t="s">
        <v>159</v>
      </c>
      <c r="D31" s="15">
        <v>2</v>
      </c>
      <c r="E31" s="15" t="s">
        <v>152</v>
      </c>
      <c r="F31" s="15" t="s">
        <v>145</v>
      </c>
      <c r="G31" s="15" t="s">
        <v>139</v>
      </c>
      <c r="H31" s="15" t="s">
        <v>140</v>
      </c>
      <c r="I31" s="15">
        <v>229</v>
      </c>
      <c r="J31" s="15" t="s">
        <v>16</v>
      </c>
      <c r="K31" s="15">
        <v>25</v>
      </c>
      <c r="L31" s="15" t="s">
        <v>153</v>
      </c>
      <c r="M31" s="15" t="s">
        <v>16</v>
      </c>
      <c r="Q31" s="15" t="s">
        <v>16</v>
      </c>
    </row>
    <row r="32" spans="1:17" ht="12.5" x14ac:dyDescent="0.25">
      <c r="A32" s="15" t="s">
        <v>135</v>
      </c>
      <c r="B32" s="15">
        <v>2</v>
      </c>
      <c r="C32" s="15" t="s">
        <v>159</v>
      </c>
      <c r="D32" s="15">
        <v>1</v>
      </c>
      <c r="E32" s="15" t="s">
        <v>154</v>
      </c>
      <c r="F32" s="15" t="s">
        <v>138</v>
      </c>
      <c r="G32" s="15" t="s">
        <v>139</v>
      </c>
      <c r="H32" s="15" t="s">
        <v>140</v>
      </c>
      <c r="I32" s="15">
        <v>224</v>
      </c>
      <c r="J32" s="15" t="s">
        <v>16</v>
      </c>
      <c r="K32" s="15">
        <v>20</v>
      </c>
      <c r="L32" s="15" t="s">
        <v>143</v>
      </c>
      <c r="M32" s="15" t="s">
        <v>16</v>
      </c>
      <c r="N32" s="15" t="s">
        <v>146</v>
      </c>
      <c r="O32" s="15" t="s">
        <v>161</v>
      </c>
      <c r="Q32" s="15" t="s">
        <v>16</v>
      </c>
    </row>
    <row r="33" spans="1:17" ht="12.5" x14ac:dyDescent="0.25">
      <c r="A33" s="15" t="s">
        <v>135</v>
      </c>
      <c r="B33" s="15">
        <v>2</v>
      </c>
      <c r="C33" s="15" t="s">
        <v>159</v>
      </c>
      <c r="D33" s="15">
        <v>1</v>
      </c>
      <c r="E33" s="15" t="s">
        <v>154</v>
      </c>
      <c r="F33" s="15" t="s">
        <v>145</v>
      </c>
      <c r="G33" s="15" t="s">
        <v>142</v>
      </c>
      <c r="H33" s="15" t="s">
        <v>140</v>
      </c>
      <c r="I33" s="15">
        <v>225</v>
      </c>
      <c r="J33" s="15" t="s">
        <v>149</v>
      </c>
      <c r="K33" s="15">
        <v>21</v>
      </c>
      <c r="L33" s="15" t="s">
        <v>157</v>
      </c>
      <c r="M33" s="15" t="s">
        <v>12</v>
      </c>
      <c r="N33" s="15" t="s">
        <v>156</v>
      </c>
      <c r="O33" s="15" t="s">
        <v>147</v>
      </c>
      <c r="P33" s="57" t="s">
        <v>7</v>
      </c>
      <c r="Q33" s="15" t="s">
        <v>12</v>
      </c>
    </row>
    <row r="34" spans="1:17" ht="12.5" x14ac:dyDescent="0.25">
      <c r="A34" s="15" t="s">
        <v>135</v>
      </c>
      <c r="B34" s="15">
        <v>2</v>
      </c>
      <c r="C34" s="15" t="s">
        <v>159</v>
      </c>
      <c r="D34" s="15">
        <v>1</v>
      </c>
      <c r="E34" s="15" t="s">
        <v>154</v>
      </c>
      <c r="F34" s="15" t="s">
        <v>148</v>
      </c>
      <c r="G34" s="15" t="s">
        <v>142</v>
      </c>
      <c r="H34" s="15" t="s">
        <v>140</v>
      </c>
      <c r="I34" s="15">
        <v>226</v>
      </c>
      <c r="J34" s="15" t="s">
        <v>18</v>
      </c>
      <c r="K34" s="15">
        <v>22</v>
      </c>
      <c r="L34" s="15" t="s">
        <v>155</v>
      </c>
      <c r="M34" s="15" t="s">
        <v>5</v>
      </c>
      <c r="N34" s="15" t="s">
        <v>162</v>
      </c>
      <c r="O34" s="15" t="s">
        <v>147</v>
      </c>
      <c r="Q34" s="15" t="s">
        <v>18</v>
      </c>
    </row>
    <row r="35" spans="1:17" ht="12.5" x14ac:dyDescent="0.25">
      <c r="A35" s="15" t="s">
        <v>135</v>
      </c>
      <c r="B35" s="15">
        <v>2</v>
      </c>
      <c r="C35" s="15" t="s">
        <v>159</v>
      </c>
      <c r="D35" s="15">
        <v>1</v>
      </c>
      <c r="E35" s="15" t="s">
        <v>154</v>
      </c>
      <c r="F35" s="15" t="s">
        <v>150</v>
      </c>
      <c r="G35" s="15" t="s">
        <v>139</v>
      </c>
      <c r="H35" s="15" t="s">
        <v>140</v>
      </c>
      <c r="I35" s="15">
        <v>227</v>
      </c>
      <c r="J35" s="15" t="s">
        <v>16</v>
      </c>
      <c r="K35" s="15">
        <v>23</v>
      </c>
      <c r="L35" s="15" t="s">
        <v>158</v>
      </c>
      <c r="M35" s="15" t="s">
        <v>16</v>
      </c>
      <c r="N35" s="15" t="s">
        <v>156</v>
      </c>
      <c r="O35" s="15" t="s">
        <v>161</v>
      </c>
      <c r="Q35" s="15" t="s">
        <v>16</v>
      </c>
    </row>
    <row r="36" spans="1:17" ht="12.5" x14ac:dyDescent="0.25">
      <c r="A36" s="15" t="s">
        <v>135</v>
      </c>
      <c r="B36" s="15">
        <v>3</v>
      </c>
      <c r="C36" s="15" t="s">
        <v>163</v>
      </c>
      <c r="D36" s="15">
        <v>2</v>
      </c>
      <c r="E36" s="15" t="s">
        <v>152</v>
      </c>
      <c r="F36" s="15" t="s">
        <v>138</v>
      </c>
      <c r="G36" s="15" t="s">
        <v>139</v>
      </c>
      <c r="H36" s="15" t="s">
        <v>140</v>
      </c>
      <c r="I36" s="15">
        <v>243</v>
      </c>
      <c r="J36" s="15" t="s">
        <v>149</v>
      </c>
      <c r="K36" s="15">
        <v>39</v>
      </c>
      <c r="L36" s="15" t="s">
        <v>153</v>
      </c>
      <c r="M36" s="15" t="s">
        <v>149</v>
      </c>
      <c r="Q36" s="15" t="s">
        <v>149</v>
      </c>
    </row>
    <row r="37" spans="1:17" ht="12.5" x14ac:dyDescent="0.25">
      <c r="A37" s="15" t="s">
        <v>135</v>
      </c>
      <c r="B37" s="15">
        <v>3</v>
      </c>
      <c r="C37" s="15" t="s">
        <v>163</v>
      </c>
      <c r="D37" s="15">
        <v>2</v>
      </c>
      <c r="E37" s="15" t="s">
        <v>152</v>
      </c>
      <c r="F37" s="15" t="s">
        <v>138</v>
      </c>
      <c r="G37" s="15" t="s">
        <v>142</v>
      </c>
      <c r="H37" s="15" t="s">
        <v>140</v>
      </c>
      <c r="I37" s="15">
        <v>244</v>
      </c>
      <c r="J37" s="15" t="s">
        <v>18</v>
      </c>
      <c r="K37" s="15">
        <v>40</v>
      </c>
      <c r="L37" s="15" t="s">
        <v>141</v>
      </c>
      <c r="M37" s="15" t="s">
        <v>18</v>
      </c>
      <c r="Q37" s="15" t="s">
        <v>18</v>
      </c>
    </row>
    <row r="38" spans="1:17" ht="12.5" x14ac:dyDescent="0.25">
      <c r="A38" s="15" t="s">
        <v>135</v>
      </c>
      <c r="B38" s="15">
        <v>3</v>
      </c>
      <c r="C38" s="15" t="s">
        <v>163</v>
      </c>
      <c r="D38" s="15">
        <v>2</v>
      </c>
      <c r="E38" s="15" t="s">
        <v>152</v>
      </c>
      <c r="F38" s="15" t="s">
        <v>145</v>
      </c>
      <c r="G38" s="15" t="s">
        <v>139</v>
      </c>
      <c r="H38" s="15" t="s">
        <v>140</v>
      </c>
      <c r="I38" s="15">
        <v>245</v>
      </c>
      <c r="J38" s="15" t="s">
        <v>18</v>
      </c>
      <c r="K38" s="15">
        <v>41</v>
      </c>
      <c r="L38" s="15" t="s">
        <v>153</v>
      </c>
      <c r="M38" s="15" t="s">
        <v>18</v>
      </c>
      <c r="Q38" s="15" t="s">
        <v>18</v>
      </c>
    </row>
    <row r="39" spans="1:17" ht="12.5" x14ac:dyDescent="0.25">
      <c r="A39" s="15" t="s">
        <v>135</v>
      </c>
      <c r="B39" s="15">
        <v>3</v>
      </c>
      <c r="C39" s="15" t="s">
        <v>163</v>
      </c>
      <c r="D39" s="15">
        <v>2</v>
      </c>
      <c r="E39" s="15" t="s">
        <v>152</v>
      </c>
      <c r="F39" s="15" t="s">
        <v>145</v>
      </c>
      <c r="G39" s="15" t="s">
        <v>142</v>
      </c>
      <c r="H39" s="15" t="s">
        <v>140</v>
      </c>
      <c r="I39" s="15">
        <v>246</v>
      </c>
      <c r="J39" s="15" t="s">
        <v>149</v>
      </c>
      <c r="K39" s="15">
        <v>42</v>
      </c>
      <c r="L39" s="15" t="s">
        <v>164</v>
      </c>
      <c r="M39" s="15" t="s">
        <v>149</v>
      </c>
      <c r="Q39" s="15" t="s">
        <v>149</v>
      </c>
    </row>
    <row r="40" spans="1:17" ht="12.5" x14ac:dyDescent="0.25">
      <c r="A40" s="15" t="s">
        <v>135</v>
      </c>
      <c r="B40" s="15">
        <v>3</v>
      </c>
      <c r="C40" s="15" t="s">
        <v>163</v>
      </c>
      <c r="D40" s="15">
        <v>2</v>
      </c>
      <c r="E40" s="15" t="s">
        <v>152</v>
      </c>
      <c r="F40" s="15" t="s">
        <v>148</v>
      </c>
      <c r="G40" s="15" t="s">
        <v>142</v>
      </c>
      <c r="H40" s="15" t="s">
        <v>140</v>
      </c>
      <c r="I40" s="15">
        <v>247</v>
      </c>
      <c r="J40" s="15" t="s">
        <v>149</v>
      </c>
      <c r="K40" s="15">
        <v>43</v>
      </c>
      <c r="L40" s="15" t="s">
        <v>153</v>
      </c>
      <c r="M40" s="15" t="s">
        <v>149</v>
      </c>
      <c r="Q40" s="15" t="s">
        <v>149</v>
      </c>
    </row>
    <row r="41" spans="1:17" ht="12.5" x14ac:dyDescent="0.25">
      <c r="A41" s="15" t="s">
        <v>135</v>
      </c>
      <c r="B41" s="15">
        <v>3</v>
      </c>
      <c r="C41" s="15" t="s">
        <v>163</v>
      </c>
      <c r="D41" s="15">
        <v>2</v>
      </c>
      <c r="E41" s="15" t="s">
        <v>152</v>
      </c>
      <c r="F41" s="15" t="s">
        <v>150</v>
      </c>
      <c r="G41" s="15" t="s">
        <v>139</v>
      </c>
      <c r="H41" s="15" t="s">
        <v>140</v>
      </c>
      <c r="I41" s="15">
        <v>248</v>
      </c>
      <c r="J41" s="15" t="s">
        <v>5</v>
      </c>
      <c r="K41" s="15">
        <v>44</v>
      </c>
      <c r="L41" s="15" t="s">
        <v>155</v>
      </c>
      <c r="M41" s="15" t="s">
        <v>5</v>
      </c>
      <c r="N41" s="15" t="s">
        <v>165</v>
      </c>
      <c r="Q41" s="15" t="s">
        <v>5</v>
      </c>
    </row>
    <row r="42" spans="1:17" ht="12.5" x14ac:dyDescent="0.25">
      <c r="A42" s="15" t="s">
        <v>135</v>
      </c>
      <c r="B42" s="15">
        <v>3</v>
      </c>
      <c r="C42" s="15" t="s">
        <v>163</v>
      </c>
      <c r="D42" s="15">
        <v>2</v>
      </c>
      <c r="E42" s="15" t="s">
        <v>152</v>
      </c>
      <c r="F42" s="15" t="s">
        <v>151</v>
      </c>
      <c r="G42" s="15" t="s">
        <v>139</v>
      </c>
      <c r="H42" s="15" t="s">
        <v>140</v>
      </c>
      <c r="I42" s="15">
        <v>249</v>
      </c>
      <c r="J42" s="15" t="s">
        <v>149</v>
      </c>
      <c r="K42" s="15">
        <v>45</v>
      </c>
      <c r="L42" s="15" t="s">
        <v>164</v>
      </c>
      <c r="M42" s="15" t="s">
        <v>149</v>
      </c>
      <c r="Q42" s="15" t="s">
        <v>149</v>
      </c>
    </row>
    <row r="43" spans="1:17" ht="12.5" x14ac:dyDescent="0.25">
      <c r="A43" s="15" t="s">
        <v>135</v>
      </c>
      <c r="B43" s="15">
        <v>3</v>
      </c>
      <c r="C43" s="15" t="s">
        <v>163</v>
      </c>
      <c r="D43" s="15">
        <v>1</v>
      </c>
      <c r="E43" s="15" t="s">
        <v>154</v>
      </c>
      <c r="F43" s="15" t="s">
        <v>138</v>
      </c>
      <c r="G43" s="15" t="s">
        <v>139</v>
      </c>
      <c r="H43" s="15" t="s">
        <v>140</v>
      </c>
      <c r="I43" s="15">
        <v>239</v>
      </c>
      <c r="J43" s="15" t="s">
        <v>149</v>
      </c>
      <c r="K43" s="15">
        <v>35</v>
      </c>
      <c r="L43" s="15" t="s">
        <v>166</v>
      </c>
      <c r="M43" s="15" t="s">
        <v>10</v>
      </c>
      <c r="N43" s="15" t="s">
        <v>156</v>
      </c>
      <c r="O43" s="15" t="s">
        <v>147</v>
      </c>
      <c r="Q43" s="15" t="s">
        <v>149</v>
      </c>
    </row>
    <row r="44" spans="1:17" ht="12.5" x14ac:dyDescent="0.25">
      <c r="A44" s="15" t="s">
        <v>135</v>
      </c>
      <c r="B44" s="15">
        <v>3</v>
      </c>
      <c r="C44" s="15" t="s">
        <v>163</v>
      </c>
      <c r="D44" s="15">
        <v>1</v>
      </c>
      <c r="E44" s="15" t="s">
        <v>154</v>
      </c>
      <c r="F44" s="15" t="s">
        <v>145</v>
      </c>
      <c r="G44" s="15" t="s">
        <v>139</v>
      </c>
      <c r="H44" s="15" t="s">
        <v>140</v>
      </c>
      <c r="I44" s="15">
        <v>240</v>
      </c>
      <c r="J44" s="15" t="s">
        <v>18</v>
      </c>
      <c r="K44" s="15">
        <v>36</v>
      </c>
      <c r="L44" s="15" t="s">
        <v>153</v>
      </c>
      <c r="M44" s="15" t="s">
        <v>18</v>
      </c>
      <c r="Q44" s="15" t="s">
        <v>18</v>
      </c>
    </row>
    <row r="45" spans="1:17" ht="12.5" x14ac:dyDescent="0.25">
      <c r="A45" s="15" t="s">
        <v>135</v>
      </c>
      <c r="B45" s="15">
        <v>3</v>
      </c>
      <c r="C45" s="15" t="s">
        <v>163</v>
      </c>
      <c r="D45" s="15">
        <v>1</v>
      </c>
      <c r="E45" s="15" t="s">
        <v>154</v>
      </c>
      <c r="F45" s="15" t="s">
        <v>145</v>
      </c>
      <c r="G45" s="15" t="s">
        <v>160</v>
      </c>
      <c r="H45" s="15" t="s">
        <v>140</v>
      </c>
      <c r="I45" s="15">
        <v>241</v>
      </c>
      <c r="J45" s="15" t="s">
        <v>149</v>
      </c>
      <c r="K45" s="15">
        <v>37</v>
      </c>
      <c r="L45" s="15" t="s">
        <v>141</v>
      </c>
      <c r="M45" s="15" t="s">
        <v>149</v>
      </c>
      <c r="Q45" s="15" t="s">
        <v>149</v>
      </c>
    </row>
    <row r="46" spans="1:17" ht="12.5" x14ac:dyDescent="0.25">
      <c r="A46" s="15" t="s">
        <v>135</v>
      </c>
      <c r="B46" s="15">
        <v>3</v>
      </c>
      <c r="C46" s="15" t="s">
        <v>163</v>
      </c>
      <c r="D46" s="15">
        <v>1</v>
      </c>
      <c r="E46" s="15" t="s">
        <v>154</v>
      </c>
      <c r="F46" s="15" t="s">
        <v>148</v>
      </c>
      <c r="G46" s="15" t="s">
        <v>139</v>
      </c>
      <c r="H46" s="15" t="s">
        <v>140</v>
      </c>
      <c r="I46" s="15">
        <v>242</v>
      </c>
      <c r="J46" s="15" t="s">
        <v>149</v>
      </c>
      <c r="K46" s="15">
        <v>38</v>
      </c>
      <c r="L46" s="15" t="s">
        <v>158</v>
      </c>
      <c r="M46" s="15" t="s">
        <v>8</v>
      </c>
      <c r="N46" s="15" t="s">
        <v>156</v>
      </c>
      <c r="O46" s="15" t="s">
        <v>147</v>
      </c>
      <c r="Q46" s="15" t="s">
        <v>149</v>
      </c>
    </row>
    <row r="47" spans="1:17" ht="12.5" x14ac:dyDescent="0.25">
      <c r="A47" s="15" t="s">
        <v>135</v>
      </c>
      <c r="B47" s="15">
        <v>4</v>
      </c>
      <c r="C47" s="15" t="s">
        <v>167</v>
      </c>
      <c r="D47" s="15">
        <v>3</v>
      </c>
      <c r="E47" s="15" t="s">
        <v>137</v>
      </c>
      <c r="F47" s="15" t="s">
        <v>138</v>
      </c>
      <c r="G47" s="15" t="s">
        <v>139</v>
      </c>
      <c r="H47" s="15" t="s">
        <v>168</v>
      </c>
      <c r="I47" s="15">
        <v>261</v>
      </c>
      <c r="J47" s="15" t="s">
        <v>5</v>
      </c>
      <c r="K47" s="15">
        <v>12</v>
      </c>
      <c r="L47" s="15" t="s">
        <v>155</v>
      </c>
      <c r="M47" s="15" t="s">
        <v>5</v>
      </c>
      <c r="N47" s="15" t="s">
        <v>165</v>
      </c>
      <c r="Q47" s="15" t="s">
        <v>5</v>
      </c>
    </row>
    <row r="48" spans="1:17" ht="12.5" x14ac:dyDescent="0.25">
      <c r="A48" s="15" t="s">
        <v>135</v>
      </c>
      <c r="B48" s="15">
        <v>4</v>
      </c>
      <c r="C48" s="15" t="s">
        <v>167</v>
      </c>
      <c r="D48" s="15">
        <v>3</v>
      </c>
      <c r="E48" s="15" t="s">
        <v>137</v>
      </c>
      <c r="F48" s="15" t="s">
        <v>138</v>
      </c>
      <c r="G48" s="15" t="s">
        <v>142</v>
      </c>
      <c r="H48" s="15" t="s">
        <v>168</v>
      </c>
      <c r="I48" s="15">
        <v>262</v>
      </c>
      <c r="J48" s="15" t="s">
        <v>149</v>
      </c>
      <c r="K48" s="15">
        <v>13</v>
      </c>
      <c r="L48" s="15" t="s">
        <v>164</v>
      </c>
      <c r="M48" s="15" t="s">
        <v>149</v>
      </c>
      <c r="Q48" s="15" t="s">
        <v>149</v>
      </c>
    </row>
    <row r="49" spans="1:17" ht="12.5" x14ac:dyDescent="0.25">
      <c r="A49" s="15" t="s">
        <v>135</v>
      </c>
      <c r="B49" s="15">
        <v>3</v>
      </c>
      <c r="C49" s="15" t="s">
        <v>167</v>
      </c>
      <c r="D49" s="15">
        <v>3</v>
      </c>
      <c r="E49" s="15" t="s">
        <v>137</v>
      </c>
      <c r="F49" s="15" t="s">
        <v>145</v>
      </c>
      <c r="G49" s="15" t="s">
        <v>139</v>
      </c>
      <c r="H49" s="15" t="s">
        <v>168</v>
      </c>
      <c r="I49" s="15">
        <v>263</v>
      </c>
      <c r="J49" s="15" t="s">
        <v>5</v>
      </c>
      <c r="K49" s="15">
        <v>14</v>
      </c>
      <c r="L49" s="15" t="s">
        <v>155</v>
      </c>
      <c r="M49" s="15" t="s">
        <v>5</v>
      </c>
      <c r="N49" s="15" t="s">
        <v>165</v>
      </c>
      <c r="Q49" s="15" t="s">
        <v>5</v>
      </c>
    </row>
    <row r="50" spans="1:17" ht="12.5" x14ac:dyDescent="0.25">
      <c r="A50" s="15" t="s">
        <v>135</v>
      </c>
      <c r="B50" s="15">
        <v>4</v>
      </c>
      <c r="C50" s="15" t="s">
        <v>167</v>
      </c>
      <c r="D50" s="15">
        <v>3</v>
      </c>
      <c r="E50" s="15" t="s">
        <v>137</v>
      </c>
      <c r="F50" s="15" t="s">
        <v>145</v>
      </c>
      <c r="G50" s="15" t="s">
        <v>160</v>
      </c>
      <c r="H50" s="15" t="s">
        <v>168</v>
      </c>
      <c r="I50" s="15">
        <v>264</v>
      </c>
      <c r="J50" s="15" t="s">
        <v>149</v>
      </c>
      <c r="K50" s="15">
        <v>15</v>
      </c>
      <c r="L50" s="15" t="s">
        <v>157</v>
      </c>
      <c r="M50" s="15" t="s">
        <v>12</v>
      </c>
      <c r="N50" s="15" t="s">
        <v>156</v>
      </c>
      <c r="Q50" s="15" t="s">
        <v>149</v>
      </c>
    </row>
    <row r="51" spans="1:17" ht="12.5" x14ac:dyDescent="0.25">
      <c r="A51" s="15" t="s">
        <v>135</v>
      </c>
      <c r="B51" s="15">
        <v>4</v>
      </c>
      <c r="C51" s="15" t="s">
        <v>167</v>
      </c>
      <c r="D51" s="15">
        <v>3</v>
      </c>
      <c r="E51" s="15" t="s">
        <v>137</v>
      </c>
      <c r="F51" s="15" t="s">
        <v>148</v>
      </c>
      <c r="G51" s="15" t="s">
        <v>139</v>
      </c>
      <c r="H51" s="15" t="s">
        <v>168</v>
      </c>
      <c r="I51" s="15">
        <v>265</v>
      </c>
      <c r="J51" s="15" t="s">
        <v>5</v>
      </c>
      <c r="K51" s="15">
        <v>16</v>
      </c>
      <c r="L51" s="15" t="s">
        <v>158</v>
      </c>
      <c r="M51" s="15" t="s">
        <v>8</v>
      </c>
      <c r="N51" s="15" t="s">
        <v>156</v>
      </c>
      <c r="O51" s="15" t="s">
        <v>147</v>
      </c>
      <c r="Q51" s="15" t="s">
        <v>5</v>
      </c>
    </row>
    <row r="52" spans="1:17" ht="12.5" x14ac:dyDescent="0.25">
      <c r="A52" s="15" t="s">
        <v>135</v>
      </c>
      <c r="B52" s="15">
        <v>4</v>
      </c>
      <c r="C52" s="15" t="s">
        <v>167</v>
      </c>
      <c r="D52" s="15">
        <v>3</v>
      </c>
      <c r="E52" s="15" t="s">
        <v>137</v>
      </c>
      <c r="F52" s="15" t="s">
        <v>150</v>
      </c>
      <c r="G52" s="15" t="s">
        <v>139</v>
      </c>
      <c r="H52" s="15" t="s">
        <v>168</v>
      </c>
      <c r="I52" s="15">
        <v>266</v>
      </c>
      <c r="J52" s="15" t="s">
        <v>5</v>
      </c>
      <c r="K52" s="15">
        <v>17</v>
      </c>
      <c r="L52" s="15" t="s">
        <v>164</v>
      </c>
      <c r="M52" s="15" t="s">
        <v>149</v>
      </c>
      <c r="Q52" s="15" t="s">
        <v>5</v>
      </c>
    </row>
    <row r="53" spans="1:17" ht="12.5" x14ac:dyDescent="0.25">
      <c r="A53" s="15" t="s">
        <v>135</v>
      </c>
      <c r="B53" s="15">
        <v>4</v>
      </c>
      <c r="C53" s="15" t="s">
        <v>167</v>
      </c>
      <c r="D53" s="15">
        <v>3</v>
      </c>
      <c r="E53" s="15" t="s">
        <v>137</v>
      </c>
      <c r="F53" s="15" t="s">
        <v>151</v>
      </c>
      <c r="G53" s="15" t="s">
        <v>139</v>
      </c>
      <c r="H53" s="15" t="s">
        <v>168</v>
      </c>
      <c r="I53" s="15">
        <v>267</v>
      </c>
      <c r="J53" s="15" t="s">
        <v>16</v>
      </c>
      <c r="K53" s="15">
        <v>18</v>
      </c>
      <c r="L53" s="15" t="s">
        <v>153</v>
      </c>
      <c r="M53" s="15" t="s">
        <v>16</v>
      </c>
      <c r="Q53" s="15" t="s">
        <v>16</v>
      </c>
    </row>
    <row r="54" spans="1:17" ht="12.5" x14ac:dyDescent="0.25">
      <c r="A54" s="15" t="s">
        <v>135</v>
      </c>
      <c r="B54" s="15">
        <v>4</v>
      </c>
      <c r="C54" s="15" t="s">
        <v>167</v>
      </c>
      <c r="D54" s="15">
        <v>2</v>
      </c>
      <c r="E54" s="15" t="s">
        <v>152</v>
      </c>
      <c r="F54" s="15" t="s">
        <v>138</v>
      </c>
      <c r="G54" s="15" t="s">
        <v>139</v>
      </c>
      <c r="H54" s="15" t="s">
        <v>168</v>
      </c>
      <c r="I54" s="15">
        <v>252</v>
      </c>
      <c r="J54" s="15" t="s">
        <v>149</v>
      </c>
      <c r="K54" s="15">
        <v>3</v>
      </c>
      <c r="L54" s="15" t="s">
        <v>157</v>
      </c>
      <c r="M54" s="15" t="s">
        <v>12</v>
      </c>
      <c r="N54" s="15" t="s">
        <v>156</v>
      </c>
      <c r="O54" s="15" t="s">
        <v>147</v>
      </c>
      <c r="Q54" s="15" t="s">
        <v>149</v>
      </c>
    </row>
    <row r="55" spans="1:17" ht="12.5" x14ac:dyDescent="0.25">
      <c r="A55" s="15" t="s">
        <v>135</v>
      </c>
      <c r="B55" s="15">
        <v>4</v>
      </c>
      <c r="C55" s="15" t="s">
        <v>167</v>
      </c>
      <c r="D55" s="15">
        <v>2</v>
      </c>
      <c r="E55" s="15" t="s">
        <v>152</v>
      </c>
      <c r="F55" s="15" t="s">
        <v>138</v>
      </c>
      <c r="G55" s="15" t="s">
        <v>142</v>
      </c>
      <c r="H55" s="15" t="s">
        <v>168</v>
      </c>
      <c r="I55" s="15">
        <v>253</v>
      </c>
      <c r="J55" s="15" t="s">
        <v>149</v>
      </c>
      <c r="K55" s="15">
        <v>4</v>
      </c>
      <c r="L55" s="15" t="s">
        <v>158</v>
      </c>
      <c r="M55" s="15" t="s">
        <v>8</v>
      </c>
      <c r="N55" s="15" t="s">
        <v>156</v>
      </c>
      <c r="O55" s="15" t="s">
        <v>147</v>
      </c>
      <c r="Q55" s="15" t="s">
        <v>149</v>
      </c>
    </row>
    <row r="56" spans="1:17" ht="12.5" x14ac:dyDescent="0.25">
      <c r="A56" s="15" t="s">
        <v>135</v>
      </c>
      <c r="B56" s="15">
        <v>4</v>
      </c>
      <c r="C56" s="15" t="s">
        <v>167</v>
      </c>
      <c r="D56" s="15">
        <v>2</v>
      </c>
      <c r="E56" s="15" t="s">
        <v>152</v>
      </c>
      <c r="F56" s="15" t="s">
        <v>145</v>
      </c>
      <c r="G56" s="15" t="s">
        <v>139</v>
      </c>
      <c r="H56" s="15" t="s">
        <v>168</v>
      </c>
      <c r="I56" s="15">
        <v>254</v>
      </c>
      <c r="J56" s="15" t="s">
        <v>149</v>
      </c>
      <c r="K56" s="15">
        <v>5</v>
      </c>
      <c r="L56" s="15" t="s">
        <v>155</v>
      </c>
      <c r="M56" s="15" t="s">
        <v>5</v>
      </c>
      <c r="N56" s="15" t="s">
        <v>156</v>
      </c>
      <c r="O56" s="15" t="s">
        <v>147</v>
      </c>
      <c r="P56" s="57" t="s">
        <v>7</v>
      </c>
      <c r="Q56" s="15" t="s">
        <v>5</v>
      </c>
    </row>
    <row r="57" spans="1:17" ht="12.5" x14ac:dyDescent="0.25">
      <c r="A57" s="15" t="s">
        <v>135</v>
      </c>
      <c r="B57" s="15">
        <v>4</v>
      </c>
      <c r="C57" s="15" t="s">
        <v>167</v>
      </c>
      <c r="D57" s="15">
        <v>2</v>
      </c>
      <c r="E57" s="15" t="s">
        <v>152</v>
      </c>
      <c r="F57" s="15" t="s">
        <v>148</v>
      </c>
      <c r="G57" s="15" t="s">
        <v>142</v>
      </c>
      <c r="H57" s="15" t="s">
        <v>168</v>
      </c>
      <c r="I57" s="15">
        <v>255</v>
      </c>
      <c r="J57" s="15" t="s">
        <v>18</v>
      </c>
      <c r="K57" s="15">
        <v>6</v>
      </c>
      <c r="L57" s="15" t="s">
        <v>157</v>
      </c>
      <c r="M57" s="15" t="s">
        <v>12</v>
      </c>
      <c r="N57" s="15" t="s">
        <v>156</v>
      </c>
      <c r="O57" s="15" t="s">
        <v>147</v>
      </c>
      <c r="Q57" s="15" t="s">
        <v>18</v>
      </c>
    </row>
    <row r="58" spans="1:17" ht="12.5" x14ac:dyDescent="0.25">
      <c r="A58" s="15" t="s">
        <v>135</v>
      </c>
      <c r="B58" s="15">
        <v>4</v>
      </c>
      <c r="C58" s="15" t="s">
        <v>167</v>
      </c>
      <c r="D58" s="15">
        <v>2</v>
      </c>
      <c r="E58" s="15" t="s">
        <v>152</v>
      </c>
      <c r="F58" s="15" t="s">
        <v>148</v>
      </c>
      <c r="G58" s="15" t="s">
        <v>160</v>
      </c>
      <c r="H58" s="15" t="s">
        <v>168</v>
      </c>
      <c r="I58" s="15">
        <v>256</v>
      </c>
      <c r="J58" s="15" t="s">
        <v>149</v>
      </c>
      <c r="K58" s="15">
        <v>7</v>
      </c>
      <c r="L58" s="15" t="s">
        <v>158</v>
      </c>
      <c r="M58" s="15" t="s">
        <v>8</v>
      </c>
      <c r="N58" s="15" t="s">
        <v>156</v>
      </c>
      <c r="O58" s="15" t="s">
        <v>147</v>
      </c>
      <c r="Q58" s="15" t="s">
        <v>149</v>
      </c>
    </row>
    <row r="59" spans="1:17" ht="12.5" x14ac:dyDescent="0.25">
      <c r="A59" s="15" t="s">
        <v>135</v>
      </c>
      <c r="B59" s="15">
        <v>4</v>
      </c>
      <c r="C59" s="15" t="s">
        <v>167</v>
      </c>
      <c r="D59" s="15">
        <v>2</v>
      </c>
      <c r="E59" s="15" t="s">
        <v>152</v>
      </c>
      <c r="F59" s="15" t="s">
        <v>150</v>
      </c>
      <c r="G59" s="15" t="s">
        <v>139</v>
      </c>
      <c r="H59" s="15" t="s">
        <v>168</v>
      </c>
      <c r="I59" s="15">
        <v>257</v>
      </c>
      <c r="J59" s="15" t="s">
        <v>149</v>
      </c>
      <c r="K59" s="15">
        <v>8</v>
      </c>
      <c r="L59" s="15" t="s">
        <v>157</v>
      </c>
      <c r="M59" s="15" t="s">
        <v>12</v>
      </c>
      <c r="N59" s="15" t="s">
        <v>156</v>
      </c>
      <c r="O59" s="15" t="s">
        <v>147</v>
      </c>
      <c r="Q59" s="15" t="s">
        <v>149</v>
      </c>
    </row>
    <row r="60" spans="1:17" ht="12.5" x14ac:dyDescent="0.25">
      <c r="A60" s="15" t="s">
        <v>135</v>
      </c>
      <c r="B60" s="15">
        <v>4</v>
      </c>
      <c r="C60" s="15" t="s">
        <v>167</v>
      </c>
      <c r="D60" s="15">
        <v>2</v>
      </c>
      <c r="E60" s="15" t="s">
        <v>152</v>
      </c>
      <c r="F60" s="15" t="s">
        <v>150</v>
      </c>
      <c r="G60" s="15" t="s">
        <v>142</v>
      </c>
      <c r="H60" s="15" t="s">
        <v>168</v>
      </c>
      <c r="I60" s="15">
        <v>258</v>
      </c>
      <c r="J60" s="15" t="s">
        <v>16</v>
      </c>
      <c r="K60" s="15">
        <v>9</v>
      </c>
      <c r="L60" s="15" t="s">
        <v>158</v>
      </c>
      <c r="M60" s="15" t="s">
        <v>16</v>
      </c>
      <c r="N60" s="15" t="s">
        <v>156</v>
      </c>
      <c r="O60" s="15" t="s">
        <v>161</v>
      </c>
      <c r="Q60" s="15" t="s">
        <v>16</v>
      </c>
    </row>
    <row r="61" spans="1:17" ht="12.5" x14ac:dyDescent="0.25">
      <c r="A61" s="15" t="s">
        <v>135</v>
      </c>
      <c r="B61" s="15">
        <v>4</v>
      </c>
      <c r="C61" s="15" t="s">
        <v>167</v>
      </c>
      <c r="D61" s="15">
        <v>2</v>
      </c>
      <c r="E61" s="15" t="s">
        <v>152</v>
      </c>
      <c r="F61" s="15" t="s">
        <v>151</v>
      </c>
      <c r="G61" s="15" t="s">
        <v>139</v>
      </c>
      <c r="H61" s="15" t="s">
        <v>168</v>
      </c>
      <c r="I61" s="15">
        <v>259</v>
      </c>
      <c r="J61" s="15" t="s">
        <v>149</v>
      </c>
      <c r="K61" s="15">
        <v>10</v>
      </c>
      <c r="L61" s="15" t="s">
        <v>158</v>
      </c>
      <c r="M61" s="15" t="s">
        <v>8</v>
      </c>
      <c r="N61" s="15" t="s">
        <v>156</v>
      </c>
      <c r="O61" s="15" t="s">
        <v>147</v>
      </c>
      <c r="Q61" s="15" t="s">
        <v>149</v>
      </c>
    </row>
    <row r="62" spans="1:17" ht="12.5" x14ac:dyDescent="0.25">
      <c r="A62" s="15" t="s">
        <v>135</v>
      </c>
      <c r="B62" s="15">
        <v>4</v>
      </c>
      <c r="C62" s="15" t="s">
        <v>167</v>
      </c>
      <c r="D62" s="15">
        <v>2</v>
      </c>
      <c r="E62" s="15" t="s">
        <v>152</v>
      </c>
      <c r="F62" s="15" t="s">
        <v>169</v>
      </c>
      <c r="G62" s="15" t="s">
        <v>139</v>
      </c>
      <c r="H62" s="15" t="s">
        <v>168</v>
      </c>
      <c r="I62" s="15">
        <v>260</v>
      </c>
      <c r="J62" s="15" t="s">
        <v>149</v>
      </c>
      <c r="K62" s="15">
        <v>11</v>
      </c>
      <c r="L62" s="15" t="s">
        <v>157</v>
      </c>
      <c r="M62" s="15" t="s">
        <v>12</v>
      </c>
      <c r="N62" s="15" t="s">
        <v>156</v>
      </c>
      <c r="O62" s="15" t="s">
        <v>147</v>
      </c>
      <c r="P62" s="57" t="s">
        <v>7</v>
      </c>
      <c r="Q62" s="15" t="s">
        <v>12</v>
      </c>
    </row>
    <row r="63" spans="1:17" ht="12.5" x14ac:dyDescent="0.25">
      <c r="A63" s="15" t="s">
        <v>135</v>
      </c>
      <c r="B63" s="15">
        <v>4</v>
      </c>
      <c r="C63" s="15" t="s">
        <v>167</v>
      </c>
      <c r="D63" s="15">
        <v>1</v>
      </c>
      <c r="E63" s="15" t="s">
        <v>154</v>
      </c>
      <c r="F63" s="15" t="s">
        <v>138</v>
      </c>
      <c r="G63" s="15" t="s">
        <v>139</v>
      </c>
      <c r="H63" s="15" t="s">
        <v>168</v>
      </c>
      <c r="I63" s="15">
        <v>250</v>
      </c>
      <c r="J63" s="15" t="s">
        <v>149</v>
      </c>
      <c r="K63" s="15">
        <v>1</v>
      </c>
      <c r="L63" s="15" t="s">
        <v>157</v>
      </c>
      <c r="M63" s="15" t="s">
        <v>12</v>
      </c>
      <c r="N63" s="15" t="s">
        <v>156</v>
      </c>
      <c r="O63" s="15" t="s">
        <v>147</v>
      </c>
      <c r="Q63" s="15" t="s">
        <v>149</v>
      </c>
    </row>
    <row r="64" spans="1:17" ht="12.5" x14ac:dyDescent="0.25">
      <c r="A64" s="15" t="s">
        <v>135</v>
      </c>
      <c r="B64" s="15">
        <v>4</v>
      </c>
      <c r="C64" s="15" t="s">
        <v>167</v>
      </c>
      <c r="D64" s="15">
        <v>1</v>
      </c>
      <c r="E64" s="15" t="s">
        <v>154</v>
      </c>
      <c r="F64" s="15" t="s">
        <v>138</v>
      </c>
      <c r="G64" s="15" t="s">
        <v>160</v>
      </c>
      <c r="H64" s="15" t="s">
        <v>168</v>
      </c>
      <c r="I64" s="15">
        <v>251</v>
      </c>
      <c r="J64" s="15" t="s">
        <v>16</v>
      </c>
      <c r="K64" s="15">
        <v>2</v>
      </c>
      <c r="L64" s="15" t="s">
        <v>157</v>
      </c>
      <c r="M64" s="15" t="s">
        <v>16</v>
      </c>
      <c r="N64" s="15" t="s">
        <v>156</v>
      </c>
      <c r="O64" s="15" t="s">
        <v>161</v>
      </c>
      <c r="Q64" s="15" t="s">
        <v>16</v>
      </c>
    </row>
    <row r="65" spans="1:17" ht="12.5" x14ac:dyDescent="0.25">
      <c r="A65" s="15" t="s">
        <v>135</v>
      </c>
      <c r="B65" s="15">
        <v>5</v>
      </c>
      <c r="C65" s="15" t="s">
        <v>170</v>
      </c>
      <c r="D65" s="15">
        <v>3</v>
      </c>
      <c r="E65" s="15" t="s">
        <v>137</v>
      </c>
      <c r="F65" s="15" t="s">
        <v>138</v>
      </c>
      <c r="G65" s="15" t="s">
        <v>139</v>
      </c>
      <c r="H65" s="15" t="s">
        <v>168</v>
      </c>
      <c r="I65" s="15">
        <v>285</v>
      </c>
      <c r="J65" s="15" t="s">
        <v>149</v>
      </c>
      <c r="K65" s="15">
        <v>36</v>
      </c>
      <c r="L65" s="15" t="s">
        <v>153</v>
      </c>
      <c r="M65" s="15" t="s">
        <v>149</v>
      </c>
      <c r="Q65" s="15" t="s">
        <v>149</v>
      </c>
    </row>
    <row r="66" spans="1:17" ht="12.5" x14ac:dyDescent="0.25">
      <c r="A66" s="15" t="s">
        <v>135</v>
      </c>
      <c r="B66" s="15">
        <v>5</v>
      </c>
      <c r="C66" s="15" t="s">
        <v>170</v>
      </c>
      <c r="D66" s="15">
        <v>3</v>
      </c>
      <c r="E66" s="15" t="s">
        <v>137</v>
      </c>
      <c r="F66" s="15" t="s">
        <v>138</v>
      </c>
      <c r="G66" s="15" t="s">
        <v>160</v>
      </c>
      <c r="H66" s="15" t="s">
        <v>168</v>
      </c>
      <c r="I66" s="15">
        <v>286</v>
      </c>
      <c r="J66" s="15" t="s">
        <v>149</v>
      </c>
      <c r="K66" s="15">
        <v>37</v>
      </c>
      <c r="L66" s="15" t="s">
        <v>153</v>
      </c>
      <c r="M66" s="15" t="s">
        <v>149</v>
      </c>
      <c r="Q66" s="15" t="s">
        <v>149</v>
      </c>
    </row>
    <row r="67" spans="1:17" ht="12.5" x14ac:dyDescent="0.25">
      <c r="A67" s="15" t="s">
        <v>135</v>
      </c>
      <c r="B67" s="15">
        <v>5</v>
      </c>
      <c r="C67" s="15" t="s">
        <v>170</v>
      </c>
      <c r="D67" s="15">
        <v>3</v>
      </c>
      <c r="E67" s="15" t="s">
        <v>137</v>
      </c>
      <c r="F67" s="15" t="s">
        <v>145</v>
      </c>
      <c r="G67" s="15" t="s">
        <v>142</v>
      </c>
      <c r="H67" s="15" t="s">
        <v>168</v>
      </c>
      <c r="I67" s="15">
        <v>287</v>
      </c>
      <c r="J67" s="15" t="s">
        <v>149</v>
      </c>
      <c r="K67" s="15">
        <v>38</v>
      </c>
      <c r="L67" s="15" t="s">
        <v>153</v>
      </c>
      <c r="M67" s="15" t="s">
        <v>149</v>
      </c>
      <c r="Q67" s="15" t="s">
        <v>149</v>
      </c>
    </row>
    <row r="68" spans="1:17" ht="12.5" x14ac:dyDescent="0.25">
      <c r="A68" s="15" t="s">
        <v>135</v>
      </c>
      <c r="B68" s="15">
        <v>5</v>
      </c>
      <c r="C68" s="15" t="s">
        <v>170</v>
      </c>
      <c r="D68" s="15">
        <v>3</v>
      </c>
      <c r="E68" s="15" t="s">
        <v>137</v>
      </c>
      <c r="F68" s="15" t="s">
        <v>148</v>
      </c>
      <c r="G68" s="15" t="s">
        <v>139</v>
      </c>
      <c r="H68" s="15" t="s">
        <v>168</v>
      </c>
      <c r="I68" s="15">
        <v>288</v>
      </c>
      <c r="J68" s="15" t="s">
        <v>149</v>
      </c>
      <c r="K68" s="15">
        <v>39</v>
      </c>
      <c r="L68" s="15" t="s">
        <v>164</v>
      </c>
      <c r="M68" s="15" t="s">
        <v>149</v>
      </c>
      <c r="Q68" s="15" t="s">
        <v>149</v>
      </c>
    </row>
    <row r="69" spans="1:17" ht="12.5" x14ac:dyDescent="0.25">
      <c r="A69" s="15" t="s">
        <v>135</v>
      </c>
      <c r="B69" s="15">
        <v>5</v>
      </c>
      <c r="C69" s="15" t="s">
        <v>170</v>
      </c>
      <c r="D69" s="15">
        <v>3</v>
      </c>
      <c r="E69" s="15" t="s">
        <v>137</v>
      </c>
      <c r="F69" s="15" t="s">
        <v>148</v>
      </c>
      <c r="G69" s="15" t="s">
        <v>142</v>
      </c>
      <c r="H69" s="15" t="s">
        <v>171</v>
      </c>
      <c r="I69" s="15">
        <v>289</v>
      </c>
      <c r="J69" s="15" t="s">
        <v>149</v>
      </c>
      <c r="K69" s="15">
        <v>1</v>
      </c>
      <c r="L69" s="15" t="s">
        <v>153</v>
      </c>
      <c r="M69" s="15" t="s">
        <v>149</v>
      </c>
      <c r="Q69" s="15" t="s">
        <v>149</v>
      </c>
    </row>
    <row r="70" spans="1:17" ht="12.5" x14ac:dyDescent="0.25">
      <c r="A70" s="15" t="s">
        <v>135</v>
      </c>
      <c r="B70" s="15">
        <v>5</v>
      </c>
      <c r="C70" s="15" t="s">
        <v>170</v>
      </c>
      <c r="D70" s="15">
        <v>2</v>
      </c>
      <c r="E70" s="15" t="s">
        <v>152</v>
      </c>
      <c r="F70" s="15" t="s">
        <v>138</v>
      </c>
      <c r="G70" s="15" t="s">
        <v>139</v>
      </c>
      <c r="H70" s="15" t="s">
        <v>168</v>
      </c>
      <c r="I70" s="15">
        <v>276</v>
      </c>
      <c r="J70" s="15" t="s">
        <v>149</v>
      </c>
      <c r="K70" s="15">
        <v>27</v>
      </c>
      <c r="L70" s="15" t="s">
        <v>164</v>
      </c>
      <c r="M70" s="15" t="s">
        <v>149</v>
      </c>
      <c r="Q70" s="15" t="s">
        <v>149</v>
      </c>
    </row>
    <row r="71" spans="1:17" ht="12.5" x14ac:dyDescent="0.25">
      <c r="A71" s="15" t="s">
        <v>135</v>
      </c>
      <c r="B71" s="15">
        <v>5</v>
      </c>
      <c r="C71" s="15" t="s">
        <v>170</v>
      </c>
      <c r="D71" s="15">
        <v>2</v>
      </c>
      <c r="E71" s="15" t="s">
        <v>152</v>
      </c>
      <c r="F71" s="15" t="s">
        <v>138</v>
      </c>
      <c r="G71" s="15" t="s">
        <v>142</v>
      </c>
      <c r="H71" s="15" t="s">
        <v>168</v>
      </c>
      <c r="I71" s="15">
        <v>277</v>
      </c>
      <c r="J71" s="15" t="s">
        <v>149</v>
      </c>
      <c r="K71" s="15">
        <v>28</v>
      </c>
      <c r="L71" s="15" t="s">
        <v>155</v>
      </c>
      <c r="M71" s="15" t="s">
        <v>5</v>
      </c>
      <c r="N71" s="15" t="s">
        <v>146</v>
      </c>
      <c r="O71" s="15" t="s">
        <v>147</v>
      </c>
      <c r="Q71" s="15" t="s">
        <v>149</v>
      </c>
    </row>
    <row r="72" spans="1:17" ht="12.5" x14ac:dyDescent="0.25">
      <c r="A72" s="15" t="s">
        <v>135</v>
      </c>
      <c r="B72" s="15">
        <v>5</v>
      </c>
      <c r="C72" s="15" t="s">
        <v>170</v>
      </c>
      <c r="D72" s="15">
        <v>2</v>
      </c>
      <c r="E72" s="15" t="s">
        <v>152</v>
      </c>
      <c r="F72" s="15" t="s">
        <v>145</v>
      </c>
      <c r="G72" s="15" t="s">
        <v>139</v>
      </c>
      <c r="H72" s="15" t="s">
        <v>168</v>
      </c>
      <c r="I72" s="15">
        <v>278</v>
      </c>
      <c r="J72" s="15" t="s">
        <v>16</v>
      </c>
      <c r="K72" s="15">
        <v>29</v>
      </c>
      <c r="L72" s="15" t="s">
        <v>164</v>
      </c>
      <c r="M72" s="15" t="s">
        <v>16</v>
      </c>
      <c r="Q72" s="15" t="s">
        <v>16</v>
      </c>
    </row>
    <row r="73" spans="1:17" ht="12.5" x14ac:dyDescent="0.25">
      <c r="A73" s="15" t="s">
        <v>135</v>
      </c>
      <c r="B73" s="15">
        <v>5</v>
      </c>
      <c r="C73" s="15" t="s">
        <v>170</v>
      </c>
      <c r="D73" s="15">
        <v>2</v>
      </c>
      <c r="E73" s="15" t="s">
        <v>152</v>
      </c>
      <c r="F73" s="15" t="s">
        <v>145</v>
      </c>
      <c r="G73" s="15" t="s">
        <v>142</v>
      </c>
      <c r="H73" s="15" t="s">
        <v>168</v>
      </c>
      <c r="I73" s="15">
        <v>279</v>
      </c>
      <c r="J73" s="15" t="s">
        <v>149</v>
      </c>
      <c r="K73" s="15">
        <v>30</v>
      </c>
      <c r="L73" s="15" t="s">
        <v>164</v>
      </c>
      <c r="M73" s="15" t="s">
        <v>149</v>
      </c>
      <c r="Q73" s="15" t="s">
        <v>149</v>
      </c>
    </row>
    <row r="74" spans="1:17" ht="12.5" x14ac:dyDescent="0.25">
      <c r="A74" s="15" t="s">
        <v>135</v>
      </c>
      <c r="B74" s="15">
        <v>5</v>
      </c>
      <c r="C74" s="15" t="s">
        <v>170</v>
      </c>
      <c r="D74" s="15">
        <v>2</v>
      </c>
      <c r="E74" s="15" t="s">
        <v>152</v>
      </c>
      <c r="F74" s="15" t="s">
        <v>145</v>
      </c>
      <c r="G74" s="15" t="s">
        <v>160</v>
      </c>
      <c r="H74" s="15" t="s">
        <v>168</v>
      </c>
      <c r="I74" s="15">
        <v>280</v>
      </c>
      <c r="J74" s="15" t="s">
        <v>149</v>
      </c>
      <c r="K74" s="15">
        <v>31</v>
      </c>
      <c r="L74" s="15" t="s">
        <v>155</v>
      </c>
      <c r="M74" s="15" t="s">
        <v>5</v>
      </c>
      <c r="N74" s="15" t="s">
        <v>146</v>
      </c>
      <c r="O74" s="15" t="s">
        <v>147</v>
      </c>
      <c r="Q74" s="15" t="s">
        <v>149</v>
      </c>
    </row>
    <row r="75" spans="1:17" ht="12.5" x14ac:dyDescent="0.25">
      <c r="A75" s="15" t="s">
        <v>135</v>
      </c>
      <c r="B75" s="15">
        <v>5</v>
      </c>
      <c r="C75" s="15" t="s">
        <v>170</v>
      </c>
      <c r="D75" s="15">
        <v>2</v>
      </c>
      <c r="E75" s="15" t="s">
        <v>152</v>
      </c>
      <c r="F75" s="15" t="s">
        <v>148</v>
      </c>
      <c r="G75" s="15" t="s">
        <v>139</v>
      </c>
      <c r="H75" s="15" t="s">
        <v>168</v>
      </c>
      <c r="I75" s="15">
        <v>281</v>
      </c>
      <c r="J75" s="15" t="s">
        <v>149</v>
      </c>
      <c r="K75" s="15">
        <v>32</v>
      </c>
      <c r="L75" s="15" t="s">
        <v>143</v>
      </c>
      <c r="M75" s="15" t="s">
        <v>10</v>
      </c>
      <c r="N75" s="15" t="s">
        <v>146</v>
      </c>
      <c r="O75" s="15" t="s">
        <v>147</v>
      </c>
      <c r="Q75" s="15" t="s">
        <v>149</v>
      </c>
    </row>
    <row r="76" spans="1:17" ht="12.5" x14ac:dyDescent="0.25">
      <c r="A76" s="15" t="s">
        <v>135</v>
      </c>
      <c r="B76" s="15">
        <v>5</v>
      </c>
      <c r="C76" s="15" t="s">
        <v>170</v>
      </c>
      <c r="D76" s="15">
        <v>2</v>
      </c>
      <c r="E76" s="15" t="s">
        <v>152</v>
      </c>
      <c r="F76" s="15" t="s">
        <v>148</v>
      </c>
      <c r="G76" s="15" t="s">
        <v>142</v>
      </c>
      <c r="H76" s="15" t="s">
        <v>168</v>
      </c>
      <c r="I76" s="15">
        <v>282</v>
      </c>
      <c r="J76" s="15" t="s">
        <v>149</v>
      </c>
      <c r="K76" s="15">
        <v>33</v>
      </c>
      <c r="L76" s="15" t="s">
        <v>157</v>
      </c>
      <c r="M76" s="15" t="s">
        <v>12</v>
      </c>
      <c r="N76" s="15" t="s">
        <v>146</v>
      </c>
      <c r="O76" s="15" t="s">
        <v>147</v>
      </c>
      <c r="Q76" s="15" t="s">
        <v>149</v>
      </c>
    </row>
    <row r="77" spans="1:17" ht="12.5" x14ac:dyDescent="0.25">
      <c r="A77" s="15" t="s">
        <v>135</v>
      </c>
      <c r="B77" s="15">
        <v>5</v>
      </c>
      <c r="C77" s="15" t="s">
        <v>170</v>
      </c>
      <c r="D77" s="15">
        <v>2</v>
      </c>
      <c r="E77" s="15" t="s">
        <v>152</v>
      </c>
      <c r="F77" s="15" t="s">
        <v>150</v>
      </c>
      <c r="G77" s="15" t="s">
        <v>139</v>
      </c>
      <c r="H77" s="15" t="s">
        <v>168</v>
      </c>
      <c r="I77" s="15">
        <v>283</v>
      </c>
      <c r="J77" s="15" t="s">
        <v>16</v>
      </c>
      <c r="K77" s="15">
        <v>34</v>
      </c>
      <c r="L77" s="15" t="s">
        <v>164</v>
      </c>
      <c r="M77" s="15" t="s">
        <v>16</v>
      </c>
      <c r="Q77" s="15" t="s">
        <v>16</v>
      </c>
    </row>
    <row r="78" spans="1:17" ht="12.5" x14ac:dyDescent="0.25">
      <c r="A78" s="15" t="s">
        <v>135</v>
      </c>
      <c r="B78" s="15">
        <v>5</v>
      </c>
      <c r="C78" s="15" t="s">
        <v>170</v>
      </c>
      <c r="D78" s="15">
        <v>2</v>
      </c>
      <c r="E78" s="15" t="s">
        <v>152</v>
      </c>
      <c r="F78" s="15" t="s">
        <v>151</v>
      </c>
      <c r="G78" s="15" t="s">
        <v>139</v>
      </c>
      <c r="H78" s="15" t="s">
        <v>168</v>
      </c>
      <c r="I78" s="15">
        <v>284</v>
      </c>
      <c r="J78" s="15" t="s">
        <v>5</v>
      </c>
      <c r="K78" s="15">
        <v>35</v>
      </c>
      <c r="L78" s="15" t="s">
        <v>155</v>
      </c>
      <c r="M78" s="15" t="s">
        <v>5</v>
      </c>
      <c r="N78" s="15" t="s">
        <v>144</v>
      </c>
      <c r="Q78" s="15" t="s">
        <v>5</v>
      </c>
    </row>
    <row r="79" spans="1:17" ht="12.5" x14ac:dyDescent="0.25">
      <c r="A79" s="15" t="s">
        <v>135</v>
      </c>
      <c r="B79" s="15">
        <v>5</v>
      </c>
      <c r="C79" s="15" t="s">
        <v>170</v>
      </c>
      <c r="D79" s="15">
        <v>1</v>
      </c>
      <c r="E79" s="15" t="s">
        <v>154</v>
      </c>
      <c r="F79" s="15" t="s">
        <v>138</v>
      </c>
      <c r="G79" s="15" t="s">
        <v>139</v>
      </c>
      <c r="H79" s="15" t="s">
        <v>168</v>
      </c>
      <c r="I79" s="15">
        <v>268</v>
      </c>
      <c r="J79" s="15" t="s">
        <v>5</v>
      </c>
      <c r="K79" s="15">
        <v>19</v>
      </c>
      <c r="L79" s="15" t="s">
        <v>158</v>
      </c>
      <c r="M79" s="15" t="s">
        <v>8</v>
      </c>
      <c r="N79" s="15" t="s">
        <v>146</v>
      </c>
      <c r="O79" s="15" t="s">
        <v>147</v>
      </c>
      <c r="Q79" s="15" t="s">
        <v>5</v>
      </c>
    </row>
    <row r="80" spans="1:17" ht="12.5" x14ac:dyDescent="0.25">
      <c r="A80" s="15" t="s">
        <v>135</v>
      </c>
      <c r="B80" s="15">
        <v>5</v>
      </c>
      <c r="C80" s="15" t="s">
        <v>170</v>
      </c>
      <c r="D80" s="15">
        <v>1</v>
      </c>
      <c r="E80" s="15" t="s">
        <v>154</v>
      </c>
      <c r="F80" s="15" t="s">
        <v>138</v>
      </c>
      <c r="G80" s="15" t="s">
        <v>142</v>
      </c>
      <c r="H80" s="15" t="s">
        <v>168</v>
      </c>
      <c r="I80" s="15">
        <v>269</v>
      </c>
      <c r="J80" s="15" t="s">
        <v>149</v>
      </c>
      <c r="K80" s="15">
        <v>20</v>
      </c>
      <c r="L80" s="15" t="s">
        <v>158</v>
      </c>
      <c r="M80" s="15" t="s">
        <v>8</v>
      </c>
      <c r="N80" s="15" t="s">
        <v>146</v>
      </c>
      <c r="O80" s="15" t="s">
        <v>147</v>
      </c>
      <c r="P80" s="57" t="s">
        <v>7</v>
      </c>
      <c r="Q80" s="15" t="s">
        <v>8</v>
      </c>
    </row>
    <row r="81" spans="1:17" ht="12.5" x14ac:dyDescent="0.25">
      <c r="A81" s="15" t="s">
        <v>135</v>
      </c>
      <c r="B81" s="15">
        <v>5</v>
      </c>
      <c r="C81" s="15" t="s">
        <v>170</v>
      </c>
      <c r="D81" s="15">
        <v>1</v>
      </c>
      <c r="E81" s="15" t="s">
        <v>154</v>
      </c>
      <c r="F81" s="15" t="s">
        <v>145</v>
      </c>
      <c r="G81" s="15" t="s">
        <v>139</v>
      </c>
      <c r="H81" s="15" t="s">
        <v>168</v>
      </c>
      <c r="I81" s="15">
        <v>270</v>
      </c>
      <c r="J81" s="15" t="s">
        <v>149</v>
      </c>
      <c r="K81" s="15">
        <v>21</v>
      </c>
      <c r="L81" s="15" t="s">
        <v>158</v>
      </c>
      <c r="M81" s="15" t="s">
        <v>8</v>
      </c>
      <c r="N81" s="15" t="s">
        <v>146</v>
      </c>
      <c r="O81" s="15" t="s">
        <v>147</v>
      </c>
      <c r="Q81" s="15" t="s">
        <v>149</v>
      </c>
    </row>
    <row r="82" spans="1:17" ht="12.5" x14ac:dyDescent="0.25">
      <c r="A82" s="15" t="s">
        <v>135</v>
      </c>
      <c r="B82" s="15">
        <v>5</v>
      </c>
      <c r="C82" s="15" t="s">
        <v>170</v>
      </c>
      <c r="D82" s="15">
        <v>1</v>
      </c>
      <c r="E82" s="15" t="s">
        <v>154</v>
      </c>
      <c r="F82" s="15" t="s">
        <v>145</v>
      </c>
      <c r="G82" s="15" t="s">
        <v>142</v>
      </c>
      <c r="H82" s="15" t="s">
        <v>168</v>
      </c>
      <c r="I82" s="15">
        <v>271</v>
      </c>
      <c r="J82" s="15" t="s">
        <v>149</v>
      </c>
      <c r="K82" s="15">
        <v>22</v>
      </c>
      <c r="L82" s="15" t="s">
        <v>158</v>
      </c>
      <c r="M82" s="15" t="s">
        <v>8</v>
      </c>
      <c r="N82" s="15" t="s">
        <v>146</v>
      </c>
      <c r="O82" s="15" t="s">
        <v>147</v>
      </c>
      <c r="Q82" s="15" t="s">
        <v>149</v>
      </c>
    </row>
    <row r="83" spans="1:17" ht="12.5" x14ac:dyDescent="0.25">
      <c r="A83" s="15" t="s">
        <v>135</v>
      </c>
      <c r="B83" s="15">
        <v>5</v>
      </c>
      <c r="C83" s="15" t="s">
        <v>170</v>
      </c>
      <c r="D83" s="15">
        <v>1</v>
      </c>
      <c r="E83" s="15" t="s">
        <v>154</v>
      </c>
      <c r="F83" s="15" t="s">
        <v>148</v>
      </c>
      <c r="G83" s="15" t="s">
        <v>142</v>
      </c>
      <c r="H83" s="15" t="s">
        <v>168</v>
      </c>
      <c r="I83" s="15">
        <v>272</v>
      </c>
      <c r="J83" s="15" t="s">
        <v>149</v>
      </c>
      <c r="K83" s="15">
        <v>23</v>
      </c>
      <c r="L83" s="15" t="s">
        <v>158</v>
      </c>
      <c r="M83" s="15" t="s">
        <v>8</v>
      </c>
      <c r="N83" s="15" t="s">
        <v>146</v>
      </c>
      <c r="O83" s="15" t="s">
        <v>147</v>
      </c>
      <c r="Q83" s="15" t="s">
        <v>149</v>
      </c>
    </row>
    <row r="84" spans="1:17" ht="12.5" x14ac:dyDescent="0.25">
      <c r="A84" s="15" t="s">
        <v>135</v>
      </c>
      <c r="B84" s="15">
        <v>5</v>
      </c>
      <c r="C84" s="15" t="s">
        <v>170</v>
      </c>
      <c r="D84" s="15">
        <v>1</v>
      </c>
      <c r="E84" s="15" t="s">
        <v>154</v>
      </c>
      <c r="F84" s="15" t="s">
        <v>150</v>
      </c>
      <c r="G84" s="15" t="s">
        <v>139</v>
      </c>
      <c r="H84" s="15" t="s">
        <v>168</v>
      </c>
      <c r="I84" s="15">
        <v>273</v>
      </c>
      <c r="J84" s="15" t="s">
        <v>18</v>
      </c>
      <c r="K84" s="15">
        <v>24</v>
      </c>
      <c r="L84" s="15" t="s">
        <v>158</v>
      </c>
      <c r="M84" s="15" t="s">
        <v>8</v>
      </c>
      <c r="N84" s="15" t="s">
        <v>146</v>
      </c>
      <c r="O84" s="15" t="s">
        <v>147</v>
      </c>
      <c r="Q84" s="15" t="s">
        <v>18</v>
      </c>
    </row>
    <row r="85" spans="1:17" ht="12.5" x14ac:dyDescent="0.25">
      <c r="A85" s="15" t="s">
        <v>135</v>
      </c>
      <c r="B85" s="15">
        <v>5</v>
      </c>
      <c r="C85" s="15" t="s">
        <v>170</v>
      </c>
      <c r="D85" s="15">
        <v>1</v>
      </c>
      <c r="E85" s="15" t="s">
        <v>154</v>
      </c>
      <c r="F85" s="15" t="s">
        <v>151</v>
      </c>
      <c r="G85" s="15" t="s">
        <v>139</v>
      </c>
      <c r="H85" s="15" t="s">
        <v>168</v>
      </c>
      <c r="I85" s="15">
        <v>274</v>
      </c>
      <c r="J85" s="15" t="s">
        <v>149</v>
      </c>
      <c r="K85" s="15">
        <v>25</v>
      </c>
      <c r="L85" s="15" t="s">
        <v>158</v>
      </c>
      <c r="M85" s="15" t="s">
        <v>8</v>
      </c>
      <c r="N85" s="15" t="s">
        <v>146</v>
      </c>
      <c r="O85" s="15" t="s">
        <v>147</v>
      </c>
      <c r="Q85" s="15" t="s">
        <v>149</v>
      </c>
    </row>
    <row r="86" spans="1:17" ht="12.5" x14ac:dyDescent="0.25">
      <c r="A86" s="15" t="s">
        <v>135</v>
      </c>
      <c r="B86" s="15">
        <v>5</v>
      </c>
      <c r="C86" s="15" t="s">
        <v>170</v>
      </c>
      <c r="D86" s="15">
        <v>1</v>
      </c>
      <c r="E86" s="15" t="s">
        <v>154</v>
      </c>
      <c r="F86" s="15" t="s">
        <v>151</v>
      </c>
      <c r="G86" s="15" t="s">
        <v>142</v>
      </c>
      <c r="H86" s="15" t="s">
        <v>168</v>
      </c>
      <c r="I86" s="15">
        <v>275</v>
      </c>
      <c r="J86" s="15" t="s">
        <v>149</v>
      </c>
      <c r="K86" s="15">
        <v>26</v>
      </c>
      <c r="L86" s="15" t="s">
        <v>158</v>
      </c>
      <c r="M86" s="15" t="s">
        <v>8</v>
      </c>
      <c r="N86" s="15" t="s">
        <v>146</v>
      </c>
      <c r="O86" s="15" t="s">
        <v>147</v>
      </c>
      <c r="Q86" s="15" t="s">
        <v>149</v>
      </c>
    </row>
    <row r="87" spans="1:17" ht="12.5" x14ac:dyDescent="0.25">
      <c r="A87" s="15" t="s">
        <v>172</v>
      </c>
      <c r="B87" s="15">
        <v>5</v>
      </c>
      <c r="C87" s="15" t="s">
        <v>173</v>
      </c>
      <c r="D87" s="15">
        <v>3</v>
      </c>
      <c r="E87" s="15" t="s">
        <v>137</v>
      </c>
      <c r="F87" s="15" t="s">
        <v>138</v>
      </c>
      <c r="G87" s="15" t="s">
        <v>139</v>
      </c>
      <c r="H87" s="15" t="s">
        <v>174</v>
      </c>
      <c r="I87" s="15">
        <v>329</v>
      </c>
      <c r="J87" s="15" t="s">
        <v>16</v>
      </c>
      <c r="K87" s="15">
        <v>10</v>
      </c>
      <c r="L87" s="15" t="s">
        <v>153</v>
      </c>
      <c r="M87" s="15" t="s">
        <v>16</v>
      </c>
      <c r="Q87" s="15" t="s">
        <v>16</v>
      </c>
    </row>
    <row r="88" spans="1:17" ht="12.5" x14ac:dyDescent="0.25">
      <c r="A88" s="15" t="s">
        <v>172</v>
      </c>
      <c r="B88" s="15">
        <v>5</v>
      </c>
      <c r="C88" s="15" t="s">
        <v>173</v>
      </c>
      <c r="D88" s="15">
        <v>3</v>
      </c>
      <c r="E88" s="15" t="s">
        <v>137</v>
      </c>
      <c r="F88" s="15" t="s">
        <v>138</v>
      </c>
      <c r="G88" s="15" t="s">
        <v>142</v>
      </c>
      <c r="H88" s="15" t="s">
        <v>174</v>
      </c>
      <c r="I88" s="15">
        <v>330</v>
      </c>
      <c r="J88" s="15" t="s">
        <v>149</v>
      </c>
      <c r="K88" s="15">
        <v>11</v>
      </c>
      <c r="L88" s="15" t="s">
        <v>153</v>
      </c>
      <c r="M88" s="15" t="s">
        <v>149</v>
      </c>
      <c r="Q88" s="15" t="s">
        <v>149</v>
      </c>
    </row>
    <row r="89" spans="1:17" ht="12.5" x14ac:dyDescent="0.25">
      <c r="A89" s="15" t="s">
        <v>172</v>
      </c>
      <c r="B89" s="15">
        <v>5</v>
      </c>
      <c r="C89" s="15" t="s">
        <v>173</v>
      </c>
      <c r="D89" s="15">
        <v>3</v>
      </c>
      <c r="E89" s="15" t="s">
        <v>137</v>
      </c>
      <c r="F89" s="15" t="s">
        <v>138</v>
      </c>
      <c r="G89" s="15" t="s">
        <v>160</v>
      </c>
      <c r="H89" s="15" t="s">
        <v>174</v>
      </c>
      <c r="I89" s="15">
        <v>331</v>
      </c>
      <c r="J89" s="15" t="s">
        <v>149</v>
      </c>
      <c r="K89" s="15">
        <v>12</v>
      </c>
      <c r="L89" s="15" t="s">
        <v>153</v>
      </c>
      <c r="M89" s="15" t="s">
        <v>149</v>
      </c>
      <c r="Q89" s="15" t="s">
        <v>149</v>
      </c>
    </row>
    <row r="90" spans="1:17" ht="12.5" x14ac:dyDescent="0.25">
      <c r="A90" s="15" t="s">
        <v>172</v>
      </c>
      <c r="B90" s="15">
        <v>5</v>
      </c>
      <c r="C90" s="15" t="s">
        <v>173</v>
      </c>
      <c r="D90" s="15">
        <v>3</v>
      </c>
      <c r="E90" s="15" t="s">
        <v>137</v>
      </c>
      <c r="F90" s="15" t="s">
        <v>145</v>
      </c>
      <c r="G90" s="15" t="s">
        <v>139</v>
      </c>
      <c r="H90" s="15" t="s">
        <v>174</v>
      </c>
      <c r="I90" s="15">
        <v>332</v>
      </c>
      <c r="J90" s="15" t="s">
        <v>149</v>
      </c>
      <c r="K90" s="15">
        <v>13</v>
      </c>
      <c r="L90" s="15" t="s">
        <v>153</v>
      </c>
      <c r="M90" s="15" t="s">
        <v>149</v>
      </c>
      <c r="Q90" s="15" t="s">
        <v>149</v>
      </c>
    </row>
    <row r="91" spans="1:17" ht="12.5" x14ac:dyDescent="0.25">
      <c r="A91" s="15" t="s">
        <v>172</v>
      </c>
      <c r="B91" s="15">
        <v>5</v>
      </c>
      <c r="C91" s="15" t="s">
        <v>173</v>
      </c>
      <c r="D91" s="15">
        <v>3</v>
      </c>
      <c r="E91" s="15" t="s">
        <v>137</v>
      </c>
      <c r="F91" s="15" t="s">
        <v>145</v>
      </c>
      <c r="G91" s="15" t="s">
        <v>142</v>
      </c>
      <c r="H91" s="15" t="s">
        <v>174</v>
      </c>
      <c r="I91" s="15">
        <v>333</v>
      </c>
      <c r="J91" s="15" t="s">
        <v>149</v>
      </c>
      <c r="K91" s="15">
        <v>14</v>
      </c>
      <c r="L91" s="15" t="s">
        <v>153</v>
      </c>
      <c r="M91" s="15" t="s">
        <v>149</v>
      </c>
      <c r="Q91" s="15" t="s">
        <v>149</v>
      </c>
    </row>
    <row r="92" spans="1:17" ht="12.5" x14ac:dyDescent="0.25">
      <c r="A92" s="15" t="s">
        <v>172</v>
      </c>
      <c r="B92" s="15">
        <v>5</v>
      </c>
      <c r="C92" s="15" t="s">
        <v>173</v>
      </c>
      <c r="D92" s="15">
        <v>3</v>
      </c>
      <c r="E92" s="15" t="s">
        <v>137</v>
      </c>
      <c r="F92" s="15" t="s">
        <v>145</v>
      </c>
      <c r="G92" s="15" t="s">
        <v>160</v>
      </c>
      <c r="H92" s="15" t="s">
        <v>174</v>
      </c>
      <c r="I92" s="15">
        <v>334</v>
      </c>
      <c r="J92" s="15" t="s">
        <v>149</v>
      </c>
      <c r="K92" s="15">
        <v>15</v>
      </c>
      <c r="L92" s="15" t="s">
        <v>153</v>
      </c>
      <c r="M92" s="15" t="s">
        <v>149</v>
      </c>
      <c r="Q92" s="15" t="s">
        <v>149</v>
      </c>
    </row>
    <row r="93" spans="1:17" ht="12.5" x14ac:dyDescent="0.25">
      <c r="A93" s="15" t="s">
        <v>172</v>
      </c>
      <c r="B93" s="15">
        <v>5</v>
      </c>
      <c r="C93" s="15" t="s">
        <v>173</v>
      </c>
      <c r="D93" s="15">
        <v>3</v>
      </c>
      <c r="E93" s="15" t="s">
        <v>137</v>
      </c>
      <c r="F93" s="15" t="s">
        <v>148</v>
      </c>
      <c r="G93" s="15" t="s">
        <v>139</v>
      </c>
      <c r="H93" s="15" t="s">
        <v>174</v>
      </c>
      <c r="I93" s="15">
        <v>335</v>
      </c>
      <c r="J93" s="15" t="s">
        <v>5</v>
      </c>
      <c r="K93" s="15">
        <v>16</v>
      </c>
      <c r="L93" s="15" t="s">
        <v>155</v>
      </c>
      <c r="M93" s="15" t="s">
        <v>5</v>
      </c>
      <c r="N93" s="15" t="s">
        <v>144</v>
      </c>
      <c r="Q93" s="15" t="s">
        <v>5</v>
      </c>
    </row>
    <row r="94" spans="1:17" ht="12.5" x14ac:dyDescent="0.25">
      <c r="A94" s="15" t="s">
        <v>172</v>
      </c>
      <c r="B94" s="15">
        <v>5</v>
      </c>
      <c r="C94" s="15" t="s">
        <v>173</v>
      </c>
      <c r="D94" s="15">
        <v>3</v>
      </c>
      <c r="E94" s="15" t="s">
        <v>137</v>
      </c>
      <c r="F94" s="15" t="s">
        <v>150</v>
      </c>
      <c r="G94" s="15" t="s">
        <v>139</v>
      </c>
      <c r="H94" s="15" t="s">
        <v>174</v>
      </c>
      <c r="I94" s="15">
        <v>336</v>
      </c>
      <c r="J94" s="15" t="s">
        <v>149</v>
      </c>
      <c r="K94" s="15">
        <v>17</v>
      </c>
      <c r="L94" s="15" t="s">
        <v>153</v>
      </c>
      <c r="M94" s="15" t="s">
        <v>149</v>
      </c>
      <c r="Q94" s="15" t="s">
        <v>149</v>
      </c>
    </row>
    <row r="95" spans="1:17" ht="12.5" x14ac:dyDescent="0.25">
      <c r="A95" s="15" t="s">
        <v>172</v>
      </c>
      <c r="B95" s="15">
        <v>5</v>
      </c>
      <c r="C95" s="15" t="s">
        <v>173</v>
      </c>
      <c r="D95" s="15">
        <v>3</v>
      </c>
      <c r="E95" s="15" t="s">
        <v>137</v>
      </c>
      <c r="F95" s="15" t="s">
        <v>151</v>
      </c>
      <c r="G95" s="15" t="s">
        <v>139</v>
      </c>
      <c r="H95" s="15" t="s">
        <v>174</v>
      </c>
      <c r="I95" s="15">
        <v>337</v>
      </c>
      <c r="J95" s="15" t="s">
        <v>18</v>
      </c>
      <c r="K95" s="15">
        <v>18</v>
      </c>
      <c r="L95" s="15" t="s">
        <v>153</v>
      </c>
      <c r="M95" s="15" t="s">
        <v>18</v>
      </c>
      <c r="Q95" s="15" t="s">
        <v>18</v>
      </c>
    </row>
    <row r="96" spans="1:17" ht="12.5" x14ac:dyDescent="0.25">
      <c r="A96" s="15" t="s">
        <v>172</v>
      </c>
      <c r="B96" s="15">
        <v>5</v>
      </c>
      <c r="C96" s="15" t="s">
        <v>173</v>
      </c>
      <c r="D96" s="15">
        <v>3</v>
      </c>
      <c r="E96" s="15" t="s">
        <v>137</v>
      </c>
      <c r="F96" s="15" t="s">
        <v>151</v>
      </c>
      <c r="G96" s="15" t="s">
        <v>160</v>
      </c>
      <c r="H96" s="15" t="s">
        <v>174</v>
      </c>
      <c r="I96" s="15">
        <v>338</v>
      </c>
      <c r="J96" s="15" t="s">
        <v>149</v>
      </c>
      <c r="K96" s="15">
        <v>19</v>
      </c>
      <c r="L96" s="15" t="s">
        <v>164</v>
      </c>
      <c r="M96" s="15" t="s">
        <v>149</v>
      </c>
      <c r="Q96" s="15" t="s">
        <v>149</v>
      </c>
    </row>
    <row r="97" spans="1:17" ht="12.5" x14ac:dyDescent="0.25">
      <c r="A97" s="15" t="s">
        <v>172</v>
      </c>
      <c r="B97" s="15">
        <v>5</v>
      </c>
      <c r="C97" s="15" t="s">
        <v>173</v>
      </c>
      <c r="D97" s="15">
        <v>2</v>
      </c>
      <c r="E97" s="15" t="s">
        <v>152</v>
      </c>
      <c r="F97" s="15" t="s">
        <v>138</v>
      </c>
      <c r="G97" s="15" t="s">
        <v>139</v>
      </c>
      <c r="H97" s="15" t="s">
        <v>174</v>
      </c>
      <c r="I97" s="15">
        <v>320</v>
      </c>
      <c r="J97" s="15" t="s">
        <v>18</v>
      </c>
      <c r="K97" s="15">
        <v>1</v>
      </c>
      <c r="L97" s="15" t="s">
        <v>164</v>
      </c>
      <c r="M97" s="15" t="s">
        <v>18</v>
      </c>
      <c r="Q97" s="15" t="s">
        <v>18</v>
      </c>
    </row>
    <row r="98" spans="1:17" ht="12.5" x14ac:dyDescent="0.25">
      <c r="A98" s="15" t="s">
        <v>172</v>
      </c>
      <c r="B98" s="15">
        <v>5</v>
      </c>
      <c r="C98" s="15" t="s">
        <v>173</v>
      </c>
      <c r="D98" s="15">
        <v>2</v>
      </c>
      <c r="E98" s="15" t="s">
        <v>152</v>
      </c>
      <c r="F98" s="15" t="s">
        <v>138</v>
      </c>
      <c r="G98" s="15" t="s">
        <v>160</v>
      </c>
      <c r="H98" s="15" t="s">
        <v>174</v>
      </c>
      <c r="I98" s="15">
        <v>321</v>
      </c>
      <c r="J98" s="15" t="s">
        <v>149</v>
      </c>
      <c r="K98" s="15">
        <v>2</v>
      </c>
      <c r="L98" s="15" t="s">
        <v>164</v>
      </c>
      <c r="M98" s="15" t="s">
        <v>149</v>
      </c>
      <c r="Q98" s="15" t="s">
        <v>149</v>
      </c>
    </row>
    <row r="99" spans="1:17" ht="12.5" x14ac:dyDescent="0.25">
      <c r="A99" s="15" t="s">
        <v>172</v>
      </c>
      <c r="B99" s="15">
        <v>5</v>
      </c>
      <c r="C99" s="15" t="s">
        <v>173</v>
      </c>
      <c r="D99" s="15">
        <v>2</v>
      </c>
      <c r="E99" s="15" t="s">
        <v>152</v>
      </c>
      <c r="F99" s="15" t="s">
        <v>145</v>
      </c>
      <c r="G99" s="15" t="s">
        <v>139</v>
      </c>
      <c r="H99" s="15" t="s">
        <v>174</v>
      </c>
      <c r="I99" s="15">
        <v>322</v>
      </c>
      <c r="J99" s="15" t="s">
        <v>18</v>
      </c>
      <c r="K99" s="15">
        <v>3</v>
      </c>
      <c r="L99" s="15" t="s">
        <v>164</v>
      </c>
      <c r="M99" s="15" t="s">
        <v>18</v>
      </c>
      <c r="Q99" s="15" t="s">
        <v>18</v>
      </c>
    </row>
    <row r="100" spans="1:17" ht="12.5" x14ac:dyDescent="0.25">
      <c r="A100" s="15" t="s">
        <v>172</v>
      </c>
      <c r="B100" s="15">
        <v>5</v>
      </c>
      <c r="C100" s="15" t="s">
        <v>173</v>
      </c>
      <c r="D100" s="15">
        <v>2</v>
      </c>
      <c r="E100" s="15" t="s">
        <v>152</v>
      </c>
      <c r="F100" s="15" t="s">
        <v>145</v>
      </c>
      <c r="G100" s="15" t="s">
        <v>142</v>
      </c>
      <c r="H100" s="15" t="s">
        <v>174</v>
      </c>
      <c r="I100" s="15">
        <v>323</v>
      </c>
      <c r="J100" s="15" t="s">
        <v>18</v>
      </c>
      <c r="K100" s="15">
        <v>4</v>
      </c>
      <c r="L100" s="15" t="s">
        <v>175</v>
      </c>
      <c r="M100" s="15" t="s">
        <v>18</v>
      </c>
      <c r="Q100" s="15" t="s">
        <v>18</v>
      </c>
    </row>
    <row r="101" spans="1:17" ht="12.5" x14ac:dyDescent="0.25">
      <c r="A101" s="15" t="s">
        <v>172</v>
      </c>
      <c r="B101" s="15">
        <v>5</v>
      </c>
      <c r="C101" s="15" t="s">
        <v>173</v>
      </c>
      <c r="D101" s="15">
        <v>2</v>
      </c>
      <c r="E101" s="15" t="s">
        <v>152</v>
      </c>
      <c r="F101" s="15" t="s">
        <v>145</v>
      </c>
      <c r="G101" s="15" t="s">
        <v>160</v>
      </c>
      <c r="H101" s="15" t="s">
        <v>174</v>
      </c>
      <c r="I101" s="15">
        <v>324</v>
      </c>
      <c r="J101" s="15" t="s">
        <v>149</v>
      </c>
      <c r="K101" s="15">
        <v>5</v>
      </c>
      <c r="L101" s="15" t="s">
        <v>164</v>
      </c>
      <c r="M101" s="15" t="s">
        <v>149</v>
      </c>
      <c r="Q101" s="15" t="s">
        <v>149</v>
      </c>
    </row>
    <row r="102" spans="1:17" ht="12.5" x14ac:dyDescent="0.25">
      <c r="A102" s="15" t="s">
        <v>172</v>
      </c>
      <c r="B102" s="15">
        <v>5</v>
      </c>
      <c r="C102" s="15" t="s">
        <v>173</v>
      </c>
      <c r="D102" s="15">
        <v>2</v>
      </c>
      <c r="E102" s="15" t="s">
        <v>152</v>
      </c>
      <c r="F102" s="15" t="s">
        <v>148</v>
      </c>
      <c r="G102" s="15" t="s">
        <v>142</v>
      </c>
      <c r="H102" s="15" t="s">
        <v>174</v>
      </c>
      <c r="I102" s="15">
        <v>325</v>
      </c>
      <c r="J102" s="15" t="s">
        <v>5</v>
      </c>
      <c r="K102" s="15">
        <v>6</v>
      </c>
      <c r="L102" s="15" t="s">
        <v>155</v>
      </c>
      <c r="M102" s="15" t="s">
        <v>5</v>
      </c>
      <c r="N102" s="15" t="s">
        <v>144</v>
      </c>
      <c r="Q102" s="15" t="s">
        <v>5</v>
      </c>
    </row>
    <row r="103" spans="1:17" ht="12.5" x14ac:dyDescent="0.25">
      <c r="A103" s="15" t="s">
        <v>172</v>
      </c>
      <c r="B103" s="15">
        <v>5</v>
      </c>
      <c r="C103" s="15" t="s">
        <v>173</v>
      </c>
      <c r="D103" s="15">
        <v>2</v>
      </c>
      <c r="E103" s="15" t="s">
        <v>152</v>
      </c>
      <c r="F103" s="15" t="s">
        <v>150</v>
      </c>
      <c r="G103" s="15" t="s">
        <v>139</v>
      </c>
      <c r="H103" s="15" t="s">
        <v>174</v>
      </c>
      <c r="I103" s="15">
        <v>326</v>
      </c>
      <c r="J103" s="15" t="s">
        <v>18</v>
      </c>
      <c r="K103" s="15">
        <v>7</v>
      </c>
      <c r="L103" s="15" t="s">
        <v>157</v>
      </c>
      <c r="M103" s="15" t="s">
        <v>12</v>
      </c>
      <c r="N103" s="15" t="s">
        <v>146</v>
      </c>
      <c r="O103" s="15" t="s">
        <v>147</v>
      </c>
      <c r="Q103" s="15" t="s">
        <v>18</v>
      </c>
    </row>
    <row r="104" spans="1:17" ht="12.5" x14ac:dyDescent="0.25">
      <c r="A104" s="15" t="s">
        <v>172</v>
      </c>
      <c r="B104" s="15">
        <v>5</v>
      </c>
      <c r="C104" s="15" t="s">
        <v>173</v>
      </c>
      <c r="D104" s="15">
        <v>2</v>
      </c>
      <c r="E104" s="15" t="s">
        <v>152</v>
      </c>
      <c r="F104" s="15" t="s">
        <v>151</v>
      </c>
      <c r="G104" s="15" t="s">
        <v>139</v>
      </c>
      <c r="H104" s="15" t="s">
        <v>174</v>
      </c>
      <c r="I104" s="15">
        <v>327</v>
      </c>
      <c r="J104" s="15" t="s">
        <v>5</v>
      </c>
      <c r="K104" s="15">
        <v>8</v>
      </c>
      <c r="L104" s="15" t="s">
        <v>155</v>
      </c>
      <c r="M104" s="15" t="s">
        <v>5</v>
      </c>
      <c r="N104" s="15" t="s">
        <v>144</v>
      </c>
      <c r="Q104" s="15" t="s">
        <v>5</v>
      </c>
    </row>
    <row r="105" spans="1:17" ht="12.5" x14ac:dyDescent="0.25">
      <c r="A105" s="15" t="s">
        <v>172</v>
      </c>
      <c r="B105" s="15">
        <v>5</v>
      </c>
      <c r="C105" s="15" t="s">
        <v>173</v>
      </c>
      <c r="D105" s="15">
        <v>2</v>
      </c>
      <c r="E105" s="15" t="s">
        <v>152</v>
      </c>
      <c r="F105" s="15" t="s">
        <v>151</v>
      </c>
      <c r="G105" s="15" t="s">
        <v>160</v>
      </c>
      <c r="H105" s="15" t="s">
        <v>174</v>
      </c>
      <c r="I105" s="15">
        <v>328</v>
      </c>
      <c r="J105" s="15" t="s">
        <v>149</v>
      </c>
      <c r="K105" s="15">
        <v>9</v>
      </c>
      <c r="L105" s="15" t="s">
        <v>155</v>
      </c>
      <c r="M105" s="15" t="s">
        <v>5</v>
      </c>
      <c r="N105" s="15" t="s">
        <v>146</v>
      </c>
      <c r="Q105" s="15" t="s">
        <v>149</v>
      </c>
    </row>
    <row r="106" spans="1:17" ht="12.5" x14ac:dyDescent="0.25">
      <c r="A106" s="15" t="s">
        <v>172</v>
      </c>
      <c r="B106" s="15">
        <v>5</v>
      </c>
      <c r="C106" s="15" t="s">
        <v>173</v>
      </c>
      <c r="D106" s="15">
        <v>1</v>
      </c>
      <c r="E106" s="15" t="s">
        <v>154</v>
      </c>
      <c r="F106" s="15" t="s">
        <v>138</v>
      </c>
      <c r="G106" s="15" t="s">
        <v>139</v>
      </c>
      <c r="H106" s="15" t="s">
        <v>171</v>
      </c>
      <c r="I106" s="15">
        <v>314</v>
      </c>
      <c r="J106" s="15" t="s">
        <v>16</v>
      </c>
      <c r="K106" s="15">
        <v>26</v>
      </c>
      <c r="L106" s="15" t="s">
        <v>158</v>
      </c>
      <c r="M106" s="15" t="s">
        <v>16</v>
      </c>
      <c r="N106" s="15" t="s">
        <v>146</v>
      </c>
      <c r="O106" s="15" t="s">
        <v>161</v>
      </c>
      <c r="Q106" s="15" t="s">
        <v>16</v>
      </c>
    </row>
    <row r="107" spans="1:17" ht="12.5" x14ac:dyDescent="0.25">
      <c r="A107" s="15" t="s">
        <v>172</v>
      </c>
      <c r="B107" s="15">
        <v>5</v>
      </c>
      <c r="C107" s="15" t="s">
        <v>173</v>
      </c>
      <c r="D107" s="15">
        <v>1</v>
      </c>
      <c r="E107" s="15" t="s">
        <v>154</v>
      </c>
      <c r="F107" s="15" t="s">
        <v>138</v>
      </c>
      <c r="G107" s="15" t="s">
        <v>142</v>
      </c>
      <c r="H107" s="15" t="s">
        <v>171</v>
      </c>
      <c r="I107" s="15">
        <v>315</v>
      </c>
      <c r="J107" s="15" t="s">
        <v>149</v>
      </c>
      <c r="K107" s="15">
        <v>27</v>
      </c>
      <c r="L107" s="15" t="s">
        <v>158</v>
      </c>
      <c r="M107" s="15" t="s">
        <v>8</v>
      </c>
      <c r="N107" s="15" t="s">
        <v>146</v>
      </c>
      <c r="O107" s="15" t="s">
        <v>147</v>
      </c>
      <c r="Q107" s="15" t="s">
        <v>149</v>
      </c>
    </row>
    <row r="108" spans="1:17" ht="12.5" x14ac:dyDescent="0.25">
      <c r="A108" s="15" t="s">
        <v>172</v>
      </c>
      <c r="B108" s="15">
        <v>5</v>
      </c>
      <c r="C108" s="15" t="s">
        <v>173</v>
      </c>
      <c r="D108" s="15">
        <v>1</v>
      </c>
      <c r="E108" s="15" t="s">
        <v>154</v>
      </c>
      <c r="F108" s="15" t="s">
        <v>145</v>
      </c>
      <c r="G108" s="15" t="s">
        <v>139</v>
      </c>
      <c r="H108" s="15" t="s">
        <v>171</v>
      </c>
      <c r="I108" s="15">
        <v>316</v>
      </c>
      <c r="J108" s="15" t="s">
        <v>149</v>
      </c>
      <c r="K108" s="15">
        <v>28</v>
      </c>
      <c r="L108" s="15" t="s">
        <v>158</v>
      </c>
      <c r="M108" s="15" t="s">
        <v>8</v>
      </c>
      <c r="N108" s="15" t="s">
        <v>146</v>
      </c>
      <c r="O108" s="15" t="s">
        <v>147</v>
      </c>
      <c r="P108" s="57" t="s">
        <v>7</v>
      </c>
      <c r="Q108" s="15" t="s">
        <v>8</v>
      </c>
    </row>
    <row r="109" spans="1:17" ht="12.5" x14ac:dyDescent="0.25">
      <c r="A109" s="15" t="s">
        <v>172</v>
      </c>
      <c r="B109" s="15">
        <v>5</v>
      </c>
      <c r="C109" s="15" t="s">
        <v>173</v>
      </c>
      <c r="D109" s="15">
        <v>1</v>
      </c>
      <c r="E109" s="15" t="s">
        <v>154</v>
      </c>
      <c r="F109" s="15" t="s">
        <v>148</v>
      </c>
      <c r="G109" s="15" t="s">
        <v>139</v>
      </c>
      <c r="H109" s="15" t="s">
        <v>171</v>
      </c>
      <c r="I109" s="15">
        <v>317</v>
      </c>
      <c r="J109" s="15" t="s">
        <v>16</v>
      </c>
      <c r="K109" s="15">
        <v>29</v>
      </c>
      <c r="L109" s="15" t="s">
        <v>158</v>
      </c>
      <c r="M109" s="15" t="s">
        <v>16</v>
      </c>
      <c r="N109" s="15" t="s">
        <v>146</v>
      </c>
      <c r="O109" s="15" t="s">
        <v>161</v>
      </c>
      <c r="Q109" s="15" t="s">
        <v>16</v>
      </c>
    </row>
    <row r="110" spans="1:17" ht="12.5" x14ac:dyDescent="0.25">
      <c r="A110" s="15" t="s">
        <v>172</v>
      </c>
      <c r="B110" s="15">
        <v>5</v>
      </c>
      <c r="C110" s="15" t="s">
        <v>173</v>
      </c>
      <c r="D110" s="15">
        <v>1</v>
      </c>
      <c r="E110" s="15" t="s">
        <v>154</v>
      </c>
      <c r="F110" s="15" t="s">
        <v>150</v>
      </c>
      <c r="G110" s="15" t="s">
        <v>139</v>
      </c>
      <c r="H110" s="15" t="s">
        <v>171</v>
      </c>
      <c r="I110" s="15">
        <v>318</v>
      </c>
      <c r="J110" s="15" t="s">
        <v>149</v>
      </c>
      <c r="K110" s="15">
        <v>30</v>
      </c>
      <c r="L110" s="15" t="s">
        <v>158</v>
      </c>
      <c r="M110" s="15" t="s">
        <v>8</v>
      </c>
      <c r="N110" s="15" t="s">
        <v>146</v>
      </c>
      <c r="O110" s="15" t="s">
        <v>147</v>
      </c>
      <c r="Q110" s="15" t="s">
        <v>149</v>
      </c>
    </row>
    <row r="111" spans="1:17" ht="12.5" x14ac:dyDescent="0.25">
      <c r="A111" s="15" t="s">
        <v>172</v>
      </c>
      <c r="B111" s="15">
        <v>5</v>
      </c>
      <c r="C111" s="15" t="s">
        <v>173</v>
      </c>
      <c r="D111" s="15">
        <v>1</v>
      </c>
      <c r="E111" s="15" t="s">
        <v>154</v>
      </c>
      <c r="F111" s="15" t="s">
        <v>151</v>
      </c>
      <c r="G111" s="15" t="s">
        <v>139</v>
      </c>
      <c r="H111" s="15" t="s">
        <v>171</v>
      </c>
      <c r="I111" s="15">
        <v>319</v>
      </c>
      <c r="J111" s="15" t="s">
        <v>16</v>
      </c>
      <c r="K111" s="15">
        <v>31</v>
      </c>
      <c r="L111" s="15" t="s">
        <v>158</v>
      </c>
      <c r="M111" s="15" t="s">
        <v>16</v>
      </c>
      <c r="N111" s="15" t="s">
        <v>146</v>
      </c>
      <c r="O111" s="15" t="s">
        <v>161</v>
      </c>
      <c r="Q111" s="15" t="s">
        <v>16</v>
      </c>
    </row>
    <row r="112" spans="1:17" ht="12.5" x14ac:dyDescent="0.25">
      <c r="A112" s="15" t="s">
        <v>172</v>
      </c>
      <c r="B112" s="15">
        <v>1</v>
      </c>
      <c r="C112" s="15" t="s">
        <v>176</v>
      </c>
      <c r="D112" s="15">
        <v>2</v>
      </c>
      <c r="E112" s="15" t="s">
        <v>152</v>
      </c>
      <c r="F112" s="15" t="s">
        <v>138</v>
      </c>
      <c r="G112" s="15" t="s">
        <v>139</v>
      </c>
      <c r="H112" s="15" t="s">
        <v>177</v>
      </c>
      <c r="I112" s="15">
        <v>137</v>
      </c>
      <c r="J112" s="15" t="s">
        <v>16</v>
      </c>
      <c r="K112" s="15">
        <v>5</v>
      </c>
      <c r="L112" s="15" t="s">
        <v>158</v>
      </c>
      <c r="M112" s="15" t="s">
        <v>16</v>
      </c>
      <c r="N112" s="15" t="s">
        <v>146</v>
      </c>
      <c r="O112" s="15" t="s">
        <v>161</v>
      </c>
      <c r="Q112" s="15" t="s">
        <v>16</v>
      </c>
    </row>
    <row r="113" spans="1:17" ht="12.5" x14ac:dyDescent="0.25">
      <c r="A113" s="15" t="s">
        <v>172</v>
      </c>
      <c r="B113" s="15">
        <v>1</v>
      </c>
      <c r="C113" s="15" t="s">
        <v>176</v>
      </c>
      <c r="D113" s="15">
        <v>2</v>
      </c>
      <c r="E113" s="15" t="s">
        <v>152</v>
      </c>
      <c r="F113" s="15" t="s">
        <v>138</v>
      </c>
      <c r="G113" s="15" t="s">
        <v>142</v>
      </c>
      <c r="H113" s="15" t="s">
        <v>177</v>
      </c>
      <c r="I113" s="15">
        <v>138</v>
      </c>
      <c r="J113" s="15" t="s">
        <v>16</v>
      </c>
      <c r="K113" s="15">
        <v>6</v>
      </c>
      <c r="L113" s="15" t="s">
        <v>158</v>
      </c>
      <c r="M113" s="15" t="s">
        <v>16</v>
      </c>
      <c r="N113" s="15" t="s">
        <v>146</v>
      </c>
      <c r="O113" s="15" t="s">
        <v>161</v>
      </c>
      <c r="Q113" s="15" t="s">
        <v>16</v>
      </c>
    </row>
    <row r="114" spans="1:17" ht="12.5" x14ac:dyDescent="0.25">
      <c r="A114" s="15" t="s">
        <v>172</v>
      </c>
      <c r="B114" s="15">
        <v>1</v>
      </c>
      <c r="C114" s="15" t="s">
        <v>176</v>
      </c>
      <c r="D114" s="15">
        <v>2</v>
      </c>
      <c r="E114" s="15" t="s">
        <v>152</v>
      </c>
      <c r="F114" s="15" t="s">
        <v>138</v>
      </c>
      <c r="G114" s="15" t="s">
        <v>160</v>
      </c>
      <c r="H114" s="15" t="s">
        <v>177</v>
      </c>
      <c r="I114" s="15">
        <v>139</v>
      </c>
      <c r="J114" s="15" t="s">
        <v>18</v>
      </c>
      <c r="K114" s="15">
        <v>7</v>
      </c>
      <c r="L114" s="15" t="s">
        <v>158</v>
      </c>
      <c r="M114" s="15" t="s">
        <v>8</v>
      </c>
      <c r="N114" s="15" t="s">
        <v>146</v>
      </c>
      <c r="O114" s="15" t="s">
        <v>147</v>
      </c>
      <c r="Q114" s="15" t="s">
        <v>18</v>
      </c>
    </row>
    <row r="115" spans="1:17" ht="12.5" x14ac:dyDescent="0.25">
      <c r="A115" s="15" t="s">
        <v>172</v>
      </c>
      <c r="B115" s="15">
        <v>1</v>
      </c>
      <c r="C115" s="15" t="s">
        <v>176</v>
      </c>
      <c r="D115" s="15">
        <v>2</v>
      </c>
      <c r="E115" s="15" t="s">
        <v>152</v>
      </c>
      <c r="F115" s="15" t="s">
        <v>145</v>
      </c>
      <c r="G115" s="15" t="s">
        <v>139</v>
      </c>
      <c r="H115" s="15" t="s">
        <v>177</v>
      </c>
      <c r="I115" s="15">
        <v>140</v>
      </c>
      <c r="J115" s="15" t="s">
        <v>149</v>
      </c>
      <c r="K115" s="15">
        <v>8</v>
      </c>
      <c r="L115" s="15" t="s">
        <v>158</v>
      </c>
      <c r="M115" s="15" t="s">
        <v>8</v>
      </c>
      <c r="N115" s="15" t="s">
        <v>146</v>
      </c>
      <c r="O115" s="15" t="s">
        <v>147</v>
      </c>
      <c r="Q115" s="15" t="s">
        <v>149</v>
      </c>
    </row>
    <row r="116" spans="1:17" ht="12.5" x14ac:dyDescent="0.25">
      <c r="A116" s="15" t="s">
        <v>172</v>
      </c>
      <c r="B116" s="15">
        <v>1</v>
      </c>
      <c r="C116" s="15" t="s">
        <v>176</v>
      </c>
      <c r="D116" s="15">
        <v>2</v>
      </c>
      <c r="E116" s="15" t="s">
        <v>152</v>
      </c>
      <c r="F116" s="15" t="s">
        <v>145</v>
      </c>
      <c r="G116" s="15" t="s">
        <v>142</v>
      </c>
      <c r="H116" s="15" t="s">
        <v>177</v>
      </c>
      <c r="I116" s="15">
        <v>141</v>
      </c>
      <c r="J116" s="15" t="s">
        <v>16</v>
      </c>
      <c r="K116" s="15">
        <v>9</v>
      </c>
      <c r="L116" s="15" t="s">
        <v>158</v>
      </c>
      <c r="M116" s="15" t="s">
        <v>16</v>
      </c>
      <c r="N116" s="15" t="s">
        <v>146</v>
      </c>
      <c r="O116" s="15" t="s">
        <v>161</v>
      </c>
      <c r="Q116" s="15" t="s">
        <v>16</v>
      </c>
    </row>
    <row r="117" spans="1:17" ht="12.5" x14ac:dyDescent="0.25">
      <c r="A117" s="15" t="s">
        <v>172</v>
      </c>
      <c r="B117" s="15">
        <v>1</v>
      </c>
      <c r="C117" s="15" t="s">
        <v>176</v>
      </c>
      <c r="D117" s="15">
        <v>2</v>
      </c>
      <c r="E117" s="15" t="s">
        <v>152</v>
      </c>
      <c r="F117" s="15" t="s">
        <v>145</v>
      </c>
      <c r="G117" s="15" t="s">
        <v>160</v>
      </c>
      <c r="H117" s="15" t="s">
        <v>177</v>
      </c>
      <c r="I117" s="15">
        <v>142</v>
      </c>
      <c r="J117" s="15" t="s">
        <v>16</v>
      </c>
      <c r="K117" s="15">
        <v>10</v>
      </c>
      <c r="L117" s="15" t="s">
        <v>158</v>
      </c>
      <c r="M117" s="15" t="s">
        <v>16</v>
      </c>
      <c r="N117" s="15" t="s">
        <v>146</v>
      </c>
      <c r="O117" s="15" t="s">
        <v>161</v>
      </c>
      <c r="Q117" s="15" t="s">
        <v>16</v>
      </c>
    </row>
    <row r="118" spans="1:17" ht="12.5" x14ac:dyDescent="0.25">
      <c r="A118" s="15" t="s">
        <v>172</v>
      </c>
      <c r="B118" s="15">
        <v>1</v>
      </c>
      <c r="C118" s="15" t="s">
        <v>176</v>
      </c>
      <c r="D118" s="15">
        <v>2</v>
      </c>
      <c r="E118" s="15" t="s">
        <v>152</v>
      </c>
      <c r="F118" s="15" t="s">
        <v>148</v>
      </c>
      <c r="G118" s="15" t="s">
        <v>139</v>
      </c>
      <c r="H118" s="15" t="s">
        <v>177</v>
      </c>
      <c r="I118" s="15">
        <v>143</v>
      </c>
      <c r="J118" s="15" t="s">
        <v>16</v>
      </c>
      <c r="K118" s="15">
        <v>11</v>
      </c>
      <c r="L118" s="15" t="s">
        <v>158</v>
      </c>
      <c r="M118" s="15" t="s">
        <v>16</v>
      </c>
      <c r="N118" s="15" t="s">
        <v>146</v>
      </c>
      <c r="O118" s="15" t="s">
        <v>161</v>
      </c>
      <c r="Q118" s="15" t="s">
        <v>16</v>
      </c>
    </row>
    <row r="119" spans="1:17" ht="12.5" x14ac:dyDescent="0.25">
      <c r="A119" s="15" t="s">
        <v>172</v>
      </c>
      <c r="B119" s="15">
        <v>1</v>
      </c>
      <c r="C119" s="15" t="s">
        <v>176</v>
      </c>
      <c r="D119" s="15">
        <v>2</v>
      </c>
      <c r="E119" s="15" t="s">
        <v>152</v>
      </c>
      <c r="F119" s="15" t="s">
        <v>148</v>
      </c>
      <c r="G119" s="15" t="s">
        <v>142</v>
      </c>
      <c r="H119" s="15" t="s">
        <v>177</v>
      </c>
      <c r="I119" s="15">
        <v>144</v>
      </c>
      <c r="J119" s="15" t="s">
        <v>149</v>
      </c>
      <c r="K119" s="15">
        <v>12</v>
      </c>
      <c r="L119" s="15" t="s">
        <v>158</v>
      </c>
      <c r="M119" s="15" t="s">
        <v>8</v>
      </c>
      <c r="N119" s="15" t="s">
        <v>146</v>
      </c>
      <c r="O119" s="15" t="s">
        <v>147</v>
      </c>
      <c r="P119" s="57" t="s">
        <v>7</v>
      </c>
      <c r="Q119" s="15" t="s">
        <v>8</v>
      </c>
    </row>
    <row r="120" spans="1:17" ht="12.5" x14ac:dyDescent="0.25">
      <c r="A120" s="15" t="s">
        <v>172</v>
      </c>
      <c r="B120" s="15">
        <v>1</v>
      </c>
      <c r="C120" s="15" t="s">
        <v>176</v>
      </c>
      <c r="D120" s="15">
        <v>2</v>
      </c>
      <c r="E120" s="15" t="s">
        <v>152</v>
      </c>
      <c r="F120" s="15" t="s">
        <v>148</v>
      </c>
      <c r="G120" s="15" t="s">
        <v>160</v>
      </c>
      <c r="H120" s="15" t="s">
        <v>177</v>
      </c>
      <c r="I120" s="15">
        <v>145</v>
      </c>
      <c r="J120" s="15" t="s">
        <v>149</v>
      </c>
      <c r="K120" s="15">
        <v>13</v>
      </c>
      <c r="L120" s="15" t="s">
        <v>158</v>
      </c>
      <c r="M120" s="15" t="s">
        <v>8</v>
      </c>
      <c r="N120" s="15" t="s">
        <v>146</v>
      </c>
      <c r="O120" s="15" t="s">
        <v>147</v>
      </c>
      <c r="Q120" s="15" t="s">
        <v>149</v>
      </c>
    </row>
    <row r="121" spans="1:17" ht="12.5" x14ac:dyDescent="0.25">
      <c r="A121" s="15" t="s">
        <v>172</v>
      </c>
      <c r="B121" s="15">
        <v>1</v>
      </c>
      <c r="C121" s="15" t="s">
        <v>176</v>
      </c>
      <c r="D121" s="15">
        <v>2</v>
      </c>
      <c r="E121" s="15" t="s">
        <v>152</v>
      </c>
      <c r="F121" s="15" t="s">
        <v>150</v>
      </c>
      <c r="G121" s="15" t="s">
        <v>139</v>
      </c>
      <c r="H121" s="15" t="s">
        <v>177</v>
      </c>
      <c r="I121" s="15">
        <v>146</v>
      </c>
      <c r="J121" s="15" t="s">
        <v>8</v>
      </c>
      <c r="K121" s="15">
        <v>14</v>
      </c>
      <c r="L121" s="15" t="s">
        <v>158</v>
      </c>
      <c r="M121" s="15" t="s">
        <v>8</v>
      </c>
      <c r="N121" s="15" t="s">
        <v>144</v>
      </c>
      <c r="Q121" s="15" t="s">
        <v>8</v>
      </c>
    </row>
    <row r="122" spans="1:17" ht="12.5" x14ac:dyDescent="0.25">
      <c r="A122" s="15" t="s">
        <v>172</v>
      </c>
      <c r="B122" s="15">
        <v>1</v>
      </c>
      <c r="C122" s="15" t="s">
        <v>176</v>
      </c>
      <c r="D122" s="15">
        <v>2</v>
      </c>
      <c r="E122" s="15" t="s">
        <v>152</v>
      </c>
      <c r="F122" s="15" t="s">
        <v>150</v>
      </c>
      <c r="G122" s="15" t="s">
        <v>142</v>
      </c>
      <c r="H122" s="15" t="s">
        <v>177</v>
      </c>
      <c r="I122" s="15">
        <v>147</v>
      </c>
      <c r="J122" s="15" t="s">
        <v>149</v>
      </c>
      <c r="K122" s="15">
        <v>15</v>
      </c>
      <c r="L122" s="15" t="s">
        <v>158</v>
      </c>
      <c r="M122" s="15" t="s">
        <v>8</v>
      </c>
      <c r="N122" s="15" t="s">
        <v>146</v>
      </c>
      <c r="O122" s="15" t="s">
        <v>147</v>
      </c>
      <c r="Q122" s="15" t="s">
        <v>149</v>
      </c>
    </row>
    <row r="123" spans="1:17" ht="12.5" x14ac:dyDescent="0.25">
      <c r="A123" s="15" t="s">
        <v>172</v>
      </c>
      <c r="B123" s="15">
        <v>1</v>
      </c>
      <c r="C123" s="15" t="s">
        <v>176</v>
      </c>
      <c r="D123" s="15">
        <v>1</v>
      </c>
      <c r="E123" s="15" t="s">
        <v>154</v>
      </c>
      <c r="F123" s="15" t="s">
        <v>138</v>
      </c>
      <c r="G123" s="15" t="s">
        <v>139</v>
      </c>
      <c r="H123" s="15" t="s">
        <v>177</v>
      </c>
      <c r="I123" s="15">
        <v>136</v>
      </c>
      <c r="J123" s="15" t="s">
        <v>16</v>
      </c>
      <c r="K123" s="15">
        <v>4</v>
      </c>
      <c r="L123" s="15" t="s">
        <v>158</v>
      </c>
      <c r="M123" s="15" t="s">
        <v>16</v>
      </c>
      <c r="N123" s="15" t="s">
        <v>146</v>
      </c>
      <c r="O123" s="15" t="s">
        <v>161</v>
      </c>
      <c r="Q123" s="15" t="s">
        <v>16</v>
      </c>
    </row>
    <row r="124" spans="1:17" ht="12.5" x14ac:dyDescent="0.25">
      <c r="A124" s="15" t="s">
        <v>172</v>
      </c>
      <c r="B124" s="15">
        <v>2</v>
      </c>
      <c r="C124" s="15" t="s">
        <v>178</v>
      </c>
      <c r="D124" s="15">
        <v>3</v>
      </c>
      <c r="E124" s="15" t="s">
        <v>137</v>
      </c>
      <c r="F124" s="15" t="s">
        <v>138</v>
      </c>
      <c r="G124" s="15" t="s">
        <v>139</v>
      </c>
      <c r="H124" s="15" t="s">
        <v>177</v>
      </c>
      <c r="I124" s="15">
        <v>158</v>
      </c>
      <c r="J124" s="15" t="s">
        <v>16</v>
      </c>
      <c r="K124" s="15">
        <v>26</v>
      </c>
      <c r="L124" s="15" t="s">
        <v>153</v>
      </c>
      <c r="M124" s="15" t="s">
        <v>16</v>
      </c>
      <c r="Q124" s="15" t="s">
        <v>16</v>
      </c>
    </row>
    <row r="125" spans="1:17" ht="20.25" customHeight="1" x14ac:dyDescent="0.25">
      <c r="A125" s="15" t="s">
        <v>172</v>
      </c>
      <c r="B125" s="15">
        <v>2</v>
      </c>
      <c r="C125" s="15" t="s">
        <v>178</v>
      </c>
      <c r="D125" s="15">
        <v>3</v>
      </c>
      <c r="E125" s="15" t="s">
        <v>137</v>
      </c>
      <c r="F125" s="15" t="s">
        <v>138</v>
      </c>
      <c r="G125" s="15" t="s">
        <v>142</v>
      </c>
      <c r="H125" s="15" t="s">
        <v>177</v>
      </c>
      <c r="I125" s="15">
        <v>159</v>
      </c>
      <c r="J125" s="15" t="s">
        <v>149</v>
      </c>
      <c r="K125" s="15">
        <v>27</v>
      </c>
      <c r="L125" s="15" t="s">
        <v>143</v>
      </c>
      <c r="M125" s="15" t="s">
        <v>10</v>
      </c>
      <c r="N125" s="15" t="s">
        <v>179</v>
      </c>
      <c r="O125" s="15" t="s">
        <v>147</v>
      </c>
      <c r="P125" s="57" t="s">
        <v>7</v>
      </c>
      <c r="Q125" s="15" t="s">
        <v>10</v>
      </c>
    </row>
    <row r="126" spans="1:17" ht="12.5" x14ac:dyDescent="0.25">
      <c r="A126" s="15" t="s">
        <v>172</v>
      </c>
      <c r="B126" s="15">
        <v>2</v>
      </c>
      <c r="C126" s="15" t="s">
        <v>178</v>
      </c>
      <c r="D126" s="15">
        <v>3</v>
      </c>
      <c r="E126" s="15" t="s">
        <v>137</v>
      </c>
      <c r="F126" s="15" t="s">
        <v>138</v>
      </c>
      <c r="G126" s="15" t="s">
        <v>160</v>
      </c>
      <c r="H126" s="15" t="s">
        <v>177</v>
      </c>
      <c r="I126" s="15">
        <v>160</v>
      </c>
      <c r="J126" s="15" t="s">
        <v>149</v>
      </c>
      <c r="K126" s="15">
        <v>28</v>
      </c>
      <c r="L126" s="15" t="s">
        <v>157</v>
      </c>
      <c r="M126" s="15" t="s">
        <v>12</v>
      </c>
      <c r="N126" s="15" t="s">
        <v>179</v>
      </c>
      <c r="O126" s="15" t="s">
        <v>147</v>
      </c>
      <c r="Q126" s="15" t="s">
        <v>149</v>
      </c>
    </row>
    <row r="127" spans="1:17" ht="12.5" x14ac:dyDescent="0.25">
      <c r="A127" s="15" t="s">
        <v>172</v>
      </c>
      <c r="B127" s="15">
        <v>2</v>
      </c>
      <c r="C127" s="15" t="s">
        <v>178</v>
      </c>
      <c r="D127" s="15">
        <v>3</v>
      </c>
      <c r="E127" s="15" t="s">
        <v>137</v>
      </c>
      <c r="F127" s="15" t="s">
        <v>145</v>
      </c>
      <c r="G127" s="15" t="s">
        <v>139</v>
      </c>
      <c r="H127" s="15" t="s">
        <v>177</v>
      </c>
      <c r="I127" s="15">
        <v>161</v>
      </c>
      <c r="J127" s="15" t="s">
        <v>16</v>
      </c>
      <c r="K127" s="15">
        <v>29</v>
      </c>
      <c r="L127" s="15" t="s">
        <v>153</v>
      </c>
      <c r="M127" s="15" t="s">
        <v>16</v>
      </c>
      <c r="Q127" s="15" t="s">
        <v>16</v>
      </c>
    </row>
    <row r="128" spans="1:17" ht="12.5" x14ac:dyDescent="0.25">
      <c r="A128" s="15" t="s">
        <v>172</v>
      </c>
      <c r="B128" s="15">
        <v>2</v>
      </c>
      <c r="C128" s="15" t="s">
        <v>178</v>
      </c>
      <c r="D128" s="15">
        <v>3</v>
      </c>
      <c r="E128" s="15" t="s">
        <v>137</v>
      </c>
      <c r="F128" s="15" t="s">
        <v>145</v>
      </c>
      <c r="G128" s="15" t="s">
        <v>142</v>
      </c>
      <c r="H128" s="15" t="s">
        <v>177</v>
      </c>
      <c r="I128" s="15">
        <v>162</v>
      </c>
      <c r="J128" s="15" t="s">
        <v>149</v>
      </c>
      <c r="K128" s="15">
        <v>30</v>
      </c>
      <c r="L128" s="15" t="s">
        <v>153</v>
      </c>
      <c r="M128" s="15" t="s">
        <v>149</v>
      </c>
      <c r="Q128" s="15" t="s">
        <v>149</v>
      </c>
    </row>
    <row r="129" spans="1:17" ht="12.5" x14ac:dyDescent="0.25">
      <c r="A129" s="15" t="s">
        <v>172</v>
      </c>
      <c r="B129" s="15">
        <v>2</v>
      </c>
      <c r="C129" s="15" t="s">
        <v>178</v>
      </c>
      <c r="D129" s="15">
        <v>3</v>
      </c>
      <c r="E129" s="15" t="s">
        <v>137</v>
      </c>
      <c r="F129" s="15" t="s">
        <v>148</v>
      </c>
      <c r="G129" s="15" t="s">
        <v>139</v>
      </c>
      <c r="H129" s="15" t="s">
        <v>177</v>
      </c>
      <c r="I129" s="15">
        <v>163</v>
      </c>
      <c r="J129" s="15" t="s">
        <v>149</v>
      </c>
      <c r="K129" s="15">
        <v>31</v>
      </c>
      <c r="L129" s="15" t="s">
        <v>175</v>
      </c>
      <c r="M129" s="15" t="s">
        <v>149</v>
      </c>
      <c r="Q129" s="15" t="s">
        <v>149</v>
      </c>
    </row>
    <row r="130" spans="1:17" ht="12.5" x14ac:dyDescent="0.25">
      <c r="A130" s="15" t="s">
        <v>172</v>
      </c>
      <c r="B130" s="15">
        <v>2</v>
      </c>
      <c r="C130" s="15" t="s">
        <v>178</v>
      </c>
      <c r="D130" s="15">
        <v>3</v>
      </c>
      <c r="E130" s="15" t="s">
        <v>137</v>
      </c>
      <c r="F130" s="15" t="s">
        <v>150</v>
      </c>
      <c r="G130" s="15" t="s">
        <v>139</v>
      </c>
      <c r="H130" s="15" t="s">
        <v>177</v>
      </c>
      <c r="I130" s="15">
        <v>164</v>
      </c>
      <c r="J130" s="15" t="s">
        <v>5</v>
      </c>
      <c r="K130" s="15">
        <v>32</v>
      </c>
      <c r="L130" s="15" t="s">
        <v>155</v>
      </c>
      <c r="M130" s="15" t="s">
        <v>5</v>
      </c>
      <c r="N130" s="15" t="s">
        <v>165</v>
      </c>
      <c r="Q130" s="15" t="s">
        <v>5</v>
      </c>
    </row>
    <row r="131" spans="1:17" ht="12.5" x14ac:dyDescent="0.25">
      <c r="A131" s="15" t="s">
        <v>172</v>
      </c>
      <c r="B131" s="15">
        <v>2</v>
      </c>
      <c r="C131" s="15" t="s">
        <v>178</v>
      </c>
      <c r="D131" s="15">
        <v>2</v>
      </c>
      <c r="E131" s="15" t="s">
        <v>152</v>
      </c>
      <c r="F131" s="15" t="s">
        <v>138</v>
      </c>
      <c r="G131" s="15" t="s">
        <v>139</v>
      </c>
      <c r="H131" s="15" t="s">
        <v>177</v>
      </c>
      <c r="I131" s="15">
        <v>153</v>
      </c>
      <c r="J131" s="15" t="s">
        <v>16</v>
      </c>
      <c r="K131" s="15">
        <v>21</v>
      </c>
      <c r="L131" s="15" t="s">
        <v>164</v>
      </c>
      <c r="M131" s="15" t="s">
        <v>16</v>
      </c>
      <c r="Q131" s="15" t="s">
        <v>16</v>
      </c>
    </row>
    <row r="132" spans="1:17" ht="12.5" x14ac:dyDescent="0.25">
      <c r="A132" s="15" t="s">
        <v>172</v>
      </c>
      <c r="B132" s="15">
        <v>2</v>
      </c>
      <c r="C132" s="15" t="s">
        <v>178</v>
      </c>
      <c r="D132" s="15">
        <v>2</v>
      </c>
      <c r="E132" s="15" t="s">
        <v>152</v>
      </c>
      <c r="F132" s="15" t="s">
        <v>138</v>
      </c>
      <c r="G132" s="15" t="s">
        <v>142</v>
      </c>
      <c r="H132" s="15" t="s">
        <v>177</v>
      </c>
      <c r="I132" s="15">
        <v>154</v>
      </c>
      <c r="J132" s="15" t="s">
        <v>16</v>
      </c>
      <c r="K132" s="15">
        <v>22</v>
      </c>
      <c r="L132" s="15" t="s">
        <v>153</v>
      </c>
      <c r="M132" s="15" t="s">
        <v>16</v>
      </c>
      <c r="Q132" s="15" t="s">
        <v>16</v>
      </c>
    </row>
    <row r="133" spans="1:17" ht="12.5" x14ac:dyDescent="0.25">
      <c r="A133" s="15" t="s">
        <v>172</v>
      </c>
      <c r="B133" s="15">
        <v>2</v>
      </c>
      <c r="C133" s="15" t="s">
        <v>178</v>
      </c>
      <c r="D133" s="15">
        <v>2</v>
      </c>
      <c r="E133" s="15" t="s">
        <v>152</v>
      </c>
      <c r="F133" s="15" t="s">
        <v>138</v>
      </c>
      <c r="G133" s="15" t="s">
        <v>160</v>
      </c>
      <c r="H133" s="15" t="s">
        <v>177</v>
      </c>
      <c r="I133" s="15">
        <v>155</v>
      </c>
      <c r="J133" s="15" t="s">
        <v>149</v>
      </c>
      <c r="K133" s="15">
        <v>23</v>
      </c>
      <c r="L133" s="15" t="s">
        <v>158</v>
      </c>
      <c r="M133" s="15" t="s">
        <v>8</v>
      </c>
      <c r="N133" s="15" t="s">
        <v>146</v>
      </c>
      <c r="O133" s="15" t="s">
        <v>147</v>
      </c>
      <c r="Q133" s="15" t="s">
        <v>149</v>
      </c>
    </row>
    <row r="134" spans="1:17" ht="12.5" x14ac:dyDescent="0.25">
      <c r="A134" s="15" t="s">
        <v>172</v>
      </c>
      <c r="B134" s="15">
        <v>2</v>
      </c>
      <c r="C134" s="15" t="s">
        <v>178</v>
      </c>
      <c r="D134" s="15">
        <v>2</v>
      </c>
      <c r="E134" s="15" t="s">
        <v>152</v>
      </c>
      <c r="F134" s="15" t="s">
        <v>145</v>
      </c>
      <c r="G134" s="15" t="s">
        <v>142</v>
      </c>
      <c r="H134" s="15" t="s">
        <v>177</v>
      </c>
      <c r="I134" s="15">
        <v>156</v>
      </c>
      <c r="J134" s="15" t="s">
        <v>16</v>
      </c>
      <c r="K134" s="15">
        <v>24</v>
      </c>
      <c r="L134" s="15" t="s">
        <v>158</v>
      </c>
      <c r="M134" s="15" t="s">
        <v>16</v>
      </c>
      <c r="N134" s="15" t="s">
        <v>146</v>
      </c>
      <c r="O134" s="15" t="s">
        <v>161</v>
      </c>
      <c r="Q134" s="15" t="s">
        <v>16</v>
      </c>
    </row>
    <row r="135" spans="1:17" ht="12.5" x14ac:dyDescent="0.25">
      <c r="A135" s="15" t="s">
        <v>172</v>
      </c>
      <c r="B135" s="15">
        <v>2</v>
      </c>
      <c r="C135" s="15" t="s">
        <v>178</v>
      </c>
      <c r="D135" s="15">
        <v>2</v>
      </c>
      <c r="E135" s="15" t="s">
        <v>152</v>
      </c>
      <c r="F135" s="15" t="s">
        <v>145</v>
      </c>
      <c r="G135" s="15" t="s">
        <v>160</v>
      </c>
      <c r="H135" s="15" t="s">
        <v>177</v>
      </c>
      <c r="I135" s="15">
        <v>157</v>
      </c>
      <c r="J135" s="15" t="s">
        <v>149</v>
      </c>
      <c r="K135" s="15">
        <v>25</v>
      </c>
      <c r="L135" s="15" t="s">
        <v>157</v>
      </c>
      <c r="M135" s="15" t="s">
        <v>12</v>
      </c>
      <c r="N135" s="15" t="s">
        <v>156</v>
      </c>
      <c r="O135" s="15" t="s">
        <v>147</v>
      </c>
      <c r="Q135" s="15" t="s">
        <v>149</v>
      </c>
    </row>
    <row r="136" spans="1:17" ht="12.5" x14ac:dyDescent="0.25">
      <c r="A136" s="15" t="s">
        <v>172</v>
      </c>
      <c r="B136" s="15">
        <v>2</v>
      </c>
      <c r="C136" s="15" t="s">
        <v>178</v>
      </c>
      <c r="D136" s="15">
        <v>1</v>
      </c>
      <c r="E136" s="15" t="s">
        <v>154</v>
      </c>
      <c r="F136" s="15" t="s">
        <v>138</v>
      </c>
      <c r="G136" s="15" t="s">
        <v>139</v>
      </c>
      <c r="H136" s="15" t="s">
        <v>177</v>
      </c>
      <c r="I136" s="15">
        <v>148</v>
      </c>
      <c r="J136" s="15" t="s">
        <v>149</v>
      </c>
      <c r="K136" s="15">
        <v>16</v>
      </c>
      <c r="L136" s="15" t="s">
        <v>158</v>
      </c>
      <c r="M136" s="15" t="s">
        <v>8</v>
      </c>
      <c r="N136" s="15" t="s">
        <v>146</v>
      </c>
      <c r="O136" s="15" t="s">
        <v>147</v>
      </c>
      <c r="P136" s="57" t="s">
        <v>7</v>
      </c>
      <c r="Q136" s="15" t="s">
        <v>8</v>
      </c>
    </row>
    <row r="137" spans="1:17" ht="12.5" x14ac:dyDescent="0.25">
      <c r="A137" s="15" t="s">
        <v>172</v>
      </c>
      <c r="B137" s="15">
        <v>2</v>
      </c>
      <c r="C137" s="15" t="s">
        <v>178</v>
      </c>
      <c r="D137" s="15">
        <v>1</v>
      </c>
      <c r="E137" s="15" t="s">
        <v>154</v>
      </c>
      <c r="F137" s="15" t="s">
        <v>145</v>
      </c>
      <c r="G137" s="15" t="s">
        <v>139</v>
      </c>
      <c r="H137" s="15" t="s">
        <v>177</v>
      </c>
      <c r="I137" s="15">
        <v>149</v>
      </c>
      <c r="J137" s="15" t="s">
        <v>149</v>
      </c>
      <c r="K137" s="15">
        <v>17</v>
      </c>
      <c r="L137" s="15" t="s">
        <v>158</v>
      </c>
      <c r="M137" s="15" t="s">
        <v>8</v>
      </c>
      <c r="N137" s="15" t="s">
        <v>146</v>
      </c>
      <c r="O137" s="15" t="s">
        <v>147</v>
      </c>
      <c r="P137" s="57" t="s">
        <v>7</v>
      </c>
      <c r="Q137" s="15" t="s">
        <v>8</v>
      </c>
    </row>
    <row r="138" spans="1:17" ht="12.5" x14ac:dyDescent="0.25">
      <c r="A138" s="15" t="s">
        <v>172</v>
      </c>
      <c r="B138" s="15">
        <v>2</v>
      </c>
      <c r="C138" s="15" t="s">
        <v>178</v>
      </c>
      <c r="D138" s="15">
        <v>1</v>
      </c>
      <c r="E138" s="15" t="s">
        <v>154</v>
      </c>
      <c r="F138" s="15" t="s">
        <v>145</v>
      </c>
      <c r="G138" s="15" t="s">
        <v>142</v>
      </c>
      <c r="H138" s="15" t="s">
        <v>177</v>
      </c>
      <c r="I138" s="15">
        <v>150</v>
      </c>
      <c r="J138" s="15" t="s">
        <v>8</v>
      </c>
      <c r="K138" s="15">
        <v>18</v>
      </c>
      <c r="L138" s="15" t="s">
        <v>158</v>
      </c>
      <c r="M138" s="15" t="s">
        <v>8</v>
      </c>
      <c r="N138" s="15" t="s">
        <v>144</v>
      </c>
      <c r="Q138" s="15" t="s">
        <v>8</v>
      </c>
    </row>
    <row r="139" spans="1:17" ht="12.5" x14ac:dyDescent="0.25">
      <c r="A139" s="15" t="s">
        <v>172</v>
      </c>
      <c r="B139" s="15">
        <v>2</v>
      </c>
      <c r="C139" s="15" t="s">
        <v>178</v>
      </c>
      <c r="D139" s="15">
        <v>1</v>
      </c>
      <c r="E139" s="15" t="s">
        <v>154</v>
      </c>
      <c r="F139" s="15" t="s">
        <v>148</v>
      </c>
      <c r="G139" s="15" t="s">
        <v>142</v>
      </c>
      <c r="H139" s="15" t="s">
        <v>177</v>
      </c>
      <c r="I139" s="15">
        <v>151</v>
      </c>
      <c r="J139" s="15" t="s">
        <v>149</v>
      </c>
      <c r="K139" s="15">
        <v>19</v>
      </c>
      <c r="L139" s="15" t="s">
        <v>164</v>
      </c>
      <c r="M139" s="15" t="s">
        <v>149</v>
      </c>
      <c r="Q139" s="15" t="s">
        <v>149</v>
      </c>
    </row>
    <row r="140" spans="1:17" ht="12.5" x14ac:dyDescent="0.25">
      <c r="A140" s="15" t="s">
        <v>172</v>
      </c>
      <c r="B140" s="15">
        <v>2</v>
      </c>
      <c r="C140" s="15" t="s">
        <v>178</v>
      </c>
      <c r="D140" s="15">
        <v>1</v>
      </c>
      <c r="E140" s="15" t="s">
        <v>154</v>
      </c>
      <c r="F140" s="15" t="s">
        <v>148</v>
      </c>
      <c r="G140" s="15" t="s">
        <v>160</v>
      </c>
      <c r="H140" s="15" t="s">
        <v>177</v>
      </c>
      <c r="I140" s="15">
        <v>152</v>
      </c>
      <c r="J140" s="15" t="s">
        <v>149</v>
      </c>
      <c r="K140" s="15">
        <v>20</v>
      </c>
      <c r="L140" s="15" t="s">
        <v>164</v>
      </c>
      <c r="M140" s="15" t="s">
        <v>149</v>
      </c>
      <c r="Q140" s="15" t="s">
        <v>149</v>
      </c>
    </row>
    <row r="141" spans="1:17" ht="12.5" x14ac:dyDescent="0.25">
      <c r="A141" s="15" t="s">
        <v>172</v>
      </c>
      <c r="B141" s="15">
        <v>3</v>
      </c>
      <c r="C141" s="15" t="s">
        <v>180</v>
      </c>
      <c r="D141" s="15">
        <v>3</v>
      </c>
      <c r="E141" s="15" t="s">
        <v>137</v>
      </c>
      <c r="F141" s="15" t="s">
        <v>138</v>
      </c>
      <c r="G141" s="15" t="s">
        <v>139</v>
      </c>
      <c r="H141" s="15" t="s">
        <v>181</v>
      </c>
      <c r="I141" s="15">
        <v>189</v>
      </c>
      <c r="J141" s="15" t="s">
        <v>16</v>
      </c>
      <c r="K141" s="15">
        <v>15</v>
      </c>
      <c r="L141" s="15" t="s">
        <v>164</v>
      </c>
      <c r="M141" s="15" t="s">
        <v>16</v>
      </c>
      <c r="Q141" s="15" t="s">
        <v>16</v>
      </c>
    </row>
    <row r="142" spans="1:17" ht="12.5" x14ac:dyDescent="0.25">
      <c r="A142" s="15" t="s">
        <v>172</v>
      </c>
      <c r="B142" s="15">
        <v>3</v>
      </c>
      <c r="C142" s="15" t="s">
        <v>180</v>
      </c>
      <c r="D142" s="15">
        <v>3</v>
      </c>
      <c r="E142" s="15" t="s">
        <v>137</v>
      </c>
      <c r="F142" s="15" t="s">
        <v>138</v>
      </c>
      <c r="G142" s="15" t="s">
        <v>142</v>
      </c>
      <c r="H142" s="15" t="s">
        <v>181</v>
      </c>
      <c r="I142" s="15">
        <v>190</v>
      </c>
      <c r="J142" s="15" t="s">
        <v>16</v>
      </c>
      <c r="K142" s="15">
        <v>16</v>
      </c>
      <c r="L142" s="15" t="s">
        <v>155</v>
      </c>
      <c r="M142" s="15" t="s">
        <v>16</v>
      </c>
      <c r="N142" s="15" t="s">
        <v>146</v>
      </c>
      <c r="O142" s="15" t="s">
        <v>161</v>
      </c>
      <c r="Q142" s="15" t="s">
        <v>16</v>
      </c>
    </row>
    <row r="143" spans="1:17" ht="12.5" x14ac:dyDescent="0.25">
      <c r="A143" s="15" t="s">
        <v>172</v>
      </c>
      <c r="B143" s="15">
        <v>3</v>
      </c>
      <c r="C143" s="15" t="s">
        <v>180</v>
      </c>
      <c r="D143" s="15">
        <v>3</v>
      </c>
      <c r="E143" s="15" t="s">
        <v>137</v>
      </c>
      <c r="F143" s="15" t="s">
        <v>138</v>
      </c>
      <c r="G143" s="15" t="s">
        <v>160</v>
      </c>
      <c r="H143" s="15" t="s">
        <v>181</v>
      </c>
      <c r="I143" s="15">
        <v>191</v>
      </c>
      <c r="J143" s="15" t="s">
        <v>18</v>
      </c>
      <c r="K143" s="15">
        <v>17</v>
      </c>
      <c r="L143" s="15" t="s">
        <v>175</v>
      </c>
      <c r="M143" s="15" t="s">
        <v>18</v>
      </c>
      <c r="Q143" s="15" t="s">
        <v>18</v>
      </c>
    </row>
    <row r="144" spans="1:17" ht="12.5" x14ac:dyDescent="0.25">
      <c r="A144" s="15" t="s">
        <v>172</v>
      </c>
      <c r="B144" s="15">
        <v>3</v>
      </c>
      <c r="C144" s="15" t="s">
        <v>180</v>
      </c>
      <c r="D144" s="15">
        <v>3</v>
      </c>
      <c r="E144" s="15" t="s">
        <v>137</v>
      </c>
      <c r="F144" s="15" t="s">
        <v>145</v>
      </c>
      <c r="G144" s="15" t="s">
        <v>139</v>
      </c>
      <c r="H144" s="15" t="s">
        <v>181</v>
      </c>
      <c r="I144" s="15">
        <v>192</v>
      </c>
      <c r="J144" s="15" t="s">
        <v>16</v>
      </c>
      <c r="K144" s="15">
        <v>18</v>
      </c>
      <c r="L144" s="15" t="s">
        <v>155</v>
      </c>
      <c r="M144" s="15" t="s">
        <v>16</v>
      </c>
      <c r="N144" s="15" t="s">
        <v>156</v>
      </c>
      <c r="O144" s="15" t="s">
        <v>161</v>
      </c>
      <c r="Q144" s="15" t="s">
        <v>16</v>
      </c>
    </row>
    <row r="145" spans="1:17" ht="12.5" x14ac:dyDescent="0.25">
      <c r="A145" s="15" t="s">
        <v>172</v>
      </c>
      <c r="B145" s="15">
        <v>3</v>
      </c>
      <c r="C145" s="15" t="s">
        <v>180</v>
      </c>
      <c r="D145" s="15">
        <v>3</v>
      </c>
      <c r="E145" s="15" t="s">
        <v>137</v>
      </c>
      <c r="F145" s="15" t="s">
        <v>145</v>
      </c>
      <c r="G145" s="15" t="s">
        <v>142</v>
      </c>
      <c r="H145" s="15" t="s">
        <v>181</v>
      </c>
      <c r="I145" s="15">
        <v>193</v>
      </c>
      <c r="J145" s="15" t="s">
        <v>16</v>
      </c>
      <c r="K145" s="15">
        <v>19</v>
      </c>
      <c r="L145" s="15" t="s">
        <v>155</v>
      </c>
      <c r="M145" s="15" t="s">
        <v>16</v>
      </c>
      <c r="N145" s="15" t="s">
        <v>156</v>
      </c>
      <c r="O145" s="15" t="s">
        <v>161</v>
      </c>
      <c r="Q145" s="15" t="s">
        <v>16</v>
      </c>
    </row>
    <row r="146" spans="1:17" ht="12.5" x14ac:dyDescent="0.25">
      <c r="A146" s="15" t="s">
        <v>172</v>
      </c>
      <c r="B146" s="15">
        <v>3</v>
      </c>
      <c r="C146" s="15" t="s">
        <v>180</v>
      </c>
      <c r="D146" s="15">
        <v>3</v>
      </c>
      <c r="E146" s="15" t="s">
        <v>137</v>
      </c>
      <c r="F146" s="15" t="s">
        <v>145</v>
      </c>
      <c r="G146" s="15" t="s">
        <v>160</v>
      </c>
      <c r="H146" s="15" t="s">
        <v>181</v>
      </c>
      <c r="I146" s="15">
        <v>194</v>
      </c>
      <c r="J146" s="15" t="s">
        <v>18</v>
      </c>
      <c r="K146" s="15">
        <v>20</v>
      </c>
      <c r="L146" s="15" t="s">
        <v>158</v>
      </c>
      <c r="M146" s="15" t="s">
        <v>8</v>
      </c>
      <c r="N146" s="15" t="s">
        <v>156</v>
      </c>
      <c r="O146" s="15" t="s">
        <v>147</v>
      </c>
      <c r="Q146" s="15" t="s">
        <v>18</v>
      </c>
    </row>
    <row r="147" spans="1:17" ht="12.5" x14ac:dyDescent="0.25">
      <c r="A147" s="15" t="s">
        <v>172</v>
      </c>
      <c r="B147" s="15">
        <v>3</v>
      </c>
      <c r="C147" s="15" t="s">
        <v>180</v>
      </c>
      <c r="D147" s="15">
        <v>3</v>
      </c>
      <c r="E147" s="15" t="s">
        <v>137</v>
      </c>
      <c r="F147" s="15" t="s">
        <v>148</v>
      </c>
      <c r="G147" s="15" t="s">
        <v>139</v>
      </c>
      <c r="H147" s="15" t="s">
        <v>181</v>
      </c>
      <c r="I147" s="15">
        <v>195</v>
      </c>
      <c r="J147" s="15" t="s">
        <v>149</v>
      </c>
      <c r="K147" s="15">
        <v>21</v>
      </c>
      <c r="L147" s="15" t="s">
        <v>153</v>
      </c>
      <c r="M147" s="15" t="s">
        <v>149</v>
      </c>
      <c r="Q147" s="15" t="s">
        <v>149</v>
      </c>
    </row>
    <row r="148" spans="1:17" ht="12.5" x14ac:dyDescent="0.25">
      <c r="A148" s="15" t="s">
        <v>172</v>
      </c>
      <c r="B148" s="15">
        <v>3</v>
      </c>
      <c r="C148" s="15" t="s">
        <v>180</v>
      </c>
      <c r="D148" s="15">
        <v>3</v>
      </c>
      <c r="E148" s="15" t="s">
        <v>137</v>
      </c>
      <c r="F148" s="15" t="s">
        <v>148</v>
      </c>
      <c r="G148" s="15" t="s">
        <v>142</v>
      </c>
      <c r="H148" s="15" t="s">
        <v>181</v>
      </c>
      <c r="I148" s="15">
        <v>196</v>
      </c>
      <c r="J148" s="15" t="s">
        <v>16</v>
      </c>
      <c r="K148" s="15">
        <v>22</v>
      </c>
      <c r="L148" s="15" t="s">
        <v>157</v>
      </c>
      <c r="M148" s="15" t="s">
        <v>16</v>
      </c>
      <c r="N148" s="15" t="s">
        <v>156</v>
      </c>
      <c r="O148" s="15" t="s">
        <v>161</v>
      </c>
      <c r="Q148" s="15" t="s">
        <v>16</v>
      </c>
    </row>
    <row r="149" spans="1:17" ht="12.5" x14ac:dyDescent="0.25">
      <c r="A149" s="15" t="s">
        <v>172</v>
      </c>
      <c r="B149" s="15">
        <v>3</v>
      </c>
      <c r="C149" s="15" t="s">
        <v>180</v>
      </c>
      <c r="D149" s="15">
        <v>3</v>
      </c>
      <c r="E149" s="15" t="s">
        <v>137</v>
      </c>
      <c r="F149" s="15" t="s">
        <v>148</v>
      </c>
      <c r="G149" s="15" t="s">
        <v>160</v>
      </c>
      <c r="H149" s="15" t="s">
        <v>181</v>
      </c>
      <c r="I149" s="15">
        <v>197</v>
      </c>
      <c r="J149" s="15" t="s">
        <v>18</v>
      </c>
      <c r="K149" s="15">
        <v>23</v>
      </c>
      <c r="L149" s="15" t="s">
        <v>143</v>
      </c>
      <c r="M149" s="15" t="s">
        <v>10</v>
      </c>
      <c r="N149" s="15" t="s">
        <v>156</v>
      </c>
      <c r="O149" s="15" t="s">
        <v>147</v>
      </c>
      <c r="Q149" s="15" t="s">
        <v>18</v>
      </c>
    </row>
    <row r="150" spans="1:17" ht="12.5" x14ac:dyDescent="0.25">
      <c r="A150" s="15" t="s">
        <v>172</v>
      </c>
      <c r="B150" s="15">
        <v>3</v>
      </c>
      <c r="C150" s="15" t="s">
        <v>180</v>
      </c>
      <c r="D150" s="15">
        <v>3</v>
      </c>
      <c r="E150" s="15" t="s">
        <v>137</v>
      </c>
      <c r="F150" s="15" t="s">
        <v>150</v>
      </c>
      <c r="G150" s="15" t="s">
        <v>139</v>
      </c>
      <c r="H150" s="15" t="s">
        <v>181</v>
      </c>
      <c r="I150" s="15">
        <v>198</v>
      </c>
      <c r="J150" s="15" t="s">
        <v>16</v>
      </c>
      <c r="K150" s="15">
        <v>24</v>
      </c>
      <c r="L150" s="15" t="s">
        <v>153</v>
      </c>
      <c r="M150" s="15" t="s">
        <v>16</v>
      </c>
      <c r="Q150" s="15" t="s">
        <v>16</v>
      </c>
    </row>
    <row r="151" spans="1:17" ht="12.5" x14ac:dyDescent="0.25">
      <c r="A151" s="15" t="s">
        <v>172</v>
      </c>
      <c r="B151" s="15">
        <v>3</v>
      </c>
      <c r="C151" s="15" t="s">
        <v>180</v>
      </c>
      <c r="D151" s="15">
        <v>3</v>
      </c>
      <c r="E151" s="15" t="s">
        <v>137</v>
      </c>
      <c r="F151" s="15" t="s">
        <v>150</v>
      </c>
      <c r="G151" s="15" t="s">
        <v>142</v>
      </c>
      <c r="H151" s="15" t="s">
        <v>181</v>
      </c>
      <c r="I151" s="15">
        <v>199</v>
      </c>
      <c r="J151" s="15" t="s">
        <v>16</v>
      </c>
      <c r="K151" s="15">
        <v>25</v>
      </c>
      <c r="L151" s="15" t="s">
        <v>153</v>
      </c>
      <c r="M151" s="15" t="s">
        <v>16</v>
      </c>
      <c r="Q151" s="15" t="s">
        <v>16</v>
      </c>
    </row>
    <row r="152" spans="1:17" ht="12.5" x14ac:dyDescent="0.25">
      <c r="A152" s="15" t="s">
        <v>172</v>
      </c>
      <c r="B152" s="15">
        <v>3</v>
      </c>
      <c r="C152" s="15" t="s">
        <v>180</v>
      </c>
      <c r="D152" s="15">
        <v>3</v>
      </c>
      <c r="E152" s="15" t="s">
        <v>137</v>
      </c>
      <c r="F152" s="15" t="s">
        <v>150</v>
      </c>
      <c r="G152" s="15" t="s">
        <v>160</v>
      </c>
      <c r="H152" s="15" t="s">
        <v>181</v>
      </c>
      <c r="I152" s="15">
        <v>200</v>
      </c>
      <c r="J152" s="15" t="s">
        <v>18</v>
      </c>
      <c r="K152" s="15">
        <v>26</v>
      </c>
      <c r="L152" s="15" t="s">
        <v>164</v>
      </c>
      <c r="M152" s="15" t="s">
        <v>18</v>
      </c>
      <c r="Q152" s="15" t="s">
        <v>18</v>
      </c>
    </row>
    <row r="153" spans="1:17" ht="12.5" x14ac:dyDescent="0.25">
      <c r="A153" s="15" t="s">
        <v>172</v>
      </c>
      <c r="B153" s="15">
        <v>3</v>
      </c>
      <c r="C153" s="15" t="s">
        <v>180</v>
      </c>
      <c r="D153" s="15">
        <v>3</v>
      </c>
      <c r="E153" s="15" t="s">
        <v>137</v>
      </c>
      <c r="F153" s="15" t="s">
        <v>151</v>
      </c>
      <c r="G153" s="15" t="s">
        <v>139</v>
      </c>
      <c r="H153" s="15" t="s">
        <v>181</v>
      </c>
      <c r="I153" s="15">
        <v>201</v>
      </c>
      <c r="J153" s="15" t="s">
        <v>149</v>
      </c>
      <c r="K153" s="15">
        <v>27</v>
      </c>
      <c r="L153" s="15" t="s">
        <v>164</v>
      </c>
      <c r="M153" s="15" t="s">
        <v>149</v>
      </c>
      <c r="Q153" s="15" t="s">
        <v>149</v>
      </c>
    </row>
    <row r="154" spans="1:17" ht="12.5" x14ac:dyDescent="0.25">
      <c r="A154" s="15" t="s">
        <v>172</v>
      </c>
      <c r="B154" s="15">
        <v>3</v>
      </c>
      <c r="C154" s="15" t="s">
        <v>180</v>
      </c>
      <c r="D154" s="15">
        <v>3</v>
      </c>
      <c r="E154" s="15" t="s">
        <v>137</v>
      </c>
      <c r="F154" s="15" t="s">
        <v>151</v>
      </c>
      <c r="G154" s="15" t="s">
        <v>142</v>
      </c>
      <c r="H154" s="15" t="s">
        <v>181</v>
      </c>
      <c r="I154" s="15">
        <v>202</v>
      </c>
      <c r="J154" s="15" t="s">
        <v>18</v>
      </c>
      <c r="K154" s="15">
        <v>28</v>
      </c>
      <c r="L154" s="15" t="s">
        <v>155</v>
      </c>
      <c r="M154" s="15" t="s">
        <v>5</v>
      </c>
      <c r="N154" s="15" t="s">
        <v>156</v>
      </c>
      <c r="O154" s="15" t="s">
        <v>147</v>
      </c>
      <c r="Q154" s="15" t="s">
        <v>18</v>
      </c>
    </row>
    <row r="155" spans="1:17" ht="12.5" x14ac:dyDescent="0.25">
      <c r="A155" s="15" t="s">
        <v>172</v>
      </c>
      <c r="B155" s="15">
        <v>3</v>
      </c>
      <c r="C155" s="15" t="s">
        <v>180</v>
      </c>
      <c r="D155" s="15">
        <v>3</v>
      </c>
      <c r="E155" s="15" t="s">
        <v>137</v>
      </c>
      <c r="F155" s="15" t="s">
        <v>169</v>
      </c>
      <c r="G155" s="15" t="s">
        <v>139</v>
      </c>
      <c r="H155" s="15" t="s">
        <v>181</v>
      </c>
      <c r="I155" s="15">
        <v>203</v>
      </c>
      <c r="J155" s="15" t="s">
        <v>18</v>
      </c>
      <c r="K155" s="15">
        <v>29</v>
      </c>
      <c r="L155" s="15" t="s">
        <v>153</v>
      </c>
      <c r="M155" s="15" t="s">
        <v>18</v>
      </c>
      <c r="Q155" s="15" t="s">
        <v>18</v>
      </c>
    </row>
    <row r="156" spans="1:17" ht="12.5" x14ac:dyDescent="0.25">
      <c r="A156" s="15" t="s">
        <v>172</v>
      </c>
      <c r="B156" s="15">
        <v>3</v>
      </c>
      <c r="C156" s="15" t="s">
        <v>180</v>
      </c>
      <c r="D156" s="15">
        <v>3</v>
      </c>
      <c r="E156" s="15" t="s">
        <v>137</v>
      </c>
      <c r="F156" s="15" t="s">
        <v>169</v>
      </c>
      <c r="G156" s="15" t="s">
        <v>142</v>
      </c>
      <c r="H156" s="15" t="s">
        <v>181</v>
      </c>
      <c r="I156" s="15">
        <v>204</v>
      </c>
      <c r="J156" s="15" t="s">
        <v>16</v>
      </c>
      <c r="K156" s="15">
        <v>30</v>
      </c>
      <c r="L156" s="15" t="s">
        <v>164</v>
      </c>
      <c r="M156" s="15" t="s">
        <v>16</v>
      </c>
      <c r="Q156" s="15" t="s">
        <v>16</v>
      </c>
    </row>
    <row r="157" spans="1:17" ht="12.5" x14ac:dyDescent="0.25">
      <c r="A157" s="15" t="s">
        <v>172</v>
      </c>
      <c r="B157" s="15">
        <v>3</v>
      </c>
      <c r="C157" s="15" t="s">
        <v>180</v>
      </c>
      <c r="D157" s="15">
        <v>2</v>
      </c>
      <c r="E157" s="15" t="s">
        <v>152</v>
      </c>
      <c r="F157" s="15" t="s">
        <v>138</v>
      </c>
      <c r="G157" s="15" t="s">
        <v>139</v>
      </c>
      <c r="H157" s="15" t="s">
        <v>181</v>
      </c>
      <c r="I157" s="15">
        <v>179</v>
      </c>
      <c r="J157" s="15" t="s">
        <v>16</v>
      </c>
      <c r="K157" s="15">
        <v>5</v>
      </c>
      <c r="L157" s="15" t="s">
        <v>164</v>
      </c>
      <c r="M157" s="15" t="s">
        <v>16</v>
      </c>
      <c r="Q157" s="15" t="s">
        <v>16</v>
      </c>
    </row>
    <row r="158" spans="1:17" ht="12.5" x14ac:dyDescent="0.25">
      <c r="A158" s="15" t="s">
        <v>172</v>
      </c>
      <c r="B158" s="15">
        <v>3</v>
      </c>
      <c r="C158" s="15" t="s">
        <v>180</v>
      </c>
      <c r="D158" s="15">
        <v>2</v>
      </c>
      <c r="E158" s="15" t="s">
        <v>152</v>
      </c>
      <c r="F158" s="15" t="s">
        <v>138</v>
      </c>
      <c r="G158" s="15" t="s">
        <v>142</v>
      </c>
      <c r="H158" s="15" t="s">
        <v>181</v>
      </c>
      <c r="I158" s="15">
        <v>180</v>
      </c>
      <c r="J158" s="15" t="s">
        <v>182</v>
      </c>
      <c r="K158" s="15">
        <v>6</v>
      </c>
      <c r="L158" s="15" t="s">
        <v>153</v>
      </c>
      <c r="M158" s="15" t="s">
        <v>149</v>
      </c>
      <c r="Q158" s="15" t="s">
        <v>182</v>
      </c>
    </row>
    <row r="159" spans="1:17" ht="12.5" x14ac:dyDescent="0.25">
      <c r="A159" s="15" t="s">
        <v>172</v>
      </c>
      <c r="B159" s="15">
        <v>3</v>
      </c>
      <c r="C159" s="15" t="s">
        <v>180</v>
      </c>
      <c r="D159" s="15">
        <v>2</v>
      </c>
      <c r="E159" s="15" t="s">
        <v>152</v>
      </c>
      <c r="F159" s="15" t="s">
        <v>138</v>
      </c>
      <c r="G159" s="15" t="s">
        <v>160</v>
      </c>
      <c r="H159" s="15" t="s">
        <v>181</v>
      </c>
      <c r="I159" s="15">
        <v>181</v>
      </c>
      <c r="J159" s="15" t="s">
        <v>149</v>
      </c>
      <c r="K159" s="15">
        <v>7</v>
      </c>
      <c r="L159" s="15" t="s">
        <v>141</v>
      </c>
      <c r="M159" s="15" t="s">
        <v>149</v>
      </c>
      <c r="Q159" s="15" t="s">
        <v>149</v>
      </c>
    </row>
    <row r="160" spans="1:17" ht="12.5" x14ac:dyDescent="0.25">
      <c r="A160" s="15" t="s">
        <v>172</v>
      </c>
      <c r="B160" s="15">
        <v>3</v>
      </c>
      <c r="C160" s="15" t="s">
        <v>180</v>
      </c>
      <c r="D160" s="15">
        <v>2</v>
      </c>
      <c r="E160" s="15" t="s">
        <v>152</v>
      </c>
      <c r="F160" s="15" t="s">
        <v>145</v>
      </c>
      <c r="G160" s="15" t="s">
        <v>139</v>
      </c>
      <c r="H160" s="15" t="s">
        <v>181</v>
      </c>
      <c r="I160" s="15">
        <v>182</v>
      </c>
      <c r="J160" s="15" t="s">
        <v>16</v>
      </c>
      <c r="K160" s="15">
        <v>8</v>
      </c>
      <c r="L160" s="15" t="s">
        <v>158</v>
      </c>
      <c r="M160" s="15" t="s">
        <v>16</v>
      </c>
      <c r="N160" s="15" t="s">
        <v>146</v>
      </c>
      <c r="O160" s="15" t="s">
        <v>161</v>
      </c>
      <c r="Q160" s="15" t="s">
        <v>16</v>
      </c>
    </row>
    <row r="161" spans="1:17" ht="12.5" x14ac:dyDescent="0.25">
      <c r="A161" s="15" t="s">
        <v>172</v>
      </c>
      <c r="B161" s="15">
        <v>3</v>
      </c>
      <c r="C161" s="15" t="s">
        <v>180</v>
      </c>
      <c r="D161" s="15">
        <v>2</v>
      </c>
      <c r="E161" s="15" t="s">
        <v>152</v>
      </c>
      <c r="F161" s="15" t="s">
        <v>145</v>
      </c>
      <c r="G161" s="15" t="s">
        <v>142</v>
      </c>
      <c r="H161" s="15" t="s">
        <v>181</v>
      </c>
      <c r="I161" s="15">
        <v>183</v>
      </c>
      <c r="J161" s="15" t="s">
        <v>149</v>
      </c>
      <c r="K161" s="15">
        <v>9</v>
      </c>
      <c r="L161" s="15" t="s">
        <v>141</v>
      </c>
      <c r="M161" s="15" t="s">
        <v>149</v>
      </c>
      <c r="Q161" s="15" t="s">
        <v>149</v>
      </c>
    </row>
    <row r="162" spans="1:17" ht="12.5" x14ac:dyDescent="0.25">
      <c r="A162" s="15" t="s">
        <v>172</v>
      </c>
      <c r="B162" s="15">
        <v>3</v>
      </c>
      <c r="C162" s="15" t="s">
        <v>180</v>
      </c>
      <c r="D162" s="15">
        <v>2</v>
      </c>
      <c r="E162" s="15" t="s">
        <v>152</v>
      </c>
      <c r="F162" s="15" t="s">
        <v>148</v>
      </c>
      <c r="G162" s="15" t="s">
        <v>139</v>
      </c>
      <c r="H162" s="15" t="s">
        <v>181</v>
      </c>
      <c r="I162" s="15">
        <v>184</v>
      </c>
      <c r="J162" s="15" t="s">
        <v>16</v>
      </c>
      <c r="K162" s="15">
        <v>10</v>
      </c>
      <c r="L162" s="15" t="s">
        <v>175</v>
      </c>
      <c r="M162" s="15" t="s">
        <v>16</v>
      </c>
      <c r="Q162" s="15" t="s">
        <v>16</v>
      </c>
    </row>
    <row r="163" spans="1:17" ht="12.5" x14ac:dyDescent="0.25">
      <c r="A163" s="15" t="s">
        <v>172</v>
      </c>
      <c r="B163" s="15">
        <v>3</v>
      </c>
      <c r="C163" s="15" t="s">
        <v>180</v>
      </c>
      <c r="D163" s="15">
        <v>2</v>
      </c>
      <c r="E163" s="15" t="s">
        <v>152</v>
      </c>
      <c r="F163" s="15" t="s">
        <v>148</v>
      </c>
      <c r="G163" s="15" t="s">
        <v>142</v>
      </c>
      <c r="H163" s="15" t="s">
        <v>181</v>
      </c>
      <c r="I163" s="15">
        <v>185</v>
      </c>
      <c r="J163" s="15" t="s">
        <v>16</v>
      </c>
      <c r="K163" s="15">
        <v>11</v>
      </c>
      <c r="L163" s="15" t="s">
        <v>164</v>
      </c>
      <c r="M163" s="15" t="s">
        <v>16</v>
      </c>
      <c r="Q163" s="15" t="s">
        <v>16</v>
      </c>
    </row>
    <row r="164" spans="1:17" ht="12.5" x14ac:dyDescent="0.25">
      <c r="A164" s="15" t="s">
        <v>172</v>
      </c>
      <c r="B164" s="15">
        <v>3</v>
      </c>
      <c r="C164" s="15" t="s">
        <v>180</v>
      </c>
      <c r="D164" s="15">
        <v>2</v>
      </c>
      <c r="E164" s="15" t="s">
        <v>152</v>
      </c>
      <c r="F164" s="15" t="s">
        <v>148</v>
      </c>
      <c r="G164" s="15" t="s">
        <v>160</v>
      </c>
      <c r="H164" s="15" t="s">
        <v>181</v>
      </c>
      <c r="I164" s="15">
        <v>186</v>
      </c>
      <c r="J164" s="15" t="s">
        <v>16</v>
      </c>
      <c r="K164" s="15">
        <v>12</v>
      </c>
      <c r="L164" s="15" t="s">
        <v>153</v>
      </c>
      <c r="M164" s="15" t="s">
        <v>16</v>
      </c>
      <c r="Q164" s="15" t="s">
        <v>16</v>
      </c>
    </row>
    <row r="165" spans="1:17" ht="12.5" x14ac:dyDescent="0.25">
      <c r="A165" s="15" t="s">
        <v>172</v>
      </c>
      <c r="B165" s="15">
        <v>3</v>
      </c>
      <c r="C165" s="15" t="s">
        <v>180</v>
      </c>
      <c r="D165" s="15">
        <v>2</v>
      </c>
      <c r="E165" s="15" t="s">
        <v>152</v>
      </c>
      <c r="F165" s="15" t="s">
        <v>150</v>
      </c>
      <c r="G165" s="15" t="s">
        <v>139</v>
      </c>
      <c r="H165" s="15" t="s">
        <v>181</v>
      </c>
      <c r="I165" s="15">
        <v>187</v>
      </c>
      <c r="J165" s="15" t="s">
        <v>5</v>
      </c>
      <c r="K165" s="15">
        <v>13</v>
      </c>
      <c r="L165" s="15" t="s">
        <v>155</v>
      </c>
      <c r="M165" s="15" t="s">
        <v>5</v>
      </c>
      <c r="N165" s="15" t="s">
        <v>144</v>
      </c>
      <c r="Q165" s="15" t="s">
        <v>5</v>
      </c>
    </row>
    <row r="166" spans="1:17" ht="12.5" x14ac:dyDescent="0.25">
      <c r="A166" s="15" t="s">
        <v>172</v>
      </c>
      <c r="B166" s="15">
        <v>3</v>
      </c>
      <c r="C166" s="15" t="s">
        <v>180</v>
      </c>
      <c r="D166" s="15">
        <v>2</v>
      </c>
      <c r="E166" s="15" t="s">
        <v>152</v>
      </c>
      <c r="F166" s="15" t="s">
        <v>150</v>
      </c>
      <c r="G166" s="15" t="s">
        <v>142</v>
      </c>
      <c r="H166" s="15" t="s">
        <v>181</v>
      </c>
      <c r="I166" s="15">
        <v>188</v>
      </c>
      <c r="J166" s="15" t="s">
        <v>18</v>
      </c>
      <c r="K166" s="15">
        <v>14</v>
      </c>
      <c r="L166" s="15" t="s">
        <v>164</v>
      </c>
      <c r="M166" s="15" t="s">
        <v>18</v>
      </c>
      <c r="Q166" s="15" t="s">
        <v>18</v>
      </c>
    </row>
    <row r="167" spans="1:17" ht="12.5" x14ac:dyDescent="0.25">
      <c r="A167" s="15" t="s">
        <v>172</v>
      </c>
      <c r="B167" s="15">
        <v>3</v>
      </c>
      <c r="C167" s="15" t="s">
        <v>180</v>
      </c>
      <c r="D167" s="15">
        <v>1</v>
      </c>
      <c r="E167" s="15" t="s">
        <v>154</v>
      </c>
      <c r="F167" s="15" t="s">
        <v>138</v>
      </c>
      <c r="G167" s="15" t="s">
        <v>139</v>
      </c>
      <c r="H167" s="15" t="s">
        <v>177</v>
      </c>
      <c r="I167" s="15">
        <v>165</v>
      </c>
      <c r="J167" s="15" t="s">
        <v>149</v>
      </c>
      <c r="K167" s="15">
        <v>33</v>
      </c>
      <c r="L167" s="15" t="s">
        <v>175</v>
      </c>
      <c r="M167" s="15" t="s">
        <v>149</v>
      </c>
      <c r="Q167" s="15" t="s">
        <v>149</v>
      </c>
    </row>
    <row r="168" spans="1:17" ht="12.5" x14ac:dyDescent="0.25">
      <c r="A168" s="15" t="s">
        <v>172</v>
      </c>
      <c r="B168" s="15">
        <v>3</v>
      </c>
      <c r="C168" s="15" t="s">
        <v>180</v>
      </c>
      <c r="D168" s="15">
        <v>1</v>
      </c>
      <c r="E168" s="15" t="s">
        <v>154</v>
      </c>
      <c r="F168" s="15" t="s">
        <v>138</v>
      </c>
      <c r="G168" s="15" t="s">
        <v>142</v>
      </c>
      <c r="H168" s="15" t="s">
        <v>177</v>
      </c>
      <c r="I168" s="15">
        <v>166</v>
      </c>
      <c r="J168" s="15" t="s">
        <v>149</v>
      </c>
      <c r="K168" s="15">
        <v>34</v>
      </c>
      <c r="L168" s="15" t="s">
        <v>175</v>
      </c>
      <c r="M168" s="15" t="s">
        <v>149</v>
      </c>
      <c r="Q168" s="15" t="s">
        <v>149</v>
      </c>
    </row>
    <row r="169" spans="1:17" ht="12.5" x14ac:dyDescent="0.25">
      <c r="A169" s="15" t="s">
        <v>172</v>
      </c>
      <c r="B169" s="15">
        <v>3</v>
      </c>
      <c r="C169" s="15" t="s">
        <v>180</v>
      </c>
      <c r="D169" s="15">
        <v>1</v>
      </c>
      <c r="E169" s="15" t="s">
        <v>154</v>
      </c>
      <c r="F169" s="15" t="s">
        <v>138</v>
      </c>
      <c r="G169" s="15" t="s">
        <v>160</v>
      </c>
      <c r="H169" s="15" t="s">
        <v>177</v>
      </c>
      <c r="I169" s="15">
        <v>167</v>
      </c>
      <c r="J169" s="15" t="s">
        <v>16</v>
      </c>
      <c r="K169" s="15">
        <v>35</v>
      </c>
      <c r="L169" s="15" t="s">
        <v>164</v>
      </c>
      <c r="M169" s="15" t="s">
        <v>16</v>
      </c>
      <c r="Q169" s="15" t="s">
        <v>16</v>
      </c>
    </row>
    <row r="170" spans="1:17" ht="12.5" x14ac:dyDescent="0.25">
      <c r="A170" s="15" t="s">
        <v>172</v>
      </c>
      <c r="B170" s="15">
        <v>3</v>
      </c>
      <c r="C170" s="15" t="s">
        <v>180</v>
      </c>
      <c r="D170" s="15">
        <v>1</v>
      </c>
      <c r="E170" s="15" t="s">
        <v>154</v>
      </c>
      <c r="F170" s="15" t="s">
        <v>145</v>
      </c>
      <c r="G170" s="15" t="s">
        <v>139</v>
      </c>
      <c r="H170" s="15" t="s">
        <v>177</v>
      </c>
      <c r="I170" s="15">
        <v>168</v>
      </c>
      <c r="J170" s="15" t="s">
        <v>16</v>
      </c>
      <c r="K170" s="15">
        <v>36</v>
      </c>
      <c r="L170" s="15" t="s">
        <v>175</v>
      </c>
      <c r="M170" s="15" t="s">
        <v>16</v>
      </c>
      <c r="Q170" s="15" t="s">
        <v>16</v>
      </c>
    </row>
    <row r="171" spans="1:17" ht="12.5" x14ac:dyDescent="0.25">
      <c r="A171" s="15" t="s">
        <v>172</v>
      </c>
      <c r="B171" s="15">
        <v>3</v>
      </c>
      <c r="C171" s="15" t="s">
        <v>180</v>
      </c>
      <c r="D171" s="15">
        <v>1</v>
      </c>
      <c r="E171" s="15" t="s">
        <v>154</v>
      </c>
      <c r="F171" s="15" t="s">
        <v>145</v>
      </c>
      <c r="G171" s="15" t="s">
        <v>142</v>
      </c>
      <c r="H171" s="15" t="s">
        <v>177</v>
      </c>
      <c r="I171" s="15">
        <v>169</v>
      </c>
      <c r="J171" s="15" t="s">
        <v>16</v>
      </c>
      <c r="K171" s="15">
        <v>37</v>
      </c>
      <c r="L171" s="15" t="s">
        <v>175</v>
      </c>
      <c r="M171" s="15" t="s">
        <v>16</v>
      </c>
      <c r="Q171" s="15" t="s">
        <v>16</v>
      </c>
    </row>
    <row r="172" spans="1:17" ht="12.5" x14ac:dyDescent="0.25">
      <c r="A172" s="15" t="s">
        <v>172</v>
      </c>
      <c r="B172" s="15">
        <v>3</v>
      </c>
      <c r="C172" s="15" t="s">
        <v>180</v>
      </c>
      <c r="D172" s="15">
        <v>1</v>
      </c>
      <c r="E172" s="15" t="s">
        <v>154</v>
      </c>
      <c r="F172" s="15" t="s">
        <v>145</v>
      </c>
      <c r="G172" s="15" t="s">
        <v>160</v>
      </c>
      <c r="H172" s="15" t="s">
        <v>177</v>
      </c>
      <c r="I172" s="15">
        <v>170</v>
      </c>
      <c r="J172" s="15" t="s">
        <v>10</v>
      </c>
      <c r="K172" s="15">
        <v>38</v>
      </c>
      <c r="L172" s="15" t="s">
        <v>143</v>
      </c>
      <c r="M172" s="15" t="s">
        <v>10</v>
      </c>
      <c r="N172" s="15" t="s">
        <v>165</v>
      </c>
      <c r="Q172" s="15" t="s">
        <v>10</v>
      </c>
    </row>
    <row r="173" spans="1:17" ht="12.5" x14ac:dyDescent="0.25">
      <c r="A173" s="15" t="s">
        <v>172</v>
      </c>
      <c r="B173" s="15">
        <v>3</v>
      </c>
      <c r="C173" s="15" t="s">
        <v>180</v>
      </c>
      <c r="D173" s="15">
        <v>1</v>
      </c>
      <c r="E173" s="15" t="s">
        <v>154</v>
      </c>
      <c r="F173" s="15" t="s">
        <v>148</v>
      </c>
      <c r="G173" s="15" t="s">
        <v>139</v>
      </c>
      <c r="H173" s="15" t="s">
        <v>177</v>
      </c>
      <c r="I173" s="15">
        <v>171</v>
      </c>
      <c r="J173" s="15" t="s">
        <v>16</v>
      </c>
      <c r="K173" s="15">
        <v>39</v>
      </c>
      <c r="L173" s="15" t="s">
        <v>157</v>
      </c>
      <c r="M173" s="15" t="s">
        <v>16</v>
      </c>
      <c r="N173" s="15" t="s">
        <v>156</v>
      </c>
      <c r="O173" s="15" t="s">
        <v>161</v>
      </c>
      <c r="Q173" s="15" t="s">
        <v>16</v>
      </c>
    </row>
    <row r="174" spans="1:17" ht="12.5" x14ac:dyDescent="0.25">
      <c r="A174" s="15" t="s">
        <v>172</v>
      </c>
      <c r="B174" s="15">
        <v>3</v>
      </c>
      <c r="C174" s="15" t="s">
        <v>180</v>
      </c>
      <c r="D174" s="15">
        <v>1</v>
      </c>
      <c r="E174" s="15" t="s">
        <v>154</v>
      </c>
      <c r="F174" s="15" t="s">
        <v>148</v>
      </c>
      <c r="G174" s="15" t="s">
        <v>142</v>
      </c>
      <c r="H174" s="15" t="s">
        <v>177</v>
      </c>
      <c r="I174" s="15">
        <v>172</v>
      </c>
      <c r="J174" s="15" t="s">
        <v>149</v>
      </c>
      <c r="K174" s="15">
        <v>40</v>
      </c>
      <c r="L174" s="15" t="s">
        <v>157</v>
      </c>
      <c r="M174" s="15" t="s">
        <v>12</v>
      </c>
      <c r="N174" s="15" t="s">
        <v>156</v>
      </c>
      <c r="O174" s="15" t="s">
        <v>147</v>
      </c>
      <c r="P174" s="57" t="s">
        <v>7</v>
      </c>
      <c r="Q174" s="15" t="s">
        <v>12</v>
      </c>
    </row>
    <row r="175" spans="1:17" ht="12.5" x14ac:dyDescent="0.25">
      <c r="A175" s="15" t="s">
        <v>172</v>
      </c>
      <c r="B175" s="15">
        <v>3</v>
      </c>
      <c r="C175" s="15" t="s">
        <v>180</v>
      </c>
      <c r="D175" s="15">
        <v>1</v>
      </c>
      <c r="E175" s="15" t="s">
        <v>154</v>
      </c>
      <c r="F175" s="15" t="s">
        <v>150</v>
      </c>
      <c r="G175" s="15" t="s">
        <v>139</v>
      </c>
      <c r="H175" s="15" t="s">
        <v>177</v>
      </c>
      <c r="I175" s="15">
        <v>173</v>
      </c>
      <c r="J175" s="15" t="s">
        <v>16</v>
      </c>
      <c r="K175" s="15">
        <v>41</v>
      </c>
      <c r="L175" s="15" t="s">
        <v>157</v>
      </c>
      <c r="M175" s="15" t="s">
        <v>16</v>
      </c>
      <c r="N175" s="15" t="s">
        <v>156</v>
      </c>
      <c r="O175" s="15" t="s">
        <v>161</v>
      </c>
      <c r="Q175" s="15" t="s">
        <v>16</v>
      </c>
    </row>
    <row r="176" spans="1:17" ht="12.5" x14ac:dyDescent="0.25">
      <c r="A176" s="15" t="s">
        <v>172</v>
      </c>
      <c r="B176" s="15">
        <v>3</v>
      </c>
      <c r="C176" s="15" t="s">
        <v>180</v>
      </c>
      <c r="D176" s="15">
        <v>1</v>
      </c>
      <c r="E176" s="15" t="s">
        <v>154</v>
      </c>
      <c r="F176" s="15" t="s">
        <v>150</v>
      </c>
      <c r="G176" s="15" t="s">
        <v>142</v>
      </c>
      <c r="H176" s="15" t="s">
        <v>177</v>
      </c>
      <c r="I176" s="15">
        <v>174</v>
      </c>
      <c r="J176" s="15" t="s">
        <v>149</v>
      </c>
      <c r="K176" s="15">
        <v>42</v>
      </c>
      <c r="L176" s="15" t="s">
        <v>155</v>
      </c>
      <c r="M176" s="15" t="s">
        <v>5</v>
      </c>
      <c r="N176" s="15" t="s">
        <v>156</v>
      </c>
      <c r="O176" s="15" t="s">
        <v>147</v>
      </c>
      <c r="Q176" s="15" t="s">
        <v>149</v>
      </c>
    </row>
    <row r="177" spans="1:17" ht="12.5" x14ac:dyDescent="0.25">
      <c r="A177" s="15" t="s">
        <v>172</v>
      </c>
      <c r="B177" s="15">
        <v>3</v>
      </c>
      <c r="C177" s="15" t="s">
        <v>180</v>
      </c>
      <c r="D177" s="15">
        <v>1</v>
      </c>
      <c r="E177" s="15" t="s">
        <v>154</v>
      </c>
      <c r="F177" s="15" t="s">
        <v>150</v>
      </c>
      <c r="G177" s="15" t="s">
        <v>160</v>
      </c>
      <c r="H177" s="15" t="s">
        <v>181</v>
      </c>
      <c r="I177" s="15">
        <v>175</v>
      </c>
      <c r="J177" s="15" t="s">
        <v>16</v>
      </c>
      <c r="K177" s="15">
        <v>1</v>
      </c>
      <c r="L177" s="15" t="s">
        <v>143</v>
      </c>
      <c r="M177" s="15" t="s">
        <v>16</v>
      </c>
      <c r="N177" s="15" t="s">
        <v>156</v>
      </c>
      <c r="O177" s="15" t="s">
        <v>161</v>
      </c>
      <c r="Q177" s="15" t="s">
        <v>16</v>
      </c>
    </row>
    <row r="178" spans="1:17" ht="12.5" x14ac:dyDescent="0.25">
      <c r="A178" s="15" t="s">
        <v>172</v>
      </c>
      <c r="B178" s="15">
        <v>3</v>
      </c>
      <c r="C178" s="15" t="s">
        <v>180</v>
      </c>
      <c r="D178" s="15">
        <v>1</v>
      </c>
      <c r="E178" s="15" t="s">
        <v>154</v>
      </c>
      <c r="F178" s="15" t="s">
        <v>151</v>
      </c>
      <c r="G178" s="15" t="s">
        <v>139</v>
      </c>
      <c r="H178" s="15" t="s">
        <v>181</v>
      </c>
      <c r="I178" s="15">
        <v>176</v>
      </c>
      <c r="J178" s="15" t="s">
        <v>16</v>
      </c>
      <c r="K178" s="15">
        <v>2</v>
      </c>
      <c r="L178" s="15" t="s">
        <v>175</v>
      </c>
      <c r="M178" s="15" t="s">
        <v>16</v>
      </c>
      <c r="Q178" s="15" t="s">
        <v>16</v>
      </c>
    </row>
    <row r="179" spans="1:17" ht="12.5" x14ac:dyDescent="0.25">
      <c r="A179" s="15" t="s">
        <v>172</v>
      </c>
      <c r="B179" s="15">
        <v>3</v>
      </c>
      <c r="C179" s="15" t="s">
        <v>180</v>
      </c>
      <c r="D179" s="15">
        <v>1</v>
      </c>
      <c r="E179" s="15" t="s">
        <v>154</v>
      </c>
      <c r="F179" s="15" t="s">
        <v>151</v>
      </c>
      <c r="G179" s="15" t="s">
        <v>142</v>
      </c>
      <c r="H179" s="15" t="s">
        <v>181</v>
      </c>
      <c r="I179" s="15">
        <v>177</v>
      </c>
      <c r="J179" s="15" t="s">
        <v>149</v>
      </c>
      <c r="K179" s="15">
        <v>3</v>
      </c>
      <c r="L179" s="15" t="s">
        <v>155</v>
      </c>
      <c r="M179" s="15" t="s">
        <v>5</v>
      </c>
      <c r="N179" s="15" t="s">
        <v>146</v>
      </c>
      <c r="O179" s="15" t="s">
        <v>147</v>
      </c>
      <c r="Q179" s="15" t="s">
        <v>149</v>
      </c>
    </row>
    <row r="180" spans="1:17" ht="12.5" x14ac:dyDescent="0.25">
      <c r="A180" s="15" t="s">
        <v>172</v>
      </c>
      <c r="B180" s="15">
        <v>3</v>
      </c>
      <c r="C180" s="15" t="s">
        <v>180</v>
      </c>
      <c r="D180" s="15">
        <v>1</v>
      </c>
      <c r="E180" s="15" t="s">
        <v>154</v>
      </c>
      <c r="F180" s="15" t="s">
        <v>151</v>
      </c>
      <c r="G180" s="15" t="s">
        <v>160</v>
      </c>
      <c r="H180" s="15" t="s">
        <v>181</v>
      </c>
      <c r="I180" s="15">
        <v>178</v>
      </c>
      <c r="J180" s="15" t="s">
        <v>10</v>
      </c>
      <c r="K180" s="15">
        <v>4</v>
      </c>
      <c r="L180" s="15" t="s">
        <v>143</v>
      </c>
      <c r="M180" s="15" t="s">
        <v>10</v>
      </c>
      <c r="N180" s="15" t="s">
        <v>144</v>
      </c>
      <c r="Q180" s="15" t="s">
        <v>10</v>
      </c>
    </row>
    <row r="181" spans="1:17" ht="12.5" x14ac:dyDescent="0.25">
      <c r="A181" s="15" t="s">
        <v>172</v>
      </c>
      <c r="B181" s="15">
        <v>4</v>
      </c>
      <c r="C181" s="15" t="s">
        <v>183</v>
      </c>
      <c r="D181" s="15">
        <v>3</v>
      </c>
      <c r="E181" s="15" t="s">
        <v>137</v>
      </c>
      <c r="F181" s="15" t="s">
        <v>138</v>
      </c>
      <c r="G181" s="15" t="s">
        <v>139</v>
      </c>
      <c r="H181" s="15" t="s">
        <v>171</v>
      </c>
      <c r="I181" s="15">
        <v>309</v>
      </c>
      <c r="J181" s="15" t="s">
        <v>149</v>
      </c>
      <c r="K181" s="15">
        <v>21</v>
      </c>
      <c r="L181" s="15" t="s">
        <v>164</v>
      </c>
      <c r="M181" s="15" t="s">
        <v>149</v>
      </c>
      <c r="Q181" s="15" t="s">
        <v>149</v>
      </c>
    </row>
    <row r="182" spans="1:17" ht="12.5" x14ac:dyDescent="0.25">
      <c r="A182" s="15" t="s">
        <v>172</v>
      </c>
      <c r="B182" s="15">
        <v>4</v>
      </c>
      <c r="C182" s="15" t="s">
        <v>183</v>
      </c>
      <c r="D182" s="15">
        <v>3</v>
      </c>
      <c r="E182" s="15" t="s">
        <v>137</v>
      </c>
      <c r="F182" s="15" t="s">
        <v>138</v>
      </c>
      <c r="G182" s="15" t="s">
        <v>160</v>
      </c>
      <c r="H182" s="15" t="s">
        <v>171</v>
      </c>
      <c r="I182" s="15">
        <v>310</v>
      </c>
      <c r="J182" s="15" t="s">
        <v>18</v>
      </c>
      <c r="K182" s="15">
        <v>22</v>
      </c>
      <c r="L182" s="15" t="s">
        <v>153</v>
      </c>
      <c r="M182" s="15" t="s">
        <v>18</v>
      </c>
      <c r="Q182" s="15" t="s">
        <v>18</v>
      </c>
    </row>
    <row r="183" spans="1:17" ht="12.5" x14ac:dyDescent="0.25">
      <c r="A183" s="15" t="s">
        <v>172</v>
      </c>
      <c r="B183" s="15">
        <v>4</v>
      </c>
      <c r="C183" s="15" t="s">
        <v>183</v>
      </c>
      <c r="D183" s="15">
        <v>3</v>
      </c>
      <c r="E183" s="15" t="s">
        <v>137</v>
      </c>
      <c r="F183" s="15" t="s">
        <v>145</v>
      </c>
      <c r="G183" s="15" t="s">
        <v>139</v>
      </c>
      <c r="H183" s="15" t="s">
        <v>171</v>
      </c>
      <c r="I183" s="15">
        <v>311</v>
      </c>
      <c r="J183" s="15" t="s">
        <v>16</v>
      </c>
      <c r="K183" s="15">
        <v>23</v>
      </c>
      <c r="L183" s="15" t="s">
        <v>164</v>
      </c>
      <c r="M183" s="15" t="s">
        <v>16</v>
      </c>
      <c r="Q183" s="15" t="s">
        <v>16</v>
      </c>
    </row>
    <row r="184" spans="1:17" ht="12.5" x14ac:dyDescent="0.25">
      <c r="A184" s="15" t="s">
        <v>172</v>
      </c>
      <c r="B184" s="15">
        <v>4</v>
      </c>
      <c r="C184" s="15" t="s">
        <v>183</v>
      </c>
      <c r="D184" s="15">
        <v>3</v>
      </c>
      <c r="E184" s="15" t="s">
        <v>137</v>
      </c>
      <c r="F184" s="15" t="s">
        <v>145</v>
      </c>
      <c r="G184" s="15" t="s">
        <v>142</v>
      </c>
      <c r="H184" s="15" t="s">
        <v>171</v>
      </c>
      <c r="I184" s="15">
        <v>312</v>
      </c>
      <c r="J184" s="15" t="s">
        <v>149</v>
      </c>
      <c r="K184" s="15">
        <v>24</v>
      </c>
      <c r="L184" s="15" t="s">
        <v>153</v>
      </c>
      <c r="M184" s="15" t="s">
        <v>149</v>
      </c>
      <c r="Q184" s="15" t="s">
        <v>149</v>
      </c>
    </row>
    <row r="185" spans="1:17" ht="12.5" x14ac:dyDescent="0.25">
      <c r="A185" s="15" t="s">
        <v>172</v>
      </c>
      <c r="B185" s="15">
        <v>4</v>
      </c>
      <c r="C185" s="15" t="s">
        <v>183</v>
      </c>
      <c r="D185" s="15">
        <v>3</v>
      </c>
      <c r="E185" s="15" t="s">
        <v>137</v>
      </c>
      <c r="F185" s="15" t="s">
        <v>148</v>
      </c>
      <c r="G185" s="15" t="s">
        <v>139</v>
      </c>
      <c r="H185" s="15" t="s">
        <v>171</v>
      </c>
      <c r="I185" s="15">
        <v>313</v>
      </c>
      <c r="J185" s="15" t="s">
        <v>149</v>
      </c>
      <c r="K185" s="15">
        <v>25</v>
      </c>
      <c r="L185" s="15" t="s">
        <v>164</v>
      </c>
      <c r="M185" s="15" t="s">
        <v>149</v>
      </c>
      <c r="Q185" s="15" t="s">
        <v>149</v>
      </c>
    </row>
    <row r="186" spans="1:17" ht="12.5" x14ac:dyDescent="0.25">
      <c r="A186" s="15" t="s">
        <v>172</v>
      </c>
      <c r="B186" s="15">
        <v>4</v>
      </c>
      <c r="C186" s="15" t="s">
        <v>183</v>
      </c>
      <c r="D186" s="15">
        <v>2</v>
      </c>
      <c r="E186" s="15" t="s">
        <v>152</v>
      </c>
      <c r="F186" s="15" t="s">
        <v>138</v>
      </c>
      <c r="G186" s="15" t="s">
        <v>139</v>
      </c>
      <c r="H186" s="15" t="s">
        <v>171</v>
      </c>
      <c r="I186" s="15">
        <v>300</v>
      </c>
      <c r="J186" s="15" t="s">
        <v>149</v>
      </c>
      <c r="K186" s="15">
        <v>12</v>
      </c>
      <c r="L186" s="15" t="s">
        <v>153</v>
      </c>
      <c r="M186" s="15" t="s">
        <v>149</v>
      </c>
      <c r="Q186" s="15" t="s">
        <v>149</v>
      </c>
    </row>
    <row r="187" spans="1:17" ht="12.5" x14ac:dyDescent="0.25">
      <c r="A187" s="15" t="s">
        <v>172</v>
      </c>
      <c r="B187" s="15">
        <v>4</v>
      </c>
      <c r="C187" s="15" t="s">
        <v>183</v>
      </c>
      <c r="D187" s="15">
        <v>2</v>
      </c>
      <c r="E187" s="15" t="s">
        <v>152</v>
      </c>
      <c r="F187" s="15" t="s">
        <v>138</v>
      </c>
      <c r="G187" s="15" t="s">
        <v>160</v>
      </c>
      <c r="H187" s="15" t="s">
        <v>171</v>
      </c>
      <c r="I187" s="15">
        <v>301</v>
      </c>
      <c r="J187" s="15" t="s">
        <v>149</v>
      </c>
      <c r="K187" s="15">
        <v>13</v>
      </c>
      <c r="L187" s="15" t="s">
        <v>164</v>
      </c>
      <c r="M187" s="15" t="s">
        <v>149</v>
      </c>
      <c r="Q187" s="15" t="s">
        <v>149</v>
      </c>
    </row>
    <row r="188" spans="1:17" ht="12.5" x14ac:dyDescent="0.25">
      <c r="A188" s="15" t="s">
        <v>172</v>
      </c>
      <c r="B188" s="15">
        <v>4</v>
      </c>
      <c r="C188" s="15" t="s">
        <v>183</v>
      </c>
      <c r="D188" s="15">
        <v>2</v>
      </c>
      <c r="E188" s="15" t="s">
        <v>152</v>
      </c>
      <c r="F188" s="15" t="s">
        <v>145</v>
      </c>
      <c r="G188" s="15" t="s">
        <v>139</v>
      </c>
      <c r="H188" s="15" t="s">
        <v>171</v>
      </c>
      <c r="I188" s="15">
        <v>302</v>
      </c>
      <c r="J188" s="15" t="s">
        <v>149</v>
      </c>
      <c r="K188" s="15">
        <v>14</v>
      </c>
      <c r="L188" s="15" t="s">
        <v>164</v>
      </c>
      <c r="M188" s="15" t="s">
        <v>149</v>
      </c>
      <c r="Q188" s="15" t="s">
        <v>149</v>
      </c>
    </row>
    <row r="189" spans="1:17" ht="12.5" x14ac:dyDescent="0.25">
      <c r="A189" s="15" t="s">
        <v>172</v>
      </c>
      <c r="B189" s="15">
        <v>4</v>
      </c>
      <c r="C189" s="15" t="s">
        <v>183</v>
      </c>
      <c r="D189" s="15">
        <v>2</v>
      </c>
      <c r="E189" s="15" t="s">
        <v>152</v>
      </c>
      <c r="F189" s="15" t="s">
        <v>145</v>
      </c>
      <c r="G189" s="15" t="s">
        <v>142</v>
      </c>
      <c r="H189" s="15" t="s">
        <v>171</v>
      </c>
      <c r="I189" s="15">
        <v>303</v>
      </c>
      <c r="J189" s="15" t="s">
        <v>149</v>
      </c>
      <c r="K189" s="15">
        <v>15</v>
      </c>
      <c r="L189" s="15" t="s">
        <v>164</v>
      </c>
      <c r="M189" s="15" t="s">
        <v>149</v>
      </c>
      <c r="Q189" s="15" t="s">
        <v>149</v>
      </c>
    </row>
    <row r="190" spans="1:17" ht="12.5" x14ac:dyDescent="0.25">
      <c r="A190" s="15" t="s">
        <v>172</v>
      </c>
      <c r="B190" s="15">
        <v>4</v>
      </c>
      <c r="C190" s="15" t="s">
        <v>183</v>
      </c>
      <c r="D190" s="15">
        <v>2</v>
      </c>
      <c r="E190" s="15" t="s">
        <v>152</v>
      </c>
      <c r="F190" s="15" t="s">
        <v>148</v>
      </c>
      <c r="G190" s="15" t="s">
        <v>139</v>
      </c>
      <c r="H190" s="15" t="s">
        <v>171</v>
      </c>
      <c r="I190" s="15">
        <v>304</v>
      </c>
      <c r="J190" s="15" t="s">
        <v>149</v>
      </c>
      <c r="K190" s="15">
        <v>16</v>
      </c>
      <c r="L190" s="15" t="s">
        <v>164</v>
      </c>
      <c r="M190" s="15" t="s">
        <v>149</v>
      </c>
      <c r="Q190" s="15" t="s">
        <v>149</v>
      </c>
    </row>
    <row r="191" spans="1:17" ht="12.5" x14ac:dyDescent="0.25">
      <c r="A191" s="15" t="s">
        <v>172</v>
      </c>
      <c r="B191" s="15">
        <v>4</v>
      </c>
      <c r="C191" s="15" t="s">
        <v>183</v>
      </c>
      <c r="D191" s="15">
        <v>2</v>
      </c>
      <c r="E191" s="15" t="s">
        <v>152</v>
      </c>
      <c r="F191" s="15" t="s">
        <v>148</v>
      </c>
      <c r="G191" s="15" t="s">
        <v>142</v>
      </c>
      <c r="H191" s="15" t="s">
        <v>171</v>
      </c>
      <c r="I191" s="15">
        <v>305</v>
      </c>
      <c r="J191" s="15" t="s">
        <v>149</v>
      </c>
      <c r="K191" s="15">
        <v>17</v>
      </c>
      <c r="L191" s="15" t="s">
        <v>164</v>
      </c>
      <c r="M191" s="15" t="s">
        <v>149</v>
      </c>
      <c r="Q191" s="15" t="s">
        <v>149</v>
      </c>
    </row>
    <row r="192" spans="1:17" ht="12.5" x14ac:dyDescent="0.25">
      <c r="A192" s="15" t="s">
        <v>172</v>
      </c>
      <c r="B192" s="15">
        <v>4</v>
      </c>
      <c r="C192" s="15" t="s">
        <v>183</v>
      </c>
      <c r="D192" s="15">
        <v>2</v>
      </c>
      <c r="E192" s="15" t="s">
        <v>152</v>
      </c>
      <c r="F192" s="15" t="s">
        <v>148</v>
      </c>
      <c r="G192" s="15" t="s">
        <v>160</v>
      </c>
      <c r="H192" s="15" t="s">
        <v>171</v>
      </c>
      <c r="I192" s="15">
        <v>306</v>
      </c>
      <c r="J192" s="15" t="s">
        <v>149</v>
      </c>
      <c r="K192" s="15">
        <v>18</v>
      </c>
      <c r="L192" s="15" t="s">
        <v>164</v>
      </c>
      <c r="M192" s="15" t="s">
        <v>149</v>
      </c>
      <c r="Q192" s="15" t="s">
        <v>149</v>
      </c>
    </row>
    <row r="193" spans="1:17" ht="12.5" x14ac:dyDescent="0.25">
      <c r="A193" s="15" t="s">
        <v>172</v>
      </c>
      <c r="B193" s="15">
        <v>4</v>
      </c>
      <c r="C193" s="15" t="s">
        <v>183</v>
      </c>
      <c r="D193" s="15">
        <v>2</v>
      </c>
      <c r="E193" s="15" t="s">
        <v>152</v>
      </c>
      <c r="F193" s="15" t="s">
        <v>150</v>
      </c>
      <c r="G193" s="15" t="s">
        <v>142</v>
      </c>
      <c r="H193" s="15" t="s">
        <v>171</v>
      </c>
      <c r="I193" s="15">
        <v>307</v>
      </c>
      <c r="J193" s="15" t="s">
        <v>149</v>
      </c>
      <c r="K193" s="15">
        <v>19</v>
      </c>
      <c r="L193" s="15" t="s">
        <v>164</v>
      </c>
      <c r="M193" s="15" t="s">
        <v>149</v>
      </c>
      <c r="Q193" s="15" t="s">
        <v>149</v>
      </c>
    </row>
    <row r="194" spans="1:17" ht="12.5" x14ac:dyDescent="0.25">
      <c r="A194" s="15" t="s">
        <v>172</v>
      </c>
      <c r="B194" s="15">
        <v>4</v>
      </c>
      <c r="C194" s="15" t="s">
        <v>183</v>
      </c>
      <c r="D194" s="15">
        <v>2</v>
      </c>
      <c r="E194" s="15" t="s">
        <v>152</v>
      </c>
      <c r="F194" s="15" t="s">
        <v>151</v>
      </c>
      <c r="G194" s="15" t="s">
        <v>139</v>
      </c>
      <c r="H194" s="15" t="s">
        <v>171</v>
      </c>
      <c r="I194" s="15">
        <v>308</v>
      </c>
      <c r="J194" s="15" t="s">
        <v>149</v>
      </c>
      <c r="K194" s="15">
        <v>20</v>
      </c>
      <c r="L194" s="15" t="s">
        <v>153</v>
      </c>
      <c r="M194" s="15" t="s">
        <v>149</v>
      </c>
      <c r="Q194" s="15" t="s">
        <v>149</v>
      </c>
    </row>
    <row r="195" spans="1:17" ht="12.5" x14ac:dyDescent="0.25">
      <c r="A195" s="15" t="s">
        <v>172</v>
      </c>
      <c r="B195" s="15">
        <v>4</v>
      </c>
      <c r="C195" s="15" t="s">
        <v>183</v>
      </c>
      <c r="D195" s="15">
        <v>1</v>
      </c>
      <c r="E195" s="15" t="s">
        <v>154</v>
      </c>
      <c r="F195" s="15" t="s">
        <v>138</v>
      </c>
      <c r="G195" s="15" t="s">
        <v>139</v>
      </c>
      <c r="H195" s="15" t="s">
        <v>171</v>
      </c>
      <c r="I195" s="15">
        <v>290</v>
      </c>
      <c r="J195" s="15" t="s">
        <v>149</v>
      </c>
      <c r="K195" s="15">
        <v>2</v>
      </c>
      <c r="L195" s="15" t="s">
        <v>175</v>
      </c>
      <c r="M195" s="15" t="s">
        <v>149</v>
      </c>
      <c r="Q195" s="15" t="s">
        <v>149</v>
      </c>
    </row>
    <row r="196" spans="1:17" ht="12.5" x14ac:dyDescent="0.25">
      <c r="A196" s="15" t="s">
        <v>172</v>
      </c>
      <c r="B196" s="15">
        <v>4</v>
      </c>
      <c r="C196" s="15" t="s">
        <v>183</v>
      </c>
      <c r="D196" s="15">
        <v>1</v>
      </c>
      <c r="E196" s="15" t="s">
        <v>154</v>
      </c>
      <c r="F196" s="15" t="s">
        <v>138</v>
      </c>
      <c r="G196" s="15" t="s">
        <v>142</v>
      </c>
      <c r="H196" s="15" t="s">
        <v>171</v>
      </c>
      <c r="I196" s="15">
        <v>291</v>
      </c>
      <c r="J196" s="15" t="s">
        <v>149</v>
      </c>
      <c r="K196" s="15">
        <v>3</v>
      </c>
      <c r="L196" s="15" t="s">
        <v>164</v>
      </c>
      <c r="M196" s="15" t="s">
        <v>149</v>
      </c>
      <c r="Q196" s="15" t="s">
        <v>149</v>
      </c>
    </row>
    <row r="197" spans="1:17" ht="12.5" x14ac:dyDescent="0.25">
      <c r="A197" s="15" t="s">
        <v>172</v>
      </c>
      <c r="B197" s="15">
        <v>4</v>
      </c>
      <c r="C197" s="15" t="s">
        <v>183</v>
      </c>
      <c r="D197" s="15">
        <v>1</v>
      </c>
      <c r="E197" s="15" t="s">
        <v>154</v>
      </c>
      <c r="F197" s="15" t="s">
        <v>145</v>
      </c>
      <c r="G197" s="15" t="s">
        <v>139</v>
      </c>
      <c r="H197" s="15" t="s">
        <v>171</v>
      </c>
      <c r="I197" s="15">
        <v>292</v>
      </c>
      <c r="J197" s="15" t="s">
        <v>149</v>
      </c>
      <c r="K197" s="15">
        <v>4</v>
      </c>
      <c r="L197" s="15" t="s">
        <v>164</v>
      </c>
      <c r="M197" s="15" t="s">
        <v>149</v>
      </c>
      <c r="Q197" s="15" t="s">
        <v>149</v>
      </c>
    </row>
    <row r="198" spans="1:17" ht="12.5" x14ac:dyDescent="0.25">
      <c r="A198" s="15" t="s">
        <v>172</v>
      </c>
      <c r="B198" s="15">
        <v>4</v>
      </c>
      <c r="C198" s="15" t="s">
        <v>183</v>
      </c>
      <c r="D198" s="15">
        <v>1</v>
      </c>
      <c r="E198" s="15" t="s">
        <v>154</v>
      </c>
      <c r="F198" s="15" t="s">
        <v>145</v>
      </c>
      <c r="G198" s="15" t="s">
        <v>160</v>
      </c>
      <c r="H198" s="15" t="s">
        <v>171</v>
      </c>
      <c r="I198" s="15">
        <v>293</v>
      </c>
      <c r="J198" s="15" t="s">
        <v>149</v>
      </c>
      <c r="K198" s="15">
        <v>5</v>
      </c>
      <c r="L198" s="15" t="s">
        <v>153</v>
      </c>
      <c r="M198" s="15" t="s">
        <v>149</v>
      </c>
      <c r="Q198" s="15" t="s">
        <v>149</v>
      </c>
    </row>
    <row r="199" spans="1:17" ht="12.5" x14ac:dyDescent="0.25">
      <c r="A199" s="15" t="s">
        <v>172</v>
      </c>
      <c r="B199" s="15">
        <v>4</v>
      </c>
      <c r="C199" s="15" t="s">
        <v>183</v>
      </c>
      <c r="D199" s="15">
        <v>1</v>
      </c>
      <c r="E199" s="15" t="s">
        <v>154</v>
      </c>
      <c r="F199" s="15" t="s">
        <v>148</v>
      </c>
      <c r="G199" s="15" t="s">
        <v>139</v>
      </c>
      <c r="H199" s="15" t="s">
        <v>171</v>
      </c>
      <c r="I199" s="15">
        <v>294</v>
      </c>
      <c r="J199" s="15" t="s">
        <v>149</v>
      </c>
      <c r="K199" s="15">
        <v>6</v>
      </c>
      <c r="L199" s="15" t="s">
        <v>155</v>
      </c>
      <c r="M199" s="15" t="s">
        <v>5</v>
      </c>
      <c r="N199" s="15" t="s">
        <v>146</v>
      </c>
      <c r="O199" s="15" t="s">
        <v>147</v>
      </c>
      <c r="Q199" s="15" t="s">
        <v>149</v>
      </c>
    </row>
    <row r="200" spans="1:17" ht="12.5" x14ac:dyDescent="0.25">
      <c r="A200" s="15" t="s">
        <v>172</v>
      </c>
      <c r="B200" s="15">
        <v>4</v>
      </c>
      <c r="C200" s="15" t="s">
        <v>183</v>
      </c>
      <c r="D200" s="15">
        <v>1</v>
      </c>
      <c r="E200" s="15" t="s">
        <v>154</v>
      </c>
      <c r="F200" s="15" t="s">
        <v>148</v>
      </c>
      <c r="G200" s="15" t="s">
        <v>142</v>
      </c>
      <c r="H200" s="15" t="s">
        <v>171</v>
      </c>
      <c r="I200" s="15">
        <v>295</v>
      </c>
      <c r="J200" s="15" t="s">
        <v>149</v>
      </c>
      <c r="K200" s="15">
        <v>7</v>
      </c>
      <c r="L200" s="15" t="s">
        <v>155</v>
      </c>
      <c r="M200" s="15" t="s">
        <v>5</v>
      </c>
      <c r="N200" s="15" t="s">
        <v>146</v>
      </c>
      <c r="O200" s="15" t="s">
        <v>147</v>
      </c>
      <c r="Q200" s="15" t="s">
        <v>149</v>
      </c>
    </row>
    <row r="201" spans="1:17" ht="12.5" x14ac:dyDescent="0.25">
      <c r="A201" s="15" t="s">
        <v>172</v>
      </c>
      <c r="B201" s="15">
        <v>4</v>
      </c>
      <c r="C201" s="15" t="s">
        <v>183</v>
      </c>
      <c r="D201" s="15">
        <v>1</v>
      </c>
      <c r="E201" s="15" t="s">
        <v>154</v>
      </c>
      <c r="F201" s="15" t="s">
        <v>150</v>
      </c>
      <c r="G201" s="15" t="s">
        <v>139</v>
      </c>
      <c r="H201" s="15" t="s">
        <v>171</v>
      </c>
      <c r="I201" s="15">
        <v>296</v>
      </c>
      <c r="J201" s="15" t="s">
        <v>18</v>
      </c>
      <c r="K201" s="15">
        <v>8</v>
      </c>
      <c r="L201" s="15" t="s">
        <v>164</v>
      </c>
      <c r="M201" s="15" t="s">
        <v>18</v>
      </c>
      <c r="Q201" s="15" t="s">
        <v>18</v>
      </c>
    </row>
    <row r="202" spans="1:17" ht="12.5" x14ac:dyDescent="0.25">
      <c r="A202" s="15" t="s">
        <v>172</v>
      </c>
      <c r="B202" s="15">
        <v>4</v>
      </c>
      <c r="C202" s="15" t="s">
        <v>183</v>
      </c>
      <c r="D202" s="15">
        <v>1</v>
      </c>
      <c r="E202" s="15" t="s">
        <v>154</v>
      </c>
      <c r="F202" s="15" t="s">
        <v>150</v>
      </c>
      <c r="G202" s="15" t="s">
        <v>160</v>
      </c>
      <c r="H202" s="15" t="s">
        <v>171</v>
      </c>
      <c r="I202" s="15">
        <v>297</v>
      </c>
      <c r="J202" s="15" t="s">
        <v>149</v>
      </c>
      <c r="K202" s="15">
        <v>9</v>
      </c>
      <c r="L202" s="15" t="s">
        <v>164</v>
      </c>
      <c r="M202" s="15" t="s">
        <v>149</v>
      </c>
      <c r="Q202" s="15" t="s">
        <v>149</v>
      </c>
    </row>
    <row r="203" spans="1:17" ht="12.5" x14ac:dyDescent="0.25">
      <c r="A203" s="15" t="s">
        <v>172</v>
      </c>
      <c r="B203" s="15">
        <v>4</v>
      </c>
      <c r="C203" s="15" t="s">
        <v>183</v>
      </c>
      <c r="D203" s="15">
        <v>1</v>
      </c>
      <c r="E203" s="15" t="s">
        <v>154</v>
      </c>
      <c r="F203" s="15" t="s">
        <v>151</v>
      </c>
      <c r="G203" s="15" t="s">
        <v>139</v>
      </c>
      <c r="H203" s="15" t="s">
        <v>171</v>
      </c>
      <c r="I203" s="15">
        <v>298</v>
      </c>
      <c r="J203" s="15" t="s">
        <v>16</v>
      </c>
      <c r="K203" s="15">
        <v>10</v>
      </c>
      <c r="L203" s="15" t="s">
        <v>158</v>
      </c>
      <c r="M203" s="15" t="s">
        <v>16</v>
      </c>
      <c r="N203" s="15" t="s">
        <v>146</v>
      </c>
      <c r="O203" s="15" t="s">
        <v>161</v>
      </c>
      <c r="Q203" s="15" t="s">
        <v>16</v>
      </c>
    </row>
    <row r="204" spans="1:17" ht="12.5" x14ac:dyDescent="0.25">
      <c r="A204" s="15" t="s">
        <v>172</v>
      </c>
      <c r="B204" s="15">
        <v>4</v>
      </c>
      <c r="C204" s="15" t="s">
        <v>183</v>
      </c>
      <c r="D204" s="15">
        <v>1</v>
      </c>
      <c r="E204" s="15" t="s">
        <v>154</v>
      </c>
      <c r="F204" s="15" t="s">
        <v>151</v>
      </c>
      <c r="G204" s="15" t="s">
        <v>142</v>
      </c>
      <c r="H204" s="15" t="s">
        <v>171</v>
      </c>
      <c r="I204" s="15">
        <v>299</v>
      </c>
      <c r="J204" s="15" t="s">
        <v>149</v>
      </c>
      <c r="K204" s="15">
        <v>11</v>
      </c>
      <c r="L204" s="15" t="s">
        <v>164</v>
      </c>
      <c r="M204" s="15" t="s">
        <v>149</v>
      </c>
      <c r="Q204" s="15" t="s">
        <v>149</v>
      </c>
    </row>
    <row r="205" spans="1:17" ht="12.5" x14ac:dyDescent="0.25">
      <c r="A205" s="15" t="s">
        <v>184</v>
      </c>
      <c r="B205" s="15">
        <v>1</v>
      </c>
      <c r="C205" s="15" t="s">
        <v>185</v>
      </c>
      <c r="D205" s="15">
        <v>3</v>
      </c>
      <c r="E205" s="15" t="s">
        <v>137</v>
      </c>
      <c r="F205" s="15" t="s">
        <v>138</v>
      </c>
      <c r="G205" s="15" t="s">
        <v>139</v>
      </c>
      <c r="H205" s="15" t="s">
        <v>186</v>
      </c>
      <c r="I205" s="15">
        <v>10</v>
      </c>
      <c r="J205" s="15" t="s">
        <v>149</v>
      </c>
      <c r="K205" s="15">
        <v>10</v>
      </c>
      <c r="L205" s="15" t="s">
        <v>153</v>
      </c>
      <c r="M205" s="15" t="s">
        <v>149</v>
      </c>
      <c r="Q205" s="15" t="s">
        <v>149</v>
      </c>
    </row>
    <row r="206" spans="1:17" ht="12.5" x14ac:dyDescent="0.25">
      <c r="A206" s="15" t="s">
        <v>184</v>
      </c>
      <c r="B206" s="15">
        <v>1</v>
      </c>
      <c r="C206" s="15" t="s">
        <v>185</v>
      </c>
      <c r="D206" s="15">
        <v>3</v>
      </c>
      <c r="E206" s="15" t="s">
        <v>137</v>
      </c>
      <c r="F206" s="15" t="s">
        <v>138</v>
      </c>
      <c r="G206" s="15" t="s">
        <v>142</v>
      </c>
      <c r="H206" s="15" t="s">
        <v>186</v>
      </c>
      <c r="I206" s="15">
        <v>11</v>
      </c>
      <c r="J206" s="15" t="s">
        <v>149</v>
      </c>
      <c r="K206" s="15">
        <v>11</v>
      </c>
      <c r="L206" s="15" t="s">
        <v>153</v>
      </c>
      <c r="M206" s="15" t="s">
        <v>149</v>
      </c>
      <c r="Q206" s="15" t="s">
        <v>149</v>
      </c>
    </row>
    <row r="207" spans="1:17" ht="12.5" x14ac:dyDescent="0.25">
      <c r="A207" s="15" t="s">
        <v>184</v>
      </c>
      <c r="B207" s="15">
        <v>1</v>
      </c>
      <c r="C207" s="15" t="s">
        <v>185</v>
      </c>
      <c r="D207" s="15">
        <v>3</v>
      </c>
      <c r="E207" s="15" t="s">
        <v>137</v>
      </c>
      <c r="F207" s="15" t="s">
        <v>138</v>
      </c>
      <c r="G207" s="15" t="s">
        <v>160</v>
      </c>
      <c r="H207" s="15" t="s">
        <v>186</v>
      </c>
      <c r="I207" s="15">
        <v>12</v>
      </c>
      <c r="J207" s="15" t="s">
        <v>149</v>
      </c>
      <c r="K207" s="15">
        <v>12</v>
      </c>
      <c r="L207" s="15" t="s">
        <v>153</v>
      </c>
      <c r="M207" s="15" t="s">
        <v>149</v>
      </c>
      <c r="Q207" s="15" t="s">
        <v>149</v>
      </c>
    </row>
    <row r="208" spans="1:17" ht="12.5" x14ac:dyDescent="0.25">
      <c r="A208" s="15" t="s">
        <v>184</v>
      </c>
      <c r="B208" s="15">
        <v>1</v>
      </c>
      <c r="C208" s="15" t="s">
        <v>185</v>
      </c>
      <c r="D208" s="15">
        <v>3</v>
      </c>
      <c r="E208" s="15" t="s">
        <v>137</v>
      </c>
      <c r="F208" s="15" t="s">
        <v>145</v>
      </c>
      <c r="G208" s="15" t="s">
        <v>139</v>
      </c>
      <c r="H208" s="15" t="s">
        <v>186</v>
      </c>
      <c r="I208" s="15">
        <v>13</v>
      </c>
      <c r="J208" s="15" t="s">
        <v>149</v>
      </c>
      <c r="K208" s="15">
        <v>13</v>
      </c>
      <c r="L208" s="15" t="s">
        <v>153</v>
      </c>
      <c r="M208" s="15" t="s">
        <v>149</v>
      </c>
      <c r="Q208" s="15" t="s">
        <v>149</v>
      </c>
    </row>
    <row r="209" spans="1:17" ht="12.5" x14ac:dyDescent="0.25">
      <c r="A209" s="15" t="s">
        <v>184</v>
      </c>
      <c r="B209" s="15">
        <v>1</v>
      </c>
      <c r="C209" s="15" t="s">
        <v>185</v>
      </c>
      <c r="D209" s="15">
        <v>3</v>
      </c>
      <c r="E209" s="15" t="s">
        <v>137</v>
      </c>
      <c r="F209" s="15" t="s">
        <v>145</v>
      </c>
      <c r="G209" s="15" t="s">
        <v>142</v>
      </c>
      <c r="H209" s="15" t="s">
        <v>186</v>
      </c>
      <c r="I209" s="15">
        <v>14</v>
      </c>
      <c r="J209" s="15" t="s">
        <v>149</v>
      </c>
      <c r="K209" s="15">
        <v>14</v>
      </c>
      <c r="L209" s="15" t="s">
        <v>153</v>
      </c>
      <c r="M209" s="15" t="s">
        <v>149</v>
      </c>
      <c r="Q209" s="15" t="s">
        <v>149</v>
      </c>
    </row>
    <row r="210" spans="1:17" ht="12.5" x14ac:dyDescent="0.25">
      <c r="A210" s="15" t="s">
        <v>184</v>
      </c>
      <c r="B210" s="15">
        <v>1</v>
      </c>
      <c r="C210" s="15" t="s">
        <v>185</v>
      </c>
      <c r="D210" s="15">
        <v>3</v>
      </c>
      <c r="E210" s="15" t="s">
        <v>137</v>
      </c>
      <c r="F210" s="15" t="s">
        <v>148</v>
      </c>
      <c r="G210" s="15" t="s">
        <v>139</v>
      </c>
      <c r="H210" s="15" t="s">
        <v>186</v>
      </c>
      <c r="I210" s="15">
        <v>15</v>
      </c>
      <c r="J210" s="15" t="s">
        <v>16</v>
      </c>
      <c r="K210" s="15">
        <v>15</v>
      </c>
      <c r="L210" s="15" t="s">
        <v>153</v>
      </c>
      <c r="M210" s="15" t="s">
        <v>16</v>
      </c>
      <c r="Q210" s="15" t="s">
        <v>149</v>
      </c>
    </row>
    <row r="211" spans="1:17" ht="12.5" x14ac:dyDescent="0.25">
      <c r="A211" s="15" t="s">
        <v>184</v>
      </c>
      <c r="B211" s="15">
        <v>1</v>
      </c>
      <c r="C211" s="15" t="s">
        <v>185</v>
      </c>
      <c r="D211" s="15">
        <v>3</v>
      </c>
      <c r="E211" s="15" t="s">
        <v>137</v>
      </c>
      <c r="F211" s="15" t="s">
        <v>148</v>
      </c>
      <c r="G211" s="15" t="s">
        <v>142</v>
      </c>
      <c r="H211" s="15" t="s">
        <v>186</v>
      </c>
      <c r="I211" s="15">
        <v>16</v>
      </c>
      <c r="J211" s="15" t="s">
        <v>16</v>
      </c>
      <c r="K211" s="15">
        <v>16</v>
      </c>
      <c r="L211" s="15" t="s">
        <v>153</v>
      </c>
      <c r="M211" s="15" t="s">
        <v>16</v>
      </c>
      <c r="Q211" s="15" t="s">
        <v>149</v>
      </c>
    </row>
    <row r="212" spans="1:17" ht="12.5" x14ac:dyDescent="0.25">
      <c r="A212" s="15" t="s">
        <v>184</v>
      </c>
      <c r="B212" s="15">
        <v>1</v>
      </c>
      <c r="C212" s="15" t="s">
        <v>185</v>
      </c>
      <c r="D212" s="15">
        <v>3</v>
      </c>
      <c r="E212" s="15" t="s">
        <v>137</v>
      </c>
      <c r="F212" s="15" t="s">
        <v>150</v>
      </c>
      <c r="G212" s="15" t="s">
        <v>139</v>
      </c>
      <c r="H212" s="15" t="s">
        <v>186</v>
      </c>
      <c r="I212" s="15">
        <v>17</v>
      </c>
      <c r="J212" s="15" t="s">
        <v>149</v>
      </c>
      <c r="K212" s="15">
        <v>17</v>
      </c>
      <c r="L212" s="15" t="s">
        <v>153</v>
      </c>
      <c r="M212" s="15" t="s">
        <v>149</v>
      </c>
      <c r="Q212" s="15" t="s">
        <v>149</v>
      </c>
    </row>
    <row r="213" spans="1:17" ht="12.5" x14ac:dyDescent="0.25">
      <c r="A213" s="15" t="s">
        <v>184</v>
      </c>
      <c r="B213" s="15">
        <v>1</v>
      </c>
      <c r="C213" s="15" t="s">
        <v>185</v>
      </c>
      <c r="D213" s="15">
        <v>2</v>
      </c>
      <c r="E213" s="15" t="s">
        <v>152</v>
      </c>
      <c r="F213" s="15" t="s">
        <v>138</v>
      </c>
      <c r="G213" s="15" t="s">
        <v>139</v>
      </c>
      <c r="H213" s="15" t="s">
        <v>186</v>
      </c>
      <c r="I213" s="15">
        <v>3</v>
      </c>
      <c r="J213" s="15" t="s">
        <v>149</v>
      </c>
      <c r="K213" s="15">
        <v>3</v>
      </c>
      <c r="L213" s="15" t="s">
        <v>164</v>
      </c>
      <c r="M213" s="15" t="s">
        <v>149</v>
      </c>
      <c r="Q213" s="15" t="s">
        <v>149</v>
      </c>
    </row>
    <row r="214" spans="1:17" ht="12.5" x14ac:dyDescent="0.25">
      <c r="A214" s="15" t="s">
        <v>184</v>
      </c>
      <c r="B214" s="15">
        <v>1</v>
      </c>
      <c r="C214" s="15" t="s">
        <v>185</v>
      </c>
      <c r="D214" s="15">
        <v>2</v>
      </c>
      <c r="E214" s="15" t="s">
        <v>152</v>
      </c>
      <c r="F214" s="15" t="s">
        <v>138</v>
      </c>
      <c r="G214" s="15" t="s">
        <v>142</v>
      </c>
      <c r="H214" s="15" t="s">
        <v>186</v>
      </c>
      <c r="I214" s="15">
        <v>4</v>
      </c>
      <c r="J214" s="15" t="s">
        <v>5</v>
      </c>
      <c r="K214" s="15">
        <v>4</v>
      </c>
      <c r="L214" s="15" t="s">
        <v>155</v>
      </c>
      <c r="M214" s="15" t="s">
        <v>5</v>
      </c>
      <c r="N214" s="15" t="s">
        <v>144</v>
      </c>
      <c r="Q214" s="15" t="s">
        <v>5</v>
      </c>
    </row>
    <row r="215" spans="1:17" ht="12.5" x14ac:dyDescent="0.25">
      <c r="A215" s="15" t="s">
        <v>184</v>
      </c>
      <c r="B215" s="15">
        <v>1</v>
      </c>
      <c r="C215" s="15" t="s">
        <v>185</v>
      </c>
      <c r="D215" s="15">
        <v>2</v>
      </c>
      <c r="E215" s="15" t="s">
        <v>152</v>
      </c>
      <c r="F215" s="15" t="s">
        <v>145</v>
      </c>
      <c r="G215" s="15" t="s">
        <v>142</v>
      </c>
      <c r="H215" s="15" t="s">
        <v>186</v>
      </c>
      <c r="I215" s="15">
        <v>5</v>
      </c>
      <c r="J215" s="15" t="s">
        <v>5</v>
      </c>
      <c r="K215" s="15">
        <v>5</v>
      </c>
      <c r="L215" s="15" t="s">
        <v>164</v>
      </c>
      <c r="M215" s="15" t="s">
        <v>149</v>
      </c>
      <c r="Q215" s="15" t="s">
        <v>5</v>
      </c>
    </row>
    <row r="216" spans="1:17" ht="12.5" x14ac:dyDescent="0.25">
      <c r="A216" s="15" t="s">
        <v>184</v>
      </c>
      <c r="B216" s="15">
        <v>1</v>
      </c>
      <c r="C216" s="15" t="s">
        <v>185</v>
      </c>
      <c r="D216" s="15">
        <v>2</v>
      </c>
      <c r="E216" s="15" t="s">
        <v>152</v>
      </c>
      <c r="F216" s="15" t="s">
        <v>148</v>
      </c>
      <c r="G216" s="15" t="s">
        <v>142</v>
      </c>
      <c r="H216" s="15" t="s">
        <v>186</v>
      </c>
      <c r="I216" s="15">
        <v>6</v>
      </c>
      <c r="J216" s="15" t="s">
        <v>16</v>
      </c>
      <c r="K216" s="15">
        <v>6</v>
      </c>
      <c r="L216" s="15" t="s">
        <v>155</v>
      </c>
      <c r="M216" s="15" t="s">
        <v>16</v>
      </c>
      <c r="N216" s="15" t="s">
        <v>146</v>
      </c>
      <c r="O216" s="15" t="s">
        <v>187</v>
      </c>
      <c r="Q216" s="15" t="s">
        <v>16</v>
      </c>
    </row>
    <row r="217" spans="1:17" ht="12.5" x14ac:dyDescent="0.25">
      <c r="A217" s="15" t="s">
        <v>184</v>
      </c>
      <c r="B217" s="15">
        <v>1</v>
      </c>
      <c r="C217" s="15" t="s">
        <v>185</v>
      </c>
      <c r="D217" s="15">
        <v>2</v>
      </c>
      <c r="E217" s="15" t="s">
        <v>152</v>
      </c>
      <c r="F217" s="15" t="s">
        <v>150</v>
      </c>
      <c r="G217" s="15" t="s">
        <v>142</v>
      </c>
      <c r="H217" s="15" t="s">
        <v>186</v>
      </c>
      <c r="I217" s="15">
        <v>7</v>
      </c>
      <c r="J217" s="15" t="s">
        <v>149</v>
      </c>
      <c r="K217" s="15">
        <v>7</v>
      </c>
      <c r="L217" s="15" t="s">
        <v>155</v>
      </c>
      <c r="M217" s="15" t="s">
        <v>5</v>
      </c>
      <c r="N217" s="15" t="s">
        <v>146</v>
      </c>
      <c r="O217" s="15" t="s">
        <v>147</v>
      </c>
      <c r="Q217" s="15" t="s">
        <v>149</v>
      </c>
    </row>
    <row r="218" spans="1:17" ht="12.5" x14ac:dyDescent="0.25">
      <c r="A218" s="15" t="s">
        <v>184</v>
      </c>
      <c r="B218" s="15">
        <v>1</v>
      </c>
      <c r="C218" s="15" t="s">
        <v>185</v>
      </c>
      <c r="D218" s="15">
        <v>2</v>
      </c>
      <c r="E218" s="15" t="s">
        <v>152</v>
      </c>
      <c r="F218" s="15" t="s">
        <v>151</v>
      </c>
      <c r="G218" s="15" t="s">
        <v>139</v>
      </c>
      <c r="H218" s="15" t="s">
        <v>186</v>
      </c>
      <c r="I218" s="15">
        <v>8</v>
      </c>
      <c r="J218" s="15" t="s">
        <v>18</v>
      </c>
      <c r="K218" s="15">
        <v>8</v>
      </c>
      <c r="L218" s="15" t="s">
        <v>153</v>
      </c>
      <c r="M218" s="15" t="s">
        <v>18</v>
      </c>
      <c r="Q218" s="15" t="s">
        <v>149</v>
      </c>
    </row>
    <row r="219" spans="1:17" ht="12.5" x14ac:dyDescent="0.25">
      <c r="A219" s="15" t="s">
        <v>184</v>
      </c>
      <c r="B219" s="15">
        <v>1</v>
      </c>
      <c r="C219" s="15" t="s">
        <v>185</v>
      </c>
      <c r="D219" s="15">
        <v>2</v>
      </c>
      <c r="E219" s="15" t="s">
        <v>152</v>
      </c>
      <c r="F219" s="15" t="s">
        <v>169</v>
      </c>
      <c r="G219" s="15" t="s">
        <v>139</v>
      </c>
      <c r="H219" s="15" t="s">
        <v>186</v>
      </c>
      <c r="I219" s="15">
        <v>9</v>
      </c>
      <c r="J219" s="15" t="s">
        <v>5</v>
      </c>
      <c r="K219" s="15">
        <v>9</v>
      </c>
      <c r="L219" s="15" t="s">
        <v>164</v>
      </c>
      <c r="M219" s="15" t="s">
        <v>149</v>
      </c>
      <c r="Q219" s="15" t="s">
        <v>149</v>
      </c>
    </row>
    <row r="220" spans="1:17" ht="12.5" x14ac:dyDescent="0.25">
      <c r="A220" s="15" t="s">
        <v>184</v>
      </c>
      <c r="B220" s="15">
        <v>1</v>
      </c>
      <c r="C220" s="15" t="s">
        <v>185</v>
      </c>
      <c r="D220" s="15">
        <v>1</v>
      </c>
      <c r="E220" s="15" t="s">
        <v>154</v>
      </c>
      <c r="F220" s="15" t="s">
        <v>138</v>
      </c>
      <c r="G220" s="15" t="s">
        <v>139</v>
      </c>
      <c r="H220" s="15" t="s">
        <v>186</v>
      </c>
      <c r="I220" s="15">
        <v>1</v>
      </c>
      <c r="J220" s="15" t="s">
        <v>16</v>
      </c>
      <c r="K220" s="15">
        <v>1</v>
      </c>
      <c r="L220" s="15" t="s">
        <v>158</v>
      </c>
      <c r="M220" s="15" t="s">
        <v>16</v>
      </c>
      <c r="N220" s="15" t="s">
        <v>146</v>
      </c>
      <c r="O220" s="15" t="s">
        <v>161</v>
      </c>
      <c r="Q220" s="15" t="s">
        <v>16</v>
      </c>
    </row>
    <row r="221" spans="1:17" ht="12.5" x14ac:dyDescent="0.25">
      <c r="A221" s="15" t="s">
        <v>184</v>
      </c>
      <c r="B221" s="15">
        <v>1</v>
      </c>
      <c r="C221" s="15" t="s">
        <v>185</v>
      </c>
      <c r="D221" s="15">
        <v>1</v>
      </c>
      <c r="E221" s="15" t="s">
        <v>154</v>
      </c>
      <c r="F221" s="15" t="s">
        <v>138</v>
      </c>
      <c r="G221" s="15" t="s">
        <v>142</v>
      </c>
      <c r="H221" s="15" t="s">
        <v>186</v>
      </c>
      <c r="I221" s="15">
        <v>2</v>
      </c>
      <c r="J221" s="15" t="s">
        <v>5</v>
      </c>
      <c r="K221" s="15">
        <v>2</v>
      </c>
      <c r="L221" s="15" t="s">
        <v>158</v>
      </c>
      <c r="M221" s="15" t="s">
        <v>8</v>
      </c>
      <c r="N221" s="15" t="s">
        <v>146</v>
      </c>
      <c r="O221" s="15" t="s">
        <v>147</v>
      </c>
      <c r="Q221" s="15" t="s">
        <v>5</v>
      </c>
    </row>
    <row r="222" spans="1:17" ht="12.5" x14ac:dyDescent="0.25">
      <c r="A222" s="15" t="s">
        <v>184</v>
      </c>
      <c r="B222" s="15">
        <v>2</v>
      </c>
      <c r="C222" s="15" t="s">
        <v>188</v>
      </c>
      <c r="D222" s="15">
        <v>3</v>
      </c>
      <c r="E222" s="15" t="s">
        <v>137</v>
      </c>
      <c r="F222" s="15" t="s">
        <v>138</v>
      </c>
      <c r="G222" s="15" t="s">
        <v>139</v>
      </c>
      <c r="H222" s="15" t="s">
        <v>186</v>
      </c>
      <c r="I222" s="15">
        <v>30</v>
      </c>
      <c r="J222" s="15" t="s">
        <v>149</v>
      </c>
      <c r="K222" s="15">
        <v>30</v>
      </c>
      <c r="L222" s="15" t="s">
        <v>164</v>
      </c>
      <c r="M222" s="15" t="s">
        <v>149</v>
      </c>
      <c r="Q222" s="15" t="s">
        <v>149</v>
      </c>
    </row>
    <row r="223" spans="1:17" ht="12.5" x14ac:dyDescent="0.25">
      <c r="A223" s="15" t="s">
        <v>184</v>
      </c>
      <c r="B223" s="15">
        <v>2</v>
      </c>
      <c r="C223" s="15" t="s">
        <v>188</v>
      </c>
      <c r="D223" s="15">
        <v>3</v>
      </c>
      <c r="E223" s="15" t="s">
        <v>137</v>
      </c>
      <c r="F223" s="15" t="s">
        <v>145</v>
      </c>
      <c r="G223" s="15" t="s">
        <v>139</v>
      </c>
      <c r="H223" s="15" t="s">
        <v>186</v>
      </c>
      <c r="I223" s="15">
        <v>31</v>
      </c>
      <c r="J223" s="15" t="s">
        <v>18</v>
      </c>
      <c r="K223" s="15">
        <v>31</v>
      </c>
      <c r="L223" s="15" t="s">
        <v>153</v>
      </c>
      <c r="M223" s="15" t="s">
        <v>18</v>
      </c>
      <c r="Q223" s="15" t="s">
        <v>18</v>
      </c>
    </row>
    <row r="224" spans="1:17" ht="12.5" x14ac:dyDescent="0.25">
      <c r="A224" s="15" t="s">
        <v>184</v>
      </c>
      <c r="B224" s="15">
        <v>2</v>
      </c>
      <c r="C224" s="15" t="s">
        <v>188</v>
      </c>
      <c r="D224" s="15">
        <v>3</v>
      </c>
      <c r="E224" s="15" t="s">
        <v>137</v>
      </c>
      <c r="F224" s="15" t="s">
        <v>145</v>
      </c>
      <c r="G224" s="15" t="s">
        <v>142</v>
      </c>
      <c r="H224" s="15" t="s">
        <v>186</v>
      </c>
      <c r="I224" s="15">
        <v>32</v>
      </c>
      <c r="J224" s="15" t="s">
        <v>149</v>
      </c>
      <c r="K224" s="15">
        <v>32</v>
      </c>
      <c r="L224" s="15" t="s">
        <v>141</v>
      </c>
      <c r="M224" s="15" t="s">
        <v>149</v>
      </c>
      <c r="Q224" s="15" t="s">
        <v>149</v>
      </c>
    </row>
    <row r="225" spans="1:17" ht="12.5" x14ac:dyDescent="0.25">
      <c r="A225" s="15" t="s">
        <v>184</v>
      </c>
      <c r="B225" s="15">
        <v>2</v>
      </c>
      <c r="C225" s="15" t="s">
        <v>188</v>
      </c>
      <c r="D225" s="15">
        <v>3</v>
      </c>
      <c r="E225" s="15" t="s">
        <v>137</v>
      </c>
      <c r="F225" s="15" t="s">
        <v>148</v>
      </c>
      <c r="G225" s="15" t="s">
        <v>139</v>
      </c>
      <c r="H225" s="15" t="s">
        <v>186</v>
      </c>
      <c r="I225" s="15">
        <v>33</v>
      </c>
      <c r="J225" s="15" t="s">
        <v>16</v>
      </c>
      <c r="K225" s="15">
        <v>33</v>
      </c>
      <c r="L225" s="15" t="s">
        <v>153</v>
      </c>
      <c r="M225" s="15" t="s">
        <v>16</v>
      </c>
      <c r="Q225" s="15" t="s">
        <v>16</v>
      </c>
    </row>
    <row r="226" spans="1:17" ht="12.5" x14ac:dyDescent="0.25">
      <c r="A226" s="15" t="s">
        <v>184</v>
      </c>
      <c r="B226" s="15">
        <v>2</v>
      </c>
      <c r="C226" s="15" t="s">
        <v>188</v>
      </c>
      <c r="D226" s="15">
        <v>3</v>
      </c>
      <c r="E226" s="15" t="s">
        <v>137</v>
      </c>
      <c r="F226" s="15" t="s">
        <v>148</v>
      </c>
      <c r="G226" s="15" t="s">
        <v>142</v>
      </c>
      <c r="H226" s="15" t="s">
        <v>186</v>
      </c>
      <c r="I226" s="15">
        <v>34</v>
      </c>
      <c r="J226" s="15" t="s">
        <v>149</v>
      </c>
      <c r="K226" s="15">
        <v>34</v>
      </c>
      <c r="L226" s="15" t="s">
        <v>141</v>
      </c>
      <c r="M226" s="15" t="s">
        <v>149</v>
      </c>
      <c r="Q226" s="15" t="s">
        <v>149</v>
      </c>
    </row>
    <row r="227" spans="1:17" ht="12.5" x14ac:dyDescent="0.25">
      <c r="A227" s="15" t="s">
        <v>184</v>
      </c>
      <c r="B227" s="15">
        <v>2</v>
      </c>
      <c r="C227" s="15" t="s">
        <v>188</v>
      </c>
      <c r="D227" s="15">
        <v>3</v>
      </c>
      <c r="E227" s="15" t="s">
        <v>137</v>
      </c>
      <c r="F227" s="15" t="s">
        <v>150</v>
      </c>
      <c r="G227" s="15" t="s">
        <v>139</v>
      </c>
      <c r="H227" s="15" t="s">
        <v>186</v>
      </c>
      <c r="I227" s="15">
        <v>35</v>
      </c>
      <c r="J227" s="15" t="s">
        <v>18</v>
      </c>
      <c r="K227" s="15">
        <v>35</v>
      </c>
      <c r="L227" s="15" t="s">
        <v>153</v>
      </c>
      <c r="M227" s="15" t="s">
        <v>18</v>
      </c>
      <c r="Q227" s="15" t="s">
        <v>18</v>
      </c>
    </row>
    <row r="228" spans="1:17" ht="12.5" x14ac:dyDescent="0.25">
      <c r="A228" s="15" t="s">
        <v>184</v>
      </c>
      <c r="B228" s="15">
        <v>2</v>
      </c>
      <c r="C228" s="15" t="s">
        <v>188</v>
      </c>
      <c r="D228" s="15">
        <v>3</v>
      </c>
      <c r="E228" s="15" t="s">
        <v>137</v>
      </c>
      <c r="F228" s="15" t="s">
        <v>150</v>
      </c>
      <c r="G228" s="15" t="s">
        <v>142</v>
      </c>
      <c r="H228" s="15" t="s">
        <v>186</v>
      </c>
      <c r="I228" s="15">
        <v>36</v>
      </c>
      <c r="J228" s="15" t="s">
        <v>16</v>
      </c>
      <c r="K228" s="15">
        <v>36</v>
      </c>
      <c r="L228" s="15" t="s">
        <v>153</v>
      </c>
      <c r="M228" s="15" t="s">
        <v>16</v>
      </c>
      <c r="Q228" s="15" t="s">
        <v>16</v>
      </c>
    </row>
    <row r="229" spans="1:17" ht="12.5" x14ac:dyDescent="0.25">
      <c r="A229" s="15" t="s">
        <v>184</v>
      </c>
      <c r="B229" s="15">
        <v>2</v>
      </c>
      <c r="C229" s="15" t="s">
        <v>188</v>
      </c>
      <c r="D229" s="15">
        <v>3</v>
      </c>
      <c r="E229" s="15" t="s">
        <v>137</v>
      </c>
      <c r="F229" s="15" t="s">
        <v>151</v>
      </c>
      <c r="G229" s="15" t="s">
        <v>139</v>
      </c>
      <c r="H229" s="15" t="s">
        <v>186</v>
      </c>
      <c r="I229" s="15">
        <v>37</v>
      </c>
      <c r="J229" s="15" t="s">
        <v>16</v>
      </c>
      <c r="K229" s="15">
        <v>37</v>
      </c>
      <c r="L229" s="15" t="s">
        <v>153</v>
      </c>
      <c r="M229" s="15" t="s">
        <v>16</v>
      </c>
      <c r="Q229" s="15" t="s">
        <v>16</v>
      </c>
    </row>
    <row r="230" spans="1:17" ht="12.5" x14ac:dyDescent="0.25">
      <c r="A230" s="15" t="s">
        <v>184</v>
      </c>
      <c r="B230" s="15">
        <v>2</v>
      </c>
      <c r="C230" s="15" t="s">
        <v>188</v>
      </c>
      <c r="D230" s="15">
        <v>3</v>
      </c>
      <c r="E230" s="15" t="s">
        <v>137</v>
      </c>
      <c r="F230" s="15" t="s">
        <v>151</v>
      </c>
      <c r="G230" s="15" t="s">
        <v>142</v>
      </c>
      <c r="H230" s="15" t="s">
        <v>186</v>
      </c>
      <c r="I230" s="15">
        <v>38</v>
      </c>
      <c r="J230" s="15" t="s">
        <v>149</v>
      </c>
      <c r="K230" s="15">
        <v>38</v>
      </c>
      <c r="L230" s="15" t="s">
        <v>164</v>
      </c>
      <c r="M230" s="15" t="s">
        <v>149</v>
      </c>
      <c r="Q230" s="15" t="s">
        <v>149</v>
      </c>
    </row>
    <row r="231" spans="1:17" ht="12.5" x14ac:dyDescent="0.25">
      <c r="A231" s="15" t="s">
        <v>184</v>
      </c>
      <c r="B231" s="15">
        <v>2</v>
      </c>
      <c r="C231" s="15" t="s">
        <v>188</v>
      </c>
      <c r="D231" s="15">
        <v>3</v>
      </c>
      <c r="E231" s="15" t="s">
        <v>137</v>
      </c>
      <c r="F231" s="15" t="s">
        <v>169</v>
      </c>
      <c r="G231" s="15" t="s">
        <v>139</v>
      </c>
      <c r="H231" s="15" t="s">
        <v>186</v>
      </c>
      <c r="I231" s="15">
        <v>39</v>
      </c>
      <c r="J231" s="15" t="s">
        <v>149</v>
      </c>
      <c r="K231" s="15">
        <v>39</v>
      </c>
      <c r="L231" s="15" t="s">
        <v>164</v>
      </c>
      <c r="M231" s="15" t="s">
        <v>149</v>
      </c>
      <c r="Q231" s="15" t="s">
        <v>149</v>
      </c>
    </row>
    <row r="232" spans="1:17" ht="12.5" x14ac:dyDescent="0.25">
      <c r="A232" s="15" t="s">
        <v>184</v>
      </c>
      <c r="B232" s="15">
        <v>2</v>
      </c>
      <c r="C232" s="15" t="s">
        <v>188</v>
      </c>
      <c r="D232" s="15">
        <v>2</v>
      </c>
      <c r="E232" s="15" t="s">
        <v>152</v>
      </c>
      <c r="F232" s="15" t="s">
        <v>138</v>
      </c>
      <c r="G232" s="15" t="s">
        <v>139</v>
      </c>
      <c r="H232" s="15" t="s">
        <v>186</v>
      </c>
      <c r="I232" s="15">
        <v>23</v>
      </c>
      <c r="J232" s="15" t="s">
        <v>16</v>
      </c>
      <c r="K232" s="15">
        <v>23</v>
      </c>
      <c r="L232" s="15" t="s">
        <v>157</v>
      </c>
      <c r="M232" s="15" t="s">
        <v>16</v>
      </c>
      <c r="N232" s="15" t="s">
        <v>146</v>
      </c>
      <c r="O232" s="15" t="s">
        <v>161</v>
      </c>
      <c r="Q232" s="15" t="s">
        <v>16</v>
      </c>
    </row>
    <row r="233" spans="1:17" ht="12.5" x14ac:dyDescent="0.25">
      <c r="A233" s="15" t="s">
        <v>184</v>
      </c>
      <c r="B233" s="15">
        <v>2</v>
      </c>
      <c r="C233" s="15" t="s">
        <v>188</v>
      </c>
      <c r="D233" s="15">
        <v>2</v>
      </c>
      <c r="E233" s="15" t="s">
        <v>152</v>
      </c>
      <c r="F233" s="15" t="s">
        <v>145</v>
      </c>
      <c r="G233" s="15" t="s">
        <v>139</v>
      </c>
      <c r="H233" s="15" t="s">
        <v>186</v>
      </c>
      <c r="I233" s="15">
        <v>24</v>
      </c>
      <c r="J233" s="15" t="s">
        <v>16</v>
      </c>
      <c r="K233" s="15">
        <v>24</v>
      </c>
      <c r="L233" s="15" t="s">
        <v>157</v>
      </c>
      <c r="M233" s="15" t="s">
        <v>16</v>
      </c>
      <c r="N233" s="15" t="s">
        <v>146</v>
      </c>
      <c r="O233" s="15" t="s">
        <v>161</v>
      </c>
      <c r="Q233" s="15" t="s">
        <v>16</v>
      </c>
    </row>
    <row r="234" spans="1:17" ht="12.5" x14ac:dyDescent="0.25">
      <c r="A234" s="15" t="s">
        <v>184</v>
      </c>
      <c r="B234" s="15">
        <v>2</v>
      </c>
      <c r="C234" s="15" t="s">
        <v>188</v>
      </c>
      <c r="D234" s="15">
        <v>2</v>
      </c>
      <c r="E234" s="15" t="s">
        <v>152</v>
      </c>
      <c r="F234" s="15" t="s">
        <v>145</v>
      </c>
      <c r="G234" s="15" t="s">
        <v>160</v>
      </c>
      <c r="H234" s="15" t="s">
        <v>186</v>
      </c>
      <c r="I234" s="15">
        <v>25</v>
      </c>
      <c r="J234" s="15" t="s">
        <v>16</v>
      </c>
      <c r="K234" s="15">
        <v>25</v>
      </c>
      <c r="L234" s="15" t="s">
        <v>155</v>
      </c>
      <c r="M234" s="15" t="s">
        <v>16</v>
      </c>
      <c r="N234" s="15" t="s">
        <v>156</v>
      </c>
      <c r="O234" s="15" t="s">
        <v>161</v>
      </c>
      <c r="Q234" s="15" t="s">
        <v>16</v>
      </c>
    </row>
    <row r="235" spans="1:17" ht="12.5" x14ac:dyDescent="0.25">
      <c r="A235" s="15" t="s">
        <v>184</v>
      </c>
      <c r="B235" s="15">
        <v>2</v>
      </c>
      <c r="C235" s="15" t="s">
        <v>188</v>
      </c>
      <c r="D235" s="15">
        <v>2</v>
      </c>
      <c r="E235" s="15" t="s">
        <v>152</v>
      </c>
      <c r="F235" s="15" t="s">
        <v>148</v>
      </c>
      <c r="G235" s="15" t="s">
        <v>142</v>
      </c>
      <c r="H235" s="15" t="s">
        <v>186</v>
      </c>
      <c r="I235" s="15">
        <v>26</v>
      </c>
      <c r="J235" s="15" t="s">
        <v>8</v>
      </c>
      <c r="K235" s="15">
        <v>26</v>
      </c>
      <c r="L235" s="15" t="s">
        <v>157</v>
      </c>
      <c r="M235" s="15" t="s">
        <v>12</v>
      </c>
      <c r="N235" s="15" t="s">
        <v>156</v>
      </c>
      <c r="O235" s="15" t="s">
        <v>147</v>
      </c>
      <c r="Q235" s="15" t="s">
        <v>8</v>
      </c>
    </row>
    <row r="236" spans="1:17" ht="12.5" x14ac:dyDescent="0.25">
      <c r="A236" s="15" t="s">
        <v>184</v>
      </c>
      <c r="B236" s="15">
        <v>2</v>
      </c>
      <c r="C236" s="15" t="s">
        <v>188</v>
      </c>
      <c r="D236" s="15">
        <v>2</v>
      </c>
      <c r="E236" s="15" t="s">
        <v>152</v>
      </c>
      <c r="F236" s="15" t="s">
        <v>148</v>
      </c>
      <c r="G236" s="15" t="s">
        <v>160</v>
      </c>
      <c r="H236" s="15" t="s">
        <v>186</v>
      </c>
      <c r="I236" s="15">
        <v>27</v>
      </c>
      <c r="J236" s="15" t="s">
        <v>18</v>
      </c>
      <c r="K236" s="15">
        <v>27</v>
      </c>
      <c r="L236" s="15" t="s">
        <v>175</v>
      </c>
      <c r="M236" s="15" t="s">
        <v>18</v>
      </c>
      <c r="Q236" s="15" t="s">
        <v>18</v>
      </c>
    </row>
    <row r="237" spans="1:17" ht="12.5" x14ac:dyDescent="0.25">
      <c r="A237" s="15" t="s">
        <v>184</v>
      </c>
      <c r="B237" s="15">
        <v>2</v>
      </c>
      <c r="C237" s="15" t="s">
        <v>188</v>
      </c>
      <c r="D237" s="15">
        <v>2</v>
      </c>
      <c r="E237" s="15" t="s">
        <v>152</v>
      </c>
      <c r="F237" s="15" t="s">
        <v>150</v>
      </c>
      <c r="G237" s="15" t="s">
        <v>142</v>
      </c>
      <c r="H237" s="15" t="s">
        <v>186</v>
      </c>
      <c r="I237" s="15">
        <v>28</v>
      </c>
      <c r="J237" s="15" t="s">
        <v>18</v>
      </c>
      <c r="K237" s="15">
        <v>28</v>
      </c>
      <c r="L237" s="15" t="s">
        <v>153</v>
      </c>
      <c r="M237" s="15" t="s">
        <v>18</v>
      </c>
      <c r="Q237" s="15" t="s">
        <v>18</v>
      </c>
    </row>
    <row r="238" spans="1:17" ht="12.5" x14ac:dyDescent="0.25">
      <c r="A238" s="15" t="s">
        <v>184</v>
      </c>
      <c r="B238" s="15">
        <v>2</v>
      </c>
      <c r="C238" s="15" t="s">
        <v>188</v>
      </c>
      <c r="D238" s="15">
        <v>2</v>
      </c>
      <c r="E238" s="15" t="s">
        <v>152</v>
      </c>
      <c r="F238" s="15" t="s">
        <v>151</v>
      </c>
      <c r="G238" s="15" t="s">
        <v>142</v>
      </c>
      <c r="H238" s="15" t="s">
        <v>186</v>
      </c>
      <c r="I238" s="15">
        <v>29</v>
      </c>
      <c r="J238" s="15" t="s">
        <v>149</v>
      </c>
      <c r="K238" s="15">
        <v>29</v>
      </c>
      <c r="L238" s="15" t="s">
        <v>158</v>
      </c>
      <c r="M238" s="15" t="s">
        <v>8</v>
      </c>
      <c r="N238" s="15" t="s">
        <v>156</v>
      </c>
      <c r="O238" s="15" t="s">
        <v>147</v>
      </c>
      <c r="Q238" s="15" t="s">
        <v>149</v>
      </c>
    </row>
    <row r="239" spans="1:17" ht="12.5" x14ac:dyDescent="0.25">
      <c r="A239" s="15" t="s">
        <v>184</v>
      </c>
      <c r="B239" s="15">
        <v>2</v>
      </c>
      <c r="C239" s="15" t="s">
        <v>188</v>
      </c>
      <c r="D239" s="15">
        <v>1</v>
      </c>
      <c r="E239" s="15" t="s">
        <v>154</v>
      </c>
      <c r="F239" s="15" t="s">
        <v>138</v>
      </c>
      <c r="G239" s="15" t="s">
        <v>142</v>
      </c>
      <c r="H239" s="15" t="s">
        <v>186</v>
      </c>
      <c r="I239" s="15">
        <v>18</v>
      </c>
      <c r="J239" s="15" t="s">
        <v>16</v>
      </c>
      <c r="K239" s="15">
        <v>18</v>
      </c>
      <c r="L239" s="15" t="s">
        <v>158</v>
      </c>
      <c r="M239" s="15" t="s">
        <v>16</v>
      </c>
      <c r="N239" s="15" t="s">
        <v>146</v>
      </c>
      <c r="O239" s="15" t="s">
        <v>161</v>
      </c>
      <c r="Q239" s="15" t="s">
        <v>16</v>
      </c>
    </row>
    <row r="240" spans="1:17" ht="12.5" x14ac:dyDescent="0.25">
      <c r="A240" s="15" t="s">
        <v>184</v>
      </c>
      <c r="B240" s="15">
        <v>2</v>
      </c>
      <c r="C240" s="15" t="s">
        <v>188</v>
      </c>
      <c r="D240" s="15">
        <v>1</v>
      </c>
      <c r="E240" s="15" t="s">
        <v>154</v>
      </c>
      <c r="F240" s="15" t="s">
        <v>145</v>
      </c>
      <c r="G240" s="15" t="s">
        <v>139</v>
      </c>
      <c r="H240" s="15" t="s">
        <v>186</v>
      </c>
      <c r="I240" s="15">
        <v>19</v>
      </c>
      <c r="J240" s="15" t="s">
        <v>149</v>
      </c>
      <c r="K240" s="15">
        <v>19</v>
      </c>
      <c r="L240" s="15" t="s">
        <v>155</v>
      </c>
      <c r="M240" s="15" t="s">
        <v>5</v>
      </c>
      <c r="N240" s="15" t="s">
        <v>146</v>
      </c>
      <c r="O240" s="15" t="s">
        <v>147</v>
      </c>
      <c r="Q240" s="15" t="s">
        <v>149</v>
      </c>
    </row>
    <row r="241" spans="1:17" ht="12.5" x14ac:dyDescent="0.25">
      <c r="A241" s="15" t="s">
        <v>184</v>
      </c>
      <c r="B241" s="15">
        <v>2</v>
      </c>
      <c r="C241" s="15" t="s">
        <v>188</v>
      </c>
      <c r="D241" s="15">
        <v>1</v>
      </c>
      <c r="E241" s="15" t="s">
        <v>154</v>
      </c>
      <c r="F241" s="15" t="s">
        <v>148</v>
      </c>
      <c r="G241" s="15" t="s">
        <v>142</v>
      </c>
      <c r="H241" s="15" t="s">
        <v>186</v>
      </c>
      <c r="I241" s="15">
        <v>20</v>
      </c>
      <c r="J241" s="15" t="s">
        <v>149</v>
      </c>
      <c r="K241" s="15">
        <v>20</v>
      </c>
      <c r="L241" s="15" t="s">
        <v>158</v>
      </c>
      <c r="M241" s="15" t="s">
        <v>8</v>
      </c>
      <c r="N241" s="15" t="s">
        <v>146</v>
      </c>
      <c r="O241" s="15" t="s">
        <v>147</v>
      </c>
      <c r="P241" s="57" t="s">
        <v>7</v>
      </c>
      <c r="Q241" s="15" t="s">
        <v>8</v>
      </c>
    </row>
    <row r="242" spans="1:17" ht="12.5" x14ac:dyDescent="0.25">
      <c r="A242" s="15" t="s">
        <v>184</v>
      </c>
      <c r="B242" s="15">
        <v>2</v>
      </c>
      <c r="C242" s="15" t="s">
        <v>188</v>
      </c>
      <c r="D242" s="15">
        <v>1</v>
      </c>
      <c r="E242" s="15" t="s">
        <v>154</v>
      </c>
      <c r="F242" s="15" t="s">
        <v>150</v>
      </c>
      <c r="G242" s="15" t="s">
        <v>139</v>
      </c>
      <c r="H242" s="15" t="s">
        <v>186</v>
      </c>
      <c r="I242" s="15">
        <v>21</v>
      </c>
      <c r="J242" s="15" t="s">
        <v>149</v>
      </c>
      <c r="K242" s="15">
        <v>21</v>
      </c>
      <c r="L242" s="15" t="s">
        <v>158</v>
      </c>
      <c r="M242" s="15" t="s">
        <v>8</v>
      </c>
      <c r="N242" s="15" t="s">
        <v>146</v>
      </c>
      <c r="O242" s="15" t="s">
        <v>147</v>
      </c>
      <c r="P242" s="57" t="s">
        <v>7</v>
      </c>
      <c r="Q242" s="15" t="s">
        <v>8</v>
      </c>
    </row>
    <row r="243" spans="1:17" ht="12.5" x14ac:dyDescent="0.25">
      <c r="A243" s="15" t="s">
        <v>184</v>
      </c>
      <c r="B243" s="15">
        <v>2</v>
      </c>
      <c r="C243" s="15" t="s">
        <v>188</v>
      </c>
      <c r="D243" s="15">
        <v>1</v>
      </c>
      <c r="E243" s="15" t="s">
        <v>154</v>
      </c>
      <c r="F243" s="15" t="s">
        <v>151</v>
      </c>
      <c r="G243" s="15" t="s">
        <v>142</v>
      </c>
      <c r="H243" s="15" t="s">
        <v>186</v>
      </c>
      <c r="I243" s="15">
        <v>22</v>
      </c>
      <c r="J243" s="15" t="s">
        <v>16</v>
      </c>
      <c r="K243" s="15">
        <v>22</v>
      </c>
      <c r="L243" s="15" t="s">
        <v>175</v>
      </c>
      <c r="M243" s="15" t="s">
        <v>16</v>
      </c>
      <c r="Q243" s="15" t="s">
        <v>16</v>
      </c>
    </row>
    <row r="244" spans="1:17" ht="12.5" x14ac:dyDescent="0.25">
      <c r="A244" s="15" t="s">
        <v>184</v>
      </c>
      <c r="B244" s="15">
        <v>3</v>
      </c>
      <c r="C244" s="15" t="s">
        <v>189</v>
      </c>
      <c r="D244" s="15">
        <v>4</v>
      </c>
      <c r="E244" s="15" t="s">
        <v>137</v>
      </c>
      <c r="F244" s="15" t="s">
        <v>138</v>
      </c>
      <c r="G244" s="15" t="s">
        <v>139</v>
      </c>
      <c r="H244" s="15" t="s">
        <v>190</v>
      </c>
      <c r="I244" s="15">
        <v>65</v>
      </c>
      <c r="J244" s="15" t="s">
        <v>149</v>
      </c>
      <c r="K244" s="15">
        <v>20</v>
      </c>
      <c r="L244" s="15" t="s">
        <v>153</v>
      </c>
      <c r="M244" s="15" t="s">
        <v>149</v>
      </c>
      <c r="Q244" s="15" t="s">
        <v>149</v>
      </c>
    </row>
    <row r="245" spans="1:17" ht="12.5" x14ac:dyDescent="0.25">
      <c r="A245" s="15" t="s">
        <v>184</v>
      </c>
      <c r="B245" s="15">
        <v>3</v>
      </c>
      <c r="C245" s="15" t="s">
        <v>189</v>
      </c>
      <c r="D245" s="15">
        <v>4</v>
      </c>
      <c r="E245" s="15" t="s">
        <v>137</v>
      </c>
      <c r="F245" s="15" t="s">
        <v>138</v>
      </c>
      <c r="G245" s="15" t="s">
        <v>160</v>
      </c>
      <c r="H245" s="15" t="s">
        <v>190</v>
      </c>
      <c r="I245" s="15">
        <v>66</v>
      </c>
      <c r="J245" s="15" t="s">
        <v>149</v>
      </c>
      <c r="K245" s="15">
        <v>21</v>
      </c>
      <c r="L245" s="15" t="s">
        <v>153</v>
      </c>
      <c r="M245" s="15" t="s">
        <v>149</v>
      </c>
      <c r="Q245" s="15" t="s">
        <v>149</v>
      </c>
    </row>
    <row r="246" spans="1:17" ht="12.5" x14ac:dyDescent="0.25">
      <c r="A246" s="15" t="s">
        <v>184</v>
      </c>
      <c r="B246" s="15">
        <v>3</v>
      </c>
      <c r="C246" s="15" t="s">
        <v>189</v>
      </c>
      <c r="D246" s="15">
        <v>4</v>
      </c>
      <c r="E246" s="15" t="s">
        <v>137</v>
      </c>
      <c r="F246" s="15" t="s">
        <v>145</v>
      </c>
      <c r="G246" s="15" t="s">
        <v>139</v>
      </c>
      <c r="H246" s="15" t="s">
        <v>190</v>
      </c>
      <c r="I246" s="15">
        <v>67</v>
      </c>
      <c r="J246" s="15" t="s">
        <v>149</v>
      </c>
      <c r="K246" s="15">
        <v>22</v>
      </c>
      <c r="L246" s="15" t="s">
        <v>141</v>
      </c>
      <c r="M246" s="15" t="s">
        <v>149</v>
      </c>
      <c r="Q246" s="15" t="s">
        <v>149</v>
      </c>
    </row>
    <row r="247" spans="1:17" ht="12.5" x14ac:dyDescent="0.25">
      <c r="A247" s="15" t="s">
        <v>184</v>
      </c>
      <c r="B247" s="15">
        <v>3</v>
      </c>
      <c r="C247" s="15" t="s">
        <v>189</v>
      </c>
      <c r="D247" s="15">
        <v>4</v>
      </c>
      <c r="E247" s="15" t="s">
        <v>137</v>
      </c>
      <c r="F247" s="15" t="s">
        <v>145</v>
      </c>
      <c r="G247" s="15" t="s">
        <v>142</v>
      </c>
      <c r="H247" s="15" t="s">
        <v>190</v>
      </c>
      <c r="I247" s="15">
        <v>68</v>
      </c>
      <c r="J247" s="15" t="s">
        <v>16</v>
      </c>
      <c r="K247" s="15">
        <v>23</v>
      </c>
      <c r="L247" s="15" t="s">
        <v>164</v>
      </c>
      <c r="M247" s="15" t="s">
        <v>16</v>
      </c>
      <c r="Q247" s="15" t="s">
        <v>16</v>
      </c>
    </row>
    <row r="248" spans="1:17" ht="12.5" x14ac:dyDescent="0.25">
      <c r="A248" s="15" t="s">
        <v>184</v>
      </c>
      <c r="B248" s="15">
        <v>3</v>
      </c>
      <c r="C248" s="15" t="s">
        <v>189</v>
      </c>
      <c r="D248" s="15">
        <v>4</v>
      </c>
      <c r="E248" s="15" t="s">
        <v>137</v>
      </c>
      <c r="F248" s="15" t="s">
        <v>145</v>
      </c>
      <c r="G248" s="15" t="s">
        <v>160</v>
      </c>
      <c r="H248" s="15" t="s">
        <v>190</v>
      </c>
      <c r="I248" s="15">
        <v>69</v>
      </c>
      <c r="J248" s="15" t="s">
        <v>16</v>
      </c>
      <c r="K248" s="15">
        <v>24</v>
      </c>
      <c r="L248" s="15" t="s">
        <v>153</v>
      </c>
      <c r="M248" s="15" t="s">
        <v>16</v>
      </c>
      <c r="Q248" s="15" t="s">
        <v>16</v>
      </c>
    </row>
    <row r="249" spans="1:17" ht="12.5" x14ac:dyDescent="0.25">
      <c r="A249" s="15" t="s">
        <v>184</v>
      </c>
      <c r="B249" s="15">
        <v>3</v>
      </c>
      <c r="C249" s="15" t="s">
        <v>189</v>
      </c>
      <c r="D249" s="15">
        <v>4</v>
      </c>
      <c r="E249" s="15" t="s">
        <v>137</v>
      </c>
      <c r="F249" s="15" t="s">
        <v>148</v>
      </c>
      <c r="G249" s="15" t="s">
        <v>139</v>
      </c>
      <c r="H249" s="15" t="s">
        <v>190</v>
      </c>
      <c r="I249" s="15">
        <v>70</v>
      </c>
      <c r="J249" s="15" t="s">
        <v>149</v>
      </c>
      <c r="K249" s="15">
        <v>25</v>
      </c>
      <c r="L249" s="15" t="s">
        <v>164</v>
      </c>
      <c r="M249" s="15" t="s">
        <v>149</v>
      </c>
      <c r="Q249" s="15" t="s">
        <v>149</v>
      </c>
    </row>
    <row r="250" spans="1:17" ht="12.5" x14ac:dyDescent="0.25">
      <c r="A250" s="15" t="s">
        <v>184</v>
      </c>
      <c r="B250" s="15">
        <v>3</v>
      </c>
      <c r="C250" s="15" t="s">
        <v>189</v>
      </c>
      <c r="D250" s="15">
        <v>4</v>
      </c>
      <c r="E250" s="15" t="s">
        <v>137</v>
      </c>
      <c r="F250" s="15" t="s">
        <v>148</v>
      </c>
      <c r="G250" s="15" t="s">
        <v>142</v>
      </c>
      <c r="H250" s="15" t="s">
        <v>190</v>
      </c>
      <c r="I250" s="15">
        <v>71</v>
      </c>
      <c r="J250" s="15" t="s">
        <v>149</v>
      </c>
      <c r="K250" s="15">
        <v>26</v>
      </c>
      <c r="L250" s="15" t="s">
        <v>164</v>
      </c>
      <c r="M250" s="15" t="s">
        <v>149</v>
      </c>
      <c r="Q250" s="15" t="s">
        <v>149</v>
      </c>
    </row>
    <row r="251" spans="1:17" ht="12.5" x14ac:dyDescent="0.25">
      <c r="A251" s="15" t="s">
        <v>184</v>
      </c>
      <c r="B251" s="15">
        <v>3</v>
      </c>
      <c r="C251" s="15" t="s">
        <v>189</v>
      </c>
      <c r="D251" s="15">
        <v>4</v>
      </c>
      <c r="E251" s="15" t="s">
        <v>137</v>
      </c>
      <c r="F251" s="15" t="s">
        <v>150</v>
      </c>
      <c r="G251" s="15" t="s">
        <v>139</v>
      </c>
      <c r="H251" s="15" t="s">
        <v>190</v>
      </c>
      <c r="I251" s="15">
        <v>72</v>
      </c>
      <c r="J251" s="15" t="s">
        <v>149</v>
      </c>
      <c r="K251" s="15">
        <v>27</v>
      </c>
      <c r="L251" s="15" t="s">
        <v>153</v>
      </c>
      <c r="M251" s="15" t="s">
        <v>149</v>
      </c>
      <c r="Q251" s="15" t="s">
        <v>149</v>
      </c>
    </row>
    <row r="252" spans="1:17" ht="12.5" x14ac:dyDescent="0.25">
      <c r="A252" s="15" t="s">
        <v>184</v>
      </c>
      <c r="B252" s="15">
        <v>3</v>
      </c>
      <c r="C252" s="15" t="s">
        <v>189</v>
      </c>
      <c r="D252" s="15">
        <v>4</v>
      </c>
      <c r="E252" s="15" t="s">
        <v>137</v>
      </c>
      <c r="F252" s="15" t="s">
        <v>151</v>
      </c>
      <c r="G252" s="15" t="s">
        <v>139</v>
      </c>
      <c r="H252" s="15" t="s">
        <v>190</v>
      </c>
      <c r="I252" s="15">
        <v>73</v>
      </c>
      <c r="J252" s="15" t="s">
        <v>149</v>
      </c>
      <c r="K252" s="15">
        <v>28</v>
      </c>
      <c r="L252" s="15" t="s">
        <v>153</v>
      </c>
      <c r="M252" s="15" t="s">
        <v>149</v>
      </c>
      <c r="Q252" s="15" t="s">
        <v>149</v>
      </c>
    </row>
    <row r="253" spans="1:17" ht="12.5" x14ac:dyDescent="0.25">
      <c r="A253" s="15" t="s">
        <v>184</v>
      </c>
      <c r="B253" s="15">
        <v>3</v>
      </c>
      <c r="C253" s="15" t="s">
        <v>189</v>
      </c>
      <c r="D253" s="15">
        <v>4</v>
      </c>
      <c r="E253" s="15" t="s">
        <v>137</v>
      </c>
      <c r="F253" s="15" t="s">
        <v>151</v>
      </c>
      <c r="G253" s="15" t="s">
        <v>142</v>
      </c>
      <c r="H253" s="15" t="s">
        <v>190</v>
      </c>
      <c r="I253" s="15">
        <v>74</v>
      </c>
      <c r="J253" s="15" t="s">
        <v>149</v>
      </c>
      <c r="K253" s="15">
        <v>29</v>
      </c>
      <c r="L253" s="15" t="s">
        <v>153</v>
      </c>
      <c r="M253" s="15" t="s">
        <v>149</v>
      </c>
      <c r="Q253" s="15" t="s">
        <v>149</v>
      </c>
    </row>
    <row r="254" spans="1:17" ht="12.5" x14ac:dyDescent="0.25">
      <c r="A254" s="15" t="s">
        <v>184</v>
      </c>
      <c r="B254" s="15">
        <v>3</v>
      </c>
      <c r="C254" s="15" t="s">
        <v>189</v>
      </c>
      <c r="D254" s="15">
        <v>4</v>
      </c>
      <c r="E254" s="15" t="s">
        <v>137</v>
      </c>
      <c r="F254" s="15" t="s">
        <v>169</v>
      </c>
      <c r="G254" s="15" t="s">
        <v>139</v>
      </c>
      <c r="H254" s="15" t="s">
        <v>190</v>
      </c>
      <c r="I254" s="15">
        <v>75</v>
      </c>
      <c r="J254" s="15" t="s">
        <v>149</v>
      </c>
      <c r="K254" s="15">
        <v>30</v>
      </c>
      <c r="L254" s="15" t="s">
        <v>153</v>
      </c>
      <c r="M254" s="15" t="s">
        <v>149</v>
      </c>
      <c r="Q254" s="15" t="s">
        <v>149</v>
      </c>
    </row>
    <row r="255" spans="1:17" ht="12.5" x14ac:dyDescent="0.25">
      <c r="A255" s="15" t="s">
        <v>184</v>
      </c>
      <c r="B255" s="15">
        <v>3</v>
      </c>
      <c r="C255" s="15" t="s">
        <v>189</v>
      </c>
      <c r="D255" s="15">
        <v>3</v>
      </c>
      <c r="E255" s="15" t="s">
        <v>152</v>
      </c>
      <c r="F255" s="15" t="s">
        <v>138</v>
      </c>
      <c r="G255" s="15" t="s">
        <v>139</v>
      </c>
      <c r="H255" s="15" t="s">
        <v>190</v>
      </c>
      <c r="I255" s="15">
        <v>48</v>
      </c>
      <c r="J255" s="15" t="s">
        <v>149</v>
      </c>
      <c r="K255" s="15">
        <v>3</v>
      </c>
      <c r="L255" s="15" t="s">
        <v>153</v>
      </c>
      <c r="M255" s="15" t="s">
        <v>149</v>
      </c>
      <c r="Q255" s="15" t="s">
        <v>149</v>
      </c>
    </row>
    <row r="256" spans="1:17" ht="12.5" x14ac:dyDescent="0.25">
      <c r="A256" s="15" t="s">
        <v>184</v>
      </c>
      <c r="B256" s="15">
        <v>3</v>
      </c>
      <c r="C256" s="15" t="s">
        <v>189</v>
      </c>
      <c r="D256" s="15">
        <v>3</v>
      </c>
      <c r="E256" s="15" t="s">
        <v>152</v>
      </c>
      <c r="F256" s="15" t="s">
        <v>138</v>
      </c>
      <c r="G256" s="15" t="s">
        <v>142</v>
      </c>
      <c r="H256" s="15" t="s">
        <v>190</v>
      </c>
      <c r="I256" s="15">
        <v>49</v>
      </c>
      <c r="J256" s="15" t="s">
        <v>149</v>
      </c>
      <c r="K256" s="15">
        <v>4</v>
      </c>
      <c r="L256" s="15" t="s">
        <v>153</v>
      </c>
      <c r="M256" s="15" t="s">
        <v>149</v>
      </c>
      <c r="Q256" s="15" t="s">
        <v>149</v>
      </c>
    </row>
    <row r="257" spans="1:17" ht="12.5" x14ac:dyDescent="0.25">
      <c r="A257" s="15" t="s">
        <v>184</v>
      </c>
      <c r="B257" s="15">
        <v>3</v>
      </c>
      <c r="C257" s="15" t="s">
        <v>189</v>
      </c>
      <c r="D257" s="15">
        <v>3</v>
      </c>
      <c r="E257" s="15" t="s">
        <v>152</v>
      </c>
      <c r="F257" s="15" t="s">
        <v>138</v>
      </c>
      <c r="G257" s="15" t="s">
        <v>160</v>
      </c>
      <c r="H257" s="15" t="s">
        <v>190</v>
      </c>
      <c r="I257" s="15">
        <v>50</v>
      </c>
      <c r="J257" s="15" t="s">
        <v>149</v>
      </c>
      <c r="K257" s="15">
        <v>5</v>
      </c>
      <c r="L257" s="15" t="s">
        <v>153</v>
      </c>
      <c r="M257" s="15" t="s">
        <v>149</v>
      </c>
      <c r="Q257" s="15" t="s">
        <v>149</v>
      </c>
    </row>
    <row r="258" spans="1:17" ht="12.5" x14ac:dyDescent="0.25">
      <c r="A258" s="15" t="s">
        <v>184</v>
      </c>
      <c r="B258" s="15">
        <v>3</v>
      </c>
      <c r="C258" s="15" t="s">
        <v>189</v>
      </c>
      <c r="D258" s="15">
        <v>3</v>
      </c>
      <c r="E258" s="15" t="s">
        <v>152</v>
      </c>
      <c r="F258" s="15" t="s">
        <v>145</v>
      </c>
      <c r="G258" s="15" t="s">
        <v>139</v>
      </c>
      <c r="H258" s="15" t="s">
        <v>190</v>
      </c>
      <c r="I258" s="15">
        <v>51</v>
      </c>
      <c r="J258" s="15" t="s">
        <v>149</v>
      </c>
      <c r="K258" s="15">
        <v>6</v>
      </c>
      <c r="L258" s="15" t="s">
        <v>153</v>
      </c>
      <c r="M258" s="15" t="s">
        <v>149</v>
      </c>
      <c r="Q258" s="15" t="s">
        <v>149</v>
      </c>
    </row>
    <row r="259" spans="1:17" ht="12.5" x14ac:dyDescent="0.25">
      <c r="A259" s="15" t="s">
        <v>184</v>
      </c>
      <c r="B259" s="15">
        <v>3</v>
      </c>
      <c r="C259" s="15" t="s">
        <v>189</v>
      </c>
      <c r="D259" s="15">
        <v>3</v>
      </c>
      <c r="E259" s="15" t="s">
        <v>152</v>
      </c>
      <c r="F259" s="15" t="s">
        <v>145</v>
      </c>
      <c r="G259" s="15" t="s">
        <v>142</v>
      </c>
      <c r="H259" s="15" t="s">
        <v>190</v>
      </c>
      <c r="I259" s="15">
        <v>52</v>
      </c>
      <c r="J259" s="15" t="s">
        <v>18</v>
      </c>
      <c r="K259" s="15">
        <v>7</v>
      </c>
      <c r="L259" s="15" t="s">
        <v>164</v>
      </c>
      <c r="M259" s="15" t="s">
        <v>18</v>
      </c>
      <c r="Q259" s="15" t="s">
        <v>18</v>
      </c>
    </row>
    <row r="260" spans="1:17" ht="12.5" x14ac:dyDescent="0.25">
      <c r="A260" s="15" t="s">
        <v>184</v>
      </c>
      <c r="B260" s="15">
        <v>3</v>
      </c>
      <c r="C260" s="15" t="s">
        <v>189</v>
      </c>
      <c r="D260" s="15">
        <v>3</v>
      </c>
      <c r="E260" s="15" t="s">
        <v>152</v>
      </c>
      <c r="F260" s="15" t="s">
        <v>145</v>
      </c>
      <c r="G260" s="15" t="s">
        <v>160</v>
      </c>
      <c r="H260" s="15" t="s">
        <v>190</v>
      </c>
      <c r="I260" s="15">
        <v>53</v>
      </c>
      <c r="J260" s="15" t="s">
        <v>149</v>
      </c>
      <c r="K260" s="15">
        <v>8</v>
      </c>
      <c r="L260" s="15" t="s">
        <v>164</v>
      </c>
      <c r="M260" s="15" t="s">
        <v>149</v>
      </c>
      <c r="Q260" s="15" t="s">
        <v>149</v>
      </c>
    </row>
    <row r="261" spans="1:17" ht="12.5" x14ac:dyDescent="0.25">
      <c r="A261" s="15" t="s">
        <v>184</v>
      </c>
      <c r="B261" s="15">
        <v>3</v>
      </c>
      <c r="C261" s="15" t="s">
        <v>189</v>
      </c>
      <c r="D261" s="15">
        <v>3</v>
      </c>
      <c r="E261" s="15" t="s">
        <v>152</v>
      </c>
      <c r="F261" s="15" t="s">
        <v>148</v>
      </c>
      <c r="G261" s="15" t="s">
        <v>139</v>
      </c>
      <c r="H261" s="15" t="s">
        <v>190</v>
      </c>
      <c r="I261" s="15">
        <v>54</v>
      </c>
      <c r="J261" s="15" t="s">
        <v>149</v>
      </c>
      <c r="K261" s="15">
        <v>9</v>
      </c>
      <c r="L261" s="15" t="s">
        <v>141</v>
      </c>
      <c r="M261" s="15" t="s">
        <v>149</v>
      </c>
      <c r="Q261" s="15" t="s">
        <v>149</v>
      </c>
    </row>
    <row r="262" spans="1:17" ht="12.5" x14ac:dyDescent="0.25">
      <c r="A262" s="15" t="s">
        <v>184</v>
      </c>
      <c r="B262" s="15">
        <v>3</v>
      </c>
      <c r="C262" s="15" t="s">
        <v>189</v>
      </c>
      <c r="D262" s="15">
        <v>3</v>
      </c>
      <c r="E262" s="15" t="s">
        <v>152</v>
      </c>
      <c r="F262" s="15" t="s">
        <v>148</v>
      </c>
      <c r="G262" s="15" t="s">
        <v>142</v>
      </c>
      <c r="H262" s="15" t="s">
        <v>190</v>
      </c>
      <c r="I262" s="15">
        <v>55</v>
      </c>
      <c r="J262" s="15" t="s">
        <v>149</v>
      </c>
      <c r="K262" s="15">
        <v>10</v>
      </c>
      <c r="L262" s="15" t="s">
        <v>164</v>
      </c>
      <c r="M262" s="15" t="s">
        <v>149</v>
      </c>
      <c r="Q262" s="15" t="s">
        <v>149</v>
      </c>
    </row>
    <row r="263" spans="1:17" ht="12.5" x14ac:dyDescent="0.25">
      <c r="A263" s="15" t="s">
        <v>184</v>
      </c>
      <c r="B263" s="15">
        <v>3</v>
      </c>
      <c r="C263" s="15" t="s">
        <v>189</v>
      </c>
      <c r="D263" s="15">
        <v>3</v>
      </c>
      <c r="E263" s="15" t="s">
        <v>152</v>
      </c>
      <c r="F263" s="15" t="s">
        <v>148</v>
      </c>
      <c r="G263" s="15" t="s">
        <v>160</v>
      </c>
      <c r="H263" s="15" t="s">
        <v>190</v>
      </c>
      <c r="I263" s="15">
        <v>56</v>
      </c>
      <c r="J263" s="15" t="s">
        <v>149</v>
      </c>
      <c r="K263" s="15">
        <v>11</v>
      </c>
      <c r="L263" s="15" t="s">
        <v>153</v>
      </c>
      <c r="M263" s="15" t="s">
        <v>149</v>
      </c>
      <c r="Q263" s="15" t="s">
        <v>149</v>
      </c>
    </row>
    <row r="264" spans="1:17" ht="12.5" x14ac:dyDescent="0.25">
      <c r="A264" s="15" t="s">
        <v>184</v>
      </c>
      <c r="B264" s="15">
        <v>3</v>
      </c>
      <c r="C264" s="15" t="s">
        <v>189</v>
      </c>
      <c r="D264" s="15">
        <v>3</v>
      </c>
      <c r="E264" s="15" t="s">
        <v>152</v>
      </c>
      <c r="F264" s="15" t="s">
        <v>150</v>
      </c>
      <c r="G264" s="15" t="s">
        <v>139</v>
      </c>
      <c r="H264" s="15" t="s">
        <v>190</v>
      </c>
      <c r="I264" s="15">
        <v>57</v>
      </c>
      <c r="J264" s="15" t="s">
        <v>149</v>
      </c>
      <c r="K264" s="15">
        <v>12</v>
      </c>
      <c r="L264" s="15" t="s">
        <v>153</v>
      </c>
      <c r="M264" s="15" t="s">
        <v>149</v>
      </c>
      <c r="Q264" s="15" t="s">
        <v>149</v>
      </c>
    </row>
    <row r="265" spans="1:17" ht="12.5" x14ac:dyDescent="0.25">
      <c r="A265" s="15" t="s">
        <v>184</v>
      </c>
      <c r="B265" s="15">
        <v>3</v>
      </c>
      <c r="C265" s="15" t="s">
        <v>189</v>
      </c>
      <c r="D265" s="15">
        <v>3</v>
      </c>
      <c r="E265" s="15" t="s">
        <v>152</v>
      </c>
      <c r="F265" s="15" t="s">
        <v>150</v>
      </c>
      <c r="G265" s="15" t="s">
        <v>142</v>
      </c>
      <c r="H265" s="15" t="s">
        <v>190</v>
      </c>
      <c r="I265" s="15">
        <v>58</v>
      </c>
      <c r="J265" s="15" t="s">
        <v>149</v>
      </c>
      <c r="K265" s="15">
        <v>13</v>
      </c>
      <c r="L265" s="15" t="s">
        <v>191</v>
      </c>
      <c r="M265" s="15" t="s">
        <v>149</v>
      </c>
      <c r="Q265" s="15" t="s">
        <v>149</v>
      </c>
    </row>
    <row r="266" spans="1:17" ht="12.5" x14ac:dyDescent="0.25">
      <c r="A266" s="15" t="s">
        <v>184</v>
      </c>
      <c r="B266" s="15">
        <v>3</v>
      </c>
      <c r="C266" s="15" t="s">
        <v>189</v>
      </c>
      <c r="D266" s="15">
        <v>3</v>
      </c>
      <c r="E266" s="15" t="s">
        <v>152</v>
      </c>
      <c r="F266" s="15" t="s">
        <v>150</v>
      </c>
      <c r="G266" s="15" t="s">
        <v>160</v>
      </c>
      <c r="H266" s="15" t="s">
        <v>190</v>
      </c>
      <c r="I266" s="15">
        <v>59</v>
      </c>
      <c r="J266" s="15" t="s">
        <v>149</v>
      </c>
      <c r="K266" s="15">
        <v>14</v>
      </c>
      <c r="L266" s="15" t="s">
        <v>153</v>
      </c>
      <c r="M266" s="15" t="s">
        <v>149</v>
      </c>
      <c r="Q266" s="15" t="s">
        <v>149</v>
      </c>
    </row>
    <row r="267" spans="1:17" ht="12.5" x14ac:dyDescent="0.25">
      <c r="A267" s="15" t="s">
        <v>184</v>
      </c>
      <c r="B267" s="15">
        <v>3</v>
      </c>
      <c r="C267" s="15" t="s">
        <v>189</v>
      </c>
      <c r="D267" s="15">
        <v>3</v>
      </c>
      <c r="E267" s="15" t="s">
        <v>152</v>
      </c>
      <c r="F267" s="15" t="s">
        <v>151</v>
      </c>
      <c r="G267" s="15" t="s">
        <v>139</v>
      </c>
      <c r="H267" s="15" t="s">
        <v>190</v>
      </c>
      <c r="I267" s="15">
        <v>60</v>
      </c>
      <c r="J267" s="15" t="s">
        <v>149</v>
      </c>
      <c r="K267" s="15">
        <v>15</v>
      </c>
      <c r="L267" s="15" t="s">
        <v>153</v>
      </c>
      <c r="M267" s="15" t="s">
        <v>149</v>
      </c>
      <c r="Q267" s="15" t="s">
        <v>149</v>
      </c>
    </row>
    <row r="268" spans="1:17" ht="12.5" x14ac:dyDescent="0.25">
      <c r="A268" s="15" t="s">
        <v>184</v>
      </c>
      <c r="B268" s="15">
        <v>3</v>
      </c>
      <c r="C268" s="15" t="s">
        <v>189</v>
      </c>
      <c r="D268" s="15">
        <v>3</v>
      </c>
      <c r="E268" s="15" t="s">
        <v>152</v>
      </c>
      <c r="F268" s="15" t="s">
        <v>151</v>
      </c>
      <c r="G268" s="15" t="s">
        <v>142</v>
      </c>
      <c r="H268" s="15" t="s">
        <v>190</v>
      </c>
      <c r="I268" s="15">
        <v>61</v>
      </c>
      <c r="J268" s="15" t="s">
        <v>149</v>
      </c>
      <c r="K268" s="15">
        <v>16</v>
      </c>
      <c r="L268" s="15" t="s">
        <v>164</v>
      </c>
      <c r="M268" s="15" t="s">
        <v>149</v>
      </c>
      <c r="Q268" s="15" t="s">
        <v>149</v>
      </c>
    </row>
    <row r="269" spans="1:17" ht="12.5" x14ac:dyDescent="0.25">
      <c r="A269" s="15" t="s">
        <v>184</v>
      </c>
      <c r="B269" s="15">
        <v>3</v>
      </c>
      <c r="C269" s="15" t="s">
        <v>189</v>
      </c>
      <c r="D269" s="15">
        <v>3</v>
      </c>
      <c r="E269" s="15" t="s">
        <v>152</v>
      </c>
      <c r="F269" s="15" t="s">
        <v>151</v>
      </c>
      <c r="G269" s="15" t="s">
        <v>160</v>
      </c>
      <c r="H269" s="15" t="s">
        <v>190</v>
      </c>
      <c r="I269" s="15">
        <v>62</v>
      </c>
      <c r="J269" s="15" t="s">
        <v>149</v>
      </c>
      <c r="K269" s="15">
        <v>17</v>
      </c>
      <c r="L269" s="15" t="s">
        <v>153</v>
      </c>
      <c r="M269" s="15" t="s">
        <v>149</v>
      </c>
      <c r="Q269" s="15" t="s">
        <v>149</v>
      </c>
    </row>
    <row r="270" spans="1:17" ht="12.5" x14ac:dyDescent="0.25">
      <c r="A270" s="15" t="s">
        <v>184</v>
      </c>
      <c r="B270" s="15">
        <v>3</v>
      </c>
      <c r="C270" s="15" t="s">
        <v>189</v>
      </c>
      <c r="D270" s="15">
        <v>3</v>
      </c>
      <c r="E270" s="15" t="s">
        <v>152</v>
      </c>
      <c r="F270" s="15" t="s">
        <v>169</v>
      </c>
      <c r="G270" s="15" t="s">
        <v>139</v>
      </c>
      <c r="H270" s="15" t="s">
        <v>190</v>
      </c>
      <c r="I270" s="15">
        <v>63</v>
      </c>
      <c r="J270" s="15" t="s">
        <v>18</v>
      </c>
      <c r="K270" s="15">
        <v>18</v>
      </c>
      <c r="L270" s="15" t="s">
        <v>153</v>
      </c>
      <c r="M270" s="15" t="s">
        <v>18</v>
      </c>
      <c r="Q270" s="15" t="s">
        <v>18</v>
      </c>
    </row>
    <row r="271" spans="1:17" ht="12.5" x14ac:dyDescent="0.25">
      <c r="A271" s="15" t="s">
        <v>184</v>
      </c>
      <c r="B271" s="15">
        <v>3</v>
      </c>
      <c r="C271" s="15" t="s">
        <v>189</v>
      </c>
      <c r="D271" s="15">
        <v>3</v>
      </c>
      <c r="E271" s="15" t="s">
        <v>152</v>
      </c>
      <c r="F271" s="15" t="s">
        <v>169</v>
      </c>
      <c r="G271" s="15" t="s">
        <v>142</v>
      </c>
      <c r="H271" s="15" t="s">
        <v>190</v>
      </c>
      <c r="I271" s="15">
        <v>64</v>
      </c>
      <c r="J271" s="15" t="s">
        <v>149</v>
      </c>
      <c r="K271" s="15">
        <v>19</v>
      </c>
      <c r="L271" s="15" t="s">
        <v>164</v>
      </c>
      <c r="M271" s="15" t="s">
        <v>149</v>
      </c>
      <c r="Q271" s="15" t="s">
        <v>149</v>
      </c>
    </row>
    <row r="272" spans="1:17" ht="12.5" x14ac:dyDescent="0.25">
      <c r="A272" s="15" t="s">
        <v>184</v>
      </c>
      <c r="B272" s="15">
        <v>3</v>
      </c>
      <c r="C272" s="15" t="s">
        <v>189</v>
      </c>
      <c r="D272" s="15">
        <v>2</v>
      </c>
      <c r="E272" s="15" t="s">
        <v>154</v>
      </c>
      <c r="F272" s="15" t="s">
        <v>138</v>
      </c>
      <c r="G272" s="15" t="s">
        <v>160</v>
      </c>
      <c r="H272" s="15" t="s">
        <v>186</v>
      </c>
      <c r="I272" s="15">
        <v>41</v>
      </c>
      <c r="J272" s="15" t="s">
        <v>149</v>
      </c>
      <c r="K272" s="15">
        <v>41</v>
      </c>
      <c r="L272" s="15" t="s">
        <v>158</v>
      </c>
      <c r="M272" s="15" t="s">
        <v>8</v>
      </c>
      <c r="N272" s="15" t="s">
        <v>156</v>
      </c>
      <c r="O272" s="15" t="s">
        <v>147</v>
      </c>
      <c r="P272" s="57" t="s">
        <v>7</v>
      </c>
      <c r="Q272" s="15" t="s">
        <v>8</v>
      </c>
    </row>
    <row r="273" spans="1:17" ht="12.5" x14ac:dyDescent="0.25">
      <c r="A273" s="15" t="s">
        <v>184</v>
      </c>
      <c r="B273" s="15">
        <v>3</v>
      </c>
      <c r="C273" s="15" t="s">
        <v>189</v>
      </c>
      <c r="D273" s="15">
        <v>2</v>
      </c>
      <c r="E273" s="15" t="s">
        <v>154</v>
      </c>
      <c r="F273" s="15" t="s">
        <v>145</v>
      </c>
      <c r="G273" s="15" t="s">
        <v>139</v>
      </c>
      <c r="H273" s="15" t="s">
        <v>186</v>
      </c>
      <c r="I273" s="15">
        <v>40</v>
      </c>
      <c r="J273" s="15" t="s">
        <v>149</v>
      </c>
      <c r="K273" s="15">
        <v>40</v>
      </c>
      <c r="L273" s="15" t="s">
        <v>158</v>
      </c>
      <c r="M273" s="15" t="s">
        <v>8</v>
      </c>
      <c r="N273" s="15" t="s">
        <v>156</v>
      </c>
      <c r="O273" s="15" t="s">
        <v>147</v>
      </c>
      <c r="Q273" s="15" t="s">
        <v>149</v>
      </c>
    </row>
    <row r="274" spans="1:17" ht="12.5" x14ac:dyDescent="0.25">
      <c r="A274" s="15" t="s">
        <v>184</v>
      </c>
      <c r="B274" s="15">
        <v>3</v>
      </c>
      <c r="C274" s="15" t="s">
        <v>189</v>
      </c>
      <c r="D274" s="15">
        <v>2</v>
      </c>
      <c r="E274" s="15" t="s">
        <v>154</v>
      </c>
      <c r="F274" s="15" t="s">
        <v>148</v>
      </c>
      <c r="G274" s="15" t="s">
        <v>139</v>
      </c>
      <c r="H274" s="15" t="s">
        <v>186</v>
      </c>
      <c r="I274" s="15">
        <v>45</v>
      </c>
      <c r="J274" s="15" t="s">
        <v>16</v>
      </c>
      <c r="K274" s="15">
        <v>45</v>
      </c>
      <c r="L274" s="15" t="s">
        <v>143</v>
      </c>
      <c r="M274" s="15" t="s">
        <v>16</v>
      </c>
      <c r="N274" s="15" t="s">
        <v>156</v>
      </c>
      <c r="O274" s="15" t="s">
        <v>161</v>
      </c>
      <c r="Q274" s="15" t="s">
        <v>16</v>
      </c>
    </row>
    <row r="275" spans="1:17" ht="12.5" x14ac:dyDescent="0.25">
      <c r="A275" s="15" t="s">
        <v>184</v>
      </c>
      <c r="B275" s="15">
        <v>3</v>
      </c>
      <c r="C275" s="15" t="s">
        <v>189</v>
      </c>
      <c r="D275" s="15">
        <v>2</v>
      </c>
      <c r="E275" s="15" t="s">
        <v>154</v>
      </c>
      <c r="F275" s="15" t="s">
        <v>148</v>
      </c>
      <c r="G275" s="15" t="s">
        <v>142</v>
      </c>
      <c r="H275" s="15" t="s">
        <v>186</v>
      </c>
      <c r="I275" s="15">
        <v>44</v>
      </c>
      <c r="J275" s="15" t="s">
        <v>16</v>
      </c>
      <c r="K275" s="15">
        <v>44</v>
      </c>
      <c r="L275" s="15" t="s">
        <v>157</v>
      </c>
      <c r="M275" s="15" t="s">
        <v>16</v>
      </c>
      <c r="N275" s="15" t="s">
        <v>156</v>
      </c>
      <c r="O275" s="15" t="s">
        <v>161</v>
      </c>
      <c r="Q275" s="15" t="s">
        <v>16</v>
      </c>
    </row>
    <row r="276" spans="1:17" ht="12.5" x14ac:dyDescent="0.25">
      <c r="A276" s="15" t="s">
        <v>184</v>
      </c>
      <c r="B276" s="15">
        <v>3</v>
      </c>
      <c r="C276" s="15" t="s">
        <v>189</v>
      </c>
      <c r="D276" s="15">
        <v>2</v>
      </c>
      <c r="E276" s="15" t="s">
        <v>154</v>
      </c>
      <c r="F276" s="15" t="s">
        <v>150</v>
      </c>
      <c r="G276" s="15" t="s">
        <v>139</v>
      </c>
      <c r="H276" s="15" t="s">
        <v>186</v>
      </c>
      <c r="I276" s="15">
        <v>43</v>
      </c>
      <c r="J276" s="15" t="s">
        <v>12</v>
      </c>
      <c r="K276" s="15">
        <v>43</v>
      </c>
      <c r="L276" s="15" t="s">
        <v>157</v>
      </c>
      <c r="M276" s="15" t="s">
        <v>12</v>
      </c>
      <c r="N276" s="15" t="s">
        <v>165</v>
      </c>
      <c r="Q276" s="15" t="s">
        <v>12</v>
      </c>
    </row>
    <row r="277" spans="1:17" ht="12.5" x14ac:dyDescent="0.25">
      <c r="A277" s="15" t="s">
        <v>184</v>
      </c>
      <c r="B277" s="15">
        <v>3</v>
      </c>
      <c r="C277" s="15" t="s">
        <v>189</v>
      </c>
      <c r="D277" s="15">
        <v>2</v>
      </c>
      <c r="E277" s="15" t="s">
        <v>154</v>
      </c>
      <c r="F277" s="15" t="s">
        <v>150</v>
      </c>
      <c r="G277" s="15" t="s">
        <v>160</v>
      </c>
      <c r="H277" s="15" t="s">
        <v>190</v>
      </c>
      <c r="I277" s="15">
        <v>46</v>
      </c>
      <c r="J277" s="15" t="s">
        <v>149</v>
      </c>
      <c r="K277" s="15">
        <v>1</v>
      </c>
      <c r="L277" s="15" t="s">
        <v>175</v>
      </c>
      <c r="M277" s="15" t="s">
        <v>149</v>
      </c>
      <c r="Q277" s="15" t="s">
        <v>149</v>
      </c>
    </row>
    <row r="278" spans="1:17" ht="12.5" x14ac:dyDescent="0.25">
      <c r="A278" s="15" t="s">
        <v>184</v>
      </c>
      <c r="B278" s="15">
        <v>3</v>
      </c>
      <c r="C278" s="15" t="s">
        <v>189</v>
      </c>
      <c r="D278" s="15">
        <v>2</v>
      </c>
      <c r="E278" s="15" t="s">
        <v>154</v>
      </c>
      <c r="F278" s="15" t="s">
        <v>151</v>
      </c>
      <c r="G278" s="15" t="s">
        <v>142</v>
      </c>
      <c r="H278" s="15" t="s">
        <v>190</v>
      </c>
      <c r="I278" s="15">
        <v>47</v>
      </c>
      <c r="J278" s="15" t="s">
        <v>149</v>
      </c>
      <c r="K278" s="15">
        <v>2</v>
      </c>
      <c r="L278" s="15" t="s">
        <v>155</v>
      </c>
      <c r="M278" s="15" t="s">
        <v>5</v>
      </c>
      <c r="N278" s="15" t="s">
        <v>156</v>
      </c>
      <c r="O278" s="15" t="s">
        <v>147</v>
      </c>
      <c r="Q278" s="15" t="s">
        <v>149</v>
      </c>
    </row>
    <row r="279" spans="1:17" ht="12.5" x14ac:dyDescent="0.25">
      <c r="A279" s="15" t="s">
        <v>184</v>
      </c>
      <c r="B279" s="15">
        <v>4</v>
      </c>
      <c r="C279" s="15" t="s">
        <v>192</v>
      </c>
      <c r="D279" s="15">
        <v>4</v>
      </c>
      <c r="E279" s="15" t="s">
        <v>137</v>
      </c>
      <c r="F279" s="15" t="s">
        <v>138</v>
      </c>
      <c r="G279" s="15" t="s">
        <v>139</v>
      </c>
      <c r="H279" s="15" t="s">
        <v>193</v>
      </c>
      <c r="I279" s="15">
        <v>100</v>
      </c>
      <c r="J279" s="15" t="s">
        <v>16</v>
      </c>
      <c r="K279" s="15">
        <v>16</v>
      </c>
      <c r="L279" s="15" t="s">
        <v>153</v>
      </c>
      <c r="M279" s="15" t="s">
        <v>16</v>
      </c>
      <c r="Q279" s="15" t="s">
        <v>16</v>
      </c>
    </row>
    <row r="280" spans="1:17" ht="12.5" x14ac:dyDescent="0.25">
      <c r="A280" s="15" t="s">
        <v>184</v>
      </c>
      <c r="B280" s="15">
        <v>4</v>
      </c>
      <c r="C280" s="15" t="s">
        <v>192</v>
      </c>
      <c r="D280" s="15">
        <v>4</v>
      </c>
      <c r="E280" s="15" t="s">
        <v>137</v>
      </c>
      <c r="F280" s="15" t="s">
        <v>138</v>
      </c>
      <c r="G280" s="15" t="s">
        <v>142</v>
      </c>
      <c r="H280" s="15" t="s">
        <v>193</v>
      </c>
      <c r="I280" s="15">
        <v>101</v>
      </c>
      <c r="J280" s="15" t="s">
        <v>149</v>
      </c>
      <c r="K280" s="15">
        <v>17</v>
      </c>
      <c r="L280" s="15" t="s">
        <v>153</v>
      </c>
      <c r="M280" s="15" t="s">
        <v>149</v>
      </c>
      <c r="Q280" s="15" t="s">
        <v>149</v>
      </c>
    </row>
    <row r="281" spans="1:17" ht="12.5" x14ac:dyDescent="0.25">
      <c r="A281" s="15" t="s">
        <v>184</v>
      </c>
      <c r="B281" s="15">
        <v>4</v>
      </c>
      <c r="C281" s="15" t="s">
        <v>192</v>
      </c>
      <c r="D281" s="15">
        <v>4</v>
      </c>
      <c r="E281" s="15" t="s">
        <v>137</v>
      </c>
      <c r="F281" s="15" t="s">
        <v>145</v>
      </c>
      <c r="G281" s="15" t="s">
        <v>139</v>
      </c>
      <c r="H281" s="15" t="s">
        <v>193</v>
      </c>
      <c r="I281" s="15">
        <v>102</v>
      </c>
      <c r="J281" s="15" t="s">
        <v>16</v>
      </c>
      <c r="K281" s="15">
        <v>18</v>
      </c>
      <c r="L281" s="15" t="s">
        <v>153</v>
      </c>
      <c r="M281" s="15" t="s">
        <v>16</v>
      </c>
      <c r="Q281" s="15" t="s">
        <v>16</v>
      </c>
    </row>
    <row r="282" spans="1:17" ht="12.5" x14ac:dyDescent="0.25">
      <c r="A282" s="15" t="s">
        <v>184</v>
      </c>
      <c r="B282" s="15">
        <v>4</v>
      </c>
      <c r="C282" s="15" t="s">
        <v>192</v>
      </c>
      <c r="D282" s="15">
        <v>4</v>
      </c>
      <c r="E282" s="15" t="s">
        <v>137</v>
      </c>
      <c r="F282" s="15" t="s">
        <v>145</v>
      </c>
      <c r="G282" s="15" t="s">
        <v>142</v>
      </c>
      <c r="H282" s="15" t="s">
        <v>193</v>
      </c>
      <c r="I282" s="15">
        <v>103</v>
      </c>
      <c r="J282" s="15" t="s">
        <v>149</v>
      </c>
      <c r="K282" s="15">
        <v>19</v>
      </c>
      <c r="L282" s="15" t="s">
        <v>153</v>
      </c>
      <c r="M282" s="15" t="s">
        <v>149</v>
      </c>
      <c r="Q282" s="15" t="s">
        <v>149</v>
      </c>
    </row>
    <row r="283" spans="1:17" ht="12.5" x14ac:dyDescent="0.25">
      <c r="A283" s="15" t="s">
        <v>184</v>
      </c>
      <c r="B283" s="15">
        <v>4</v>
      </c>
      <c r="C283" s="15" t="s">
        <v>192</v>
      </c>
      <c r="D283" s="15">
        <v>4</v>
      </c>
      <c r="E283" s="15" t="s">
        <v>137</v>
      </c>
      <c r="F283" s="15" t="s">
        <v>148</v>
      </c>
      <c r="G283" s="15" t="s">
        <v>139</v>
      </c>
      <c r="H283" s="15" t="s">
        <v>193</v>
      </c>
      <c r="I283" s="15">
        <v>104</v>
      </c>
      <c r="J283" s="15" t="s">
        <v>16</v>
      </c>
      <c r="K283" s="15">
        <v>20</v>
      </c>
      <c r="L283" s="15" t="s">
        <v>153</v>
      </c>
      <c r="M283" s="15" t="s">
        <v>16</v>
      </c>
      <c r="Q283" s="15" t="s">
        <v>16</v>
      </c>
    </row>
    <row r="284" spans="1:17" ht="12.5" x14ac:dyDescent="0.25">
      <c r="A284" s="15" t="s">
        <v>184</v>
      </c>
      <c r="B284" s="15">
        <v>4</v>
      </c>
      <c r="C284" s="15" t="s">
        <v>192</v>
      </c>
      <c r="D284" s="15">
        <v>4</v>
      </c>
      <c r="E284" s="15" t="s">
        <v>137</v>
      </c>
      <c r="F284" s="15" t="s">
        <v>148</v>
      </c>
      <c r="G284" s="15" t="s">
        <v>142</v>
      </c>
      <c r="H284" s="15" t="s">
        <v>193</v>
      </c>
      <c r="I284" s="15">
        <v>105</v>
      </c>
      <c r="J284" s="15" t="s">
        <v>16</v>
      </c>
      <c r="K284" s="15">
        <v>21</v>
      </c>
      <c r="L284" s="15" t="s">
        <v>153</v>
      </c>
      <c r="M284" s="15" t="s">
        <v>16</v>
      </c>
      <c r="Q284" s="15" t="s">
        <v>16</v>
      </c>
    </row>
    <row r="285" spans="1:17" ht="12.5" x14ac:dyDescent="0.25">
      <c r="A285" s="15" t="s">
        <v>184</v>
      </c>
      <c r="B285" s="15">
        <v>4</v>
      </c>
      <c r="C285" s="15" t="s">
        <v>192</v>
      </c>
      <c r="D285" s="15">
        <v>4</v>
      </c>
      <c r="E285" s="15" t="s">
        <v>137</v>
      </c>
      <c r="F285" s="15" t="s">
        <v>150</v>
      </c>
      <c r="G285" s="15" t="s">
        <v>142</v>
      </c>
      <c r="H285" s="15" t="s">
        <v>193</v>
      </c>
      <c r="I285" s="15">
        <v>106</v>
      </c>
      <c r="J285" s="15" t="s">
        <v>149</v>
      </c>
      <c r="K285" s="15">
        <v>22</v>
      </c>
      <c r="L285" s="15" t="s">
        <v>157</v>
      </c>
      <c r="M285" s="15" t="s">
        <v>12</v>
      </c>
      <c r="N285" s="15" t="s">
        <v>156</v>
      </c>
      <c r="O285" s="15" t="s">
        <v>147</v>
      </c>
      <c r="Q285" s="15" t="s">
        <v>149</v>
      </c>
    </row>
    <row r="286" spans="1:17" ht="12.5" x14ac:dyDescent="0.25">
      <c r="A286" s="15" t="s">
        <v>184</v>
      </c>
      <c r="B286" s="15">
        <v>4</v>
      </c>
      <c r="C286" s="15" t="s">
        <v>192</v>
      </c>
      <c r="D286" s="15">
        <v>3</v>
      </c>
      <c r="E286" s="15" t="s">
        <v>152</v>
      </c>
      <c r="F286" s="15" t="s">
        <v>138</v>
      </c>
      <c r="G286" s="15" t="s">
        <v>139</v>
      </c>
      <c r="H286" s="15" t="s">
        <v>193</v>
      </c>
      <c r="I286" s="15">
        <v>89</v>
      </c>
      <c r="J286" s="15" t="s">
        <v>10</v>
      </c>
      <c r="K286" s="15">
        <v>5</v>
      </c>
      <c r="L286" s="15" t="s">
        <v>194</v>
      </c>
      <c r="M286" s="15" t="s">
        <v>12</v>
      </c>
      <c r="N286" s="15" t="s">
        <v>146</v>
      </c>
      <c r="O286" s="15" t="s">
        <v>147</v>
      </c>
      <c r="Q286" s="15" t="s">
        <v>10</v>
      </c>
    </row>
    <row r="287" spans="1:17" ht="12.5" x14ac:dyDescent="0.25">
      <c r="A287" s="15" t="s">
        <v>184</v>
      </c>
      <c r="B287" s="15">
        <v>4</v>
      </c>
      <c r="C287" s="15" t="s">
        <v>192</v>
      </c>
      <c r="D287" s="15">
        <v>3</v>
      </c>
      <c r="E287" s="15" t="s">
        <v>152</v>
      </c>
      <c r="F287" s="15" t="s">
        <v>145</v>
      </c>
      <c r="G287" s="15" t="s">
        <v>139</v>
      </c>
      <c r="H287" s="15" t="s">
        <v>193</v>
      </c>
      <c r="I287" s="15">
        <v>90</v>
      </c>
      <c r="J287" s="15" t="s">
        <v>5</v>
      </c>
      <c r="K287" s="15">
        <v>6</v>
      </c>
      <c r="L287" s="15" t="s">
        <v>155</v>
      </c>
      <c r="M287" s="15" t="s">
        <v>5</v>
      </c>
      <c r="N287" s="15" t="s">
        <v>165</v>
      </c>
      <c r="Q287" s="15" t="s">
        <v>5</v>
      </c>
    </row>
    <row r="288" spans="1:17" ht="12.5" x14ac:dyDescent="0.25">
      <c r="A288" s="15" t="s">
        <v>184</v>
      </c>
      <c r="B288" s="15">
        <v>4</v>
      </c>
      <c r="C288" s="15" t="s">
        <v>192</v>
      </c>
      <c r="D288" s="15">
        <v>3</v>
      </c>
      <c r="E288" s="15" t="s">
        <v>152</v>
      </c>
      <c r="F288" s="15" t="s">
        <v>148</v>
      </c>
      <c r="G288" s="15" t="s">
        <v>139</v>
      </c>
      <c r="H288" s="15" t="s">
        <v>193</v>
      </c>
      <c r="I288" s="15">
        <v>91</v>
      </c>
      <c r="J288" s="15" t="s">
        <v>149</v>
      </c>
      <c r="K288" s="15">
        <v>7</v>
      </c>
      <c r="L288" s="15" t="s">
        <v>153</v>
      </c>
      <c r="M288" s="15" t="s">
        <v>149</v>
      </c>
      <c r="Q288" s="15" t="s">
        <v>149</v>
      </c>
    </row>
    <row r="289" spans="1:17" ht="12.5" x14ac:dyDescent="0.25">
      <c r="A289" s="15" t="s">
        <v>184</v>
      </c>
      <c r="B289" s="15">
        <v>4</v>
      </c>
      <c r="C289" s="15" t="s">
        <v>192</v>
      </c>
      <c r="D289" s="15">
        <v>3</v>
      </c>
      <c r="E289" s="15" t="s">
        <v>152</v>
      </c>
      <c r="F289" s="15" t="s">
        <v>148</v>
      </c>
      <c r="G289" s="15" t="s">
        <v>142</v>
      </c>
      <c r="H289" s="15" t="s">
        <v>193</v>
      </c>
      <c r="I289" s="15">
        <v>92</v>
      </c>
      <c r="J289" s="15" t="s">
        <v>18</v>
      </c>
      <c r="K289" s="15">
        <v>8</v>
      </c>
      <c r="L289" s="15" t="s">
        <v>153</v>
      </c>
      <c r="M289" s="15" t="s">
        <v>18</v>
      </c>
      <c r="Q289" s="15" t="s">
        <v>18</v>
      </c>
    </row>
    <row r="290" spans="1:17" ht="12.5" x14ac:dyDescent="0.25">
      <c r="A290" s="15" t="s">
        <v>184</v>
      </c>
      <c r="B290" s="15">
        <v>4</v>
      </c>
      <c r="C290" s="15" t="s">
        <v>192</v>
      </c>
      <c r="D290" s="15">
        <v>3</v>
      </c>
      <c r="E290" s="15" t="s">
        <v>152</v>
      </c>
      <c r="F290" s="15" t="s">
        <v>148</v>
      </c>
      <c r="G290" s="15" t="s">
        <v>160</v>
      </c>
      <c r="H290" s="15" t="s">
        <v>193</v>
      </c>
      <c r="I290" s="15">
        <v>93</v>
      </c>
      <c r="J290" s="15" t="s">
        <v>149</v>
      </c>
      <c r="K290" s="15">
        <v>9</v>
      </c>
      <c r="L290" s="15" t="s">
        <v>153</v>
      </c>
      <c r="M290" s="15" t="s">
        <v>149</v>
      </c>
      <c r="Q290" s="15" t="s">
        <v>149</v>
      </c>
    </row>
    <row r="291" spans="1:17" ht="12.5" x14ac:dyDescent="0.25">
      <c r="A291" s="15" t="s">
        <v>184</v>
      </c>
      <c r="B291" s="15">
        <v>4</v>
      </c>
      <c r="C291" s="15" t="s">
        <v>192</v>
      </c>
      <c r="D291" s="15">
        <v>3</v>
      </c>
      <c r="E291" s="15" t="s">
        <v>152</v>
      </c>
      <c r="F291" s="15" t="s">
        <v>150</v>
      </c>
      <c r="G291" s="15" t="s">
        <v>139</v>
      </c>
      <c r="H291" s="15" t="s">
        <v>193</v>
      </c>
      <c r="I291" s="15">
        <v>94</v>
      </c>
      <c r="J291" s="15" t="s">
        <v>16</v>
      </c>
      <c r="K291" s="15">
        <v>10</v>
      </c>
      <c r="L291" s="15" t="s">
        <v>153</v>
      </c>
      <c r="M291" s="15" t="s">
        <v>16</v>
      </c>
      <c r="Q291" s="15" t="s">
        <v>16</v>
      </c>
    </row>
    <row r="292" spans="1:17" ht="12.5" x14ac:dyDescent="0.25">
      <c r="A292" s="15" t="s">
        <v>184</v>
      </c>
      <c r="B292" s="15">
        <v>4</v>
      </c>
      <c r="C292" s="15" t="s">
        <v>192</v>
      </c>
      <c r="D292" s="15">
        <v>3</v>
      </c>
      <c r="E292" s="15" t="s">
        <v>152</v>
      </c>
      <c r="F292" s="15" t="s">
        <v>150</v>
      </c>
      <c r="G292" s="15" t="s">
        <v>142</v>
      </c>
      <c r="H292" s="15" t="s">
        <v>193</v>
      </c>
      <c r="I292" s="15">
        <v>95</v>
      </c>
      <c r="J292" s="15" t="s">
        <v>18</v>
      </c>
      <c r="K292" s="15">
        <v>11</v>
      </c>
      <c r="L292" s="15" t="s">
        <v>153</v>
      </c>
      <c r="M292" s="15" t="s">
        <v>18</v>
      </c>
      <c r="Q292" s="15" t="s">
        <v>18</v>
      </c>
    </row>
    <row r="293" spans="1:17" ht="12.5" x14ac:dyDescent="0.25">
      <c r="A293" s="15" t="s">
        <v>184</v>
      </c>
      <c r="B293" s="15">
        <v>4</v>
      </c>
      <c r="C293" s="15" t="s">
        <v>192</v>
      </c>
      <c r="D293" s="15">
        <v>3</v>
      </c>
      <c r="E293" s="15" t="s">
        <v>152</v>
      </c>
      <c r="F293" s="15" t="s">
        <v>151</v>
      </c>
      <c r="G293" s="15" t="s">
        <v>139</v>
      </c>
      <c r="H293" s="15" t="s">
        <v>193</v>
      </c>
      <c r="I293" s="15">
        <v>96</v>
      </c>
      <c r="J293" s="15" t="s">
        <v>149</v>
      </c>
      <c r="K293" s="15">
        <v>12</v>
      </c>
      <c r="L293" s="15" t="s">
        <v>164</v>
      </c>
      <c r="M293" s="15" t="s">
        <v>149</v>
      </c>
      <c r="Q293" s="15" t="s">
        <v>149</v>
      </c>
    </row>
    <row r="294" spans="1:17" ht="12.5" x14ac:dyDescent="0.25">
      <c r="A294" s="15" t="s">
        <v>184</v>
      </c>
      <c r="B294" s="15">
        <v>4</v>
      </c>
      <c r="C294" s="15" t="s">
        <v>192</v>
      </c>
      <c r="D294" s="15">
        <v>3</v>
      </c>
      <c r="E294" s="15" t="s">
        <v>152</v>
      </c>
      <c r="F294" s="15" t="s">
        <v>151</v>
      </c>
      <c r="G294" s="15" t="s">
        <v>160</v>
      </c>
      <c r="H294" s="15" t="s">
        <v>193</v>
      </c>
      <c r="I294" s="15">
        <v>97</v>
      </c>
      <c r="J294" s="15" t="s">
        <v>149</v>
      </c>
      <c r="K294" s="15">
        <v>13</v>
      </c>
      <c r="L294" s="15" t="s">
        <v>175</v>
      </c>
      <c r="M294" s="15" t="s">
        <v>149</v>
      </c>
      <c r="Q294" s="15" t="s">
        <v>149</v>
      </c>
    </row>
    <row r="295" spans="1:17" ht="12.5" x14ac:dyDescent="0.25">
      <c r="A295" s="15" t="s">
        <v>184</v>
      </c>
      <c r="B295" s="15">
        <v>4</v>
      </c>
      <c r="C295" s="15" t="s">
        <v>192</v>
      </c>
      <c r="D295" s="15">
        <v>3</v>
      </c>
      <c r="E295" s="15" t="s">
        <v>152</v>
      </c>
      <c r="F295" s="15" t="s">
        <v>169</v>
      </c>
      <c r="G295" s="15" t="s">
        <v>139</v>
      </c>
      <c r="H295" s="15" t="s">
        <v>193</v>
      </c>
      <c r="I295" s="15">
        <v>98</v>
      </c>
      <c r="J295" s="15" t="s">
        <v>149</v>
      </c>
      <c r="K295" s="15">
        <v>14</v>
      </c>
      <c r="L295" s="15" t="s">
        <v>155</v>
      </c>
      <c r="M295" s="15" t="s">
        <v>5</v>
      </c>
      <c r="N295" s="15" t="s">
        <v>156</v>
      </c>
      <c r="O295" s="15" t="s">
        <v>147</v>
      </c>
      <c r="Q295" s="15" t="s">
        <v>149</v>
      </c>
    </row>
    <row r="296" spans="1:17" ht="12.5" x14ac:dyDescent="0.25">
      <c r="A296" s="15" t="s">
        <v>184</v>
      </c>
      <c r="B296" s="15">
        <v>4</v>
      </c>
      <c r="C296" s="15" t="s">
        <v>192</v>
      </c>
      <c r="D296" s="15">
        <v>3</v>
      </c>
      <c r="E296" s="15" t="s">
        <v>152</v>
      </c>
      <c r="F296" s="15" t="s">
        <v>169</v>
      </c>
      <c r="G296" s="15" t="s">
        <v>142</v>
      </c>
      <c r="H296" s="15" t="s">
        <v>193</v>
      </c>
      <c r="I296" s="15">
        <v>99</v>
      </c>
      <c r="J296" s="15" t="s">
        <v>149</v>
      </c>
      <c r="K296" s="15">
        <v>15</v>
      </c>
      <c r="L296" s="15" t="s">
        <v>175</v>
      </c>
      <c r="M296" s="15" t="s">
        <v>149</v>
      </c>
      <c r="Q296" s="15" t="s">
        <v>149</v>
      </c>
    </row>
    <row r="297" spans="1:17" ht="12.5" x14ac:dyDescent="0.25">
      <c r="A297" s="15" t="s">
        <v>184</v>
      </c>
      <c r="B297" s="15">
        <v>4</v>
      </c>
      <c r="C297" s="15" t="s">
        <v>192</v>
      </c>
      <c r="D297" s="15">
        <v>2</v>
      </c>
      <c r="E297" s="15" t="s">
        <v>154</v>
      </c>
      <c r="F297" s="15" t="s">
        <v>138</v>
      </c>
      <c r="G297" s="15" t="s">
        <v>139</v>
      </c>
      <c r="H297" s="15" t="s">
        <v>190</v>
      </c>
      <c r="I297" s="15">
        <v>76</v>
      </c>
      <c r="J297" s="15" t="s">
        <v>16</v>
      </c>
      <c r="K297" s="15">
        <v>31</v>
      </c>
      <c r="L297" s="15" t="s">
        <v>158</v>
      </c>
      <c r="M297" s="15" t="s">
        <v>16</v>
      </c>
      <c r="N297" s="15" t="s">
        <v>156</v>
      </c>
      <c r="O297" s="15" t="s">
        <v>161</v>
      </c>
      <c r="Q297" s="15" t="s">
        <v>16</v>
      </c>
    </row>
    <row r="298" spans="1:17" ht="12.5" x14ac:dyDescent="0.25">
      <c r="A298" s="15" t="s">
        <v>184</v>
      </c>
      <c r="B298" s="15">
        <v>4</v>
      </c>
      <c r="C298" s="15" t="s">
        <v>192</v>
      </c>
      <c r="D298" s="15">
        <v>2</v>
      </c>
      <c r="E298" s="15" t="s">
        <v>154</v>
      </c>
      <c r="F298" s="15" t="s">
        <v>138</v>
      </c>
      <c r="G298" s="15" t="s">
        <v>142</v>
      </c>
      <c r="H298" s="15" t="s">
        <v>190</v>
      </c>
      <c r="I298" s="15">
        <v>77</v>
      </c>
      <c r="J298" s="15" t="s">
        <v>16</v>
      </c>
      <c r="K298" s="15">
        <v>32</v>
      </c>
      <c r="L298" s="15" t="s">
        <v>158</v>
      </c>
      <c r="M298" s="15" t="s">
        <v>16</v>
      </c>
      <c r="N298" s="15" t="s">
        <v>156</v>
      </c>
      <c r="O298" s="15" t="s">
        <v>161</v>
      </c>
      <c r="Q298" s="15" t="s">
        <v>16</v>
      </c>
    </row>
    <row r="299" spans="1:17" ht="12.5" x14ac:dyDescent="0.25">
      <c r="A299" s="15" t="s">
        <v>184</v>
      </c>
      <c r="B299" s="15">
        <v>4</v>
      </c>
      <c r="C299" s="15" t="s">
        <v>192</v>
      </c>
      <c r="D299" s="15">
        <v>2</v>
      </c>
      <c r="E299" s="15" t="s">
        <v>154</v>
      </c>
      <c r="F299" s="15" t="s">
        <v>138</v>
      </c>
      <c r="G299" s="15" t="s">
        <v>160</v>
      </c>
      <c r="H299" s="15" t="s">
        <v>190</v>
      </c>
      <c r="I299" s="15">
        <v>78</v>
      </c>
      <c r="J299" s="15" t="s">
        <v>8</v>
      </c>
      <c r="K299" s="15">
        <v>33</v>
      </c>
      <c r="L299" s="15" t="s">
        <v>158</v>
      </c>
      <c r="M299" s="15" t="s">
        <v>8</v>
      </c>
      <c r="N299" s="15" t="s">
        <v>165</v>
      </c>
      <c r="Q299" s="15" t="s">
        <v>8</v>
      </c>
    </row>
    <row r="300" spans="1:17" ht="12.5" x14ac:dyDescent="0.25">
      <c r="A300" s="15" t="s">
        <v>184</v>
      </c>
      <c r="B300" s="15">
        <v>4</v>
      </c>
      <c r="C300" s="15" t="s">
        <v>192</v>
      </c>
      <c r="D300" s="15">
        <v>2</v>
      </c>
      <c r="E300" s="15" t="s">
        <v>154</v>
      </c>
      <c r="F300" s="15" t="s">
        <v>145</v>
      </c>
      <c r="G300" s="15" t="s">
        <v>139</v>
      </c>
      <c r="H300" s="15" t="s">
        <v>190</v>
      </c>
      <c r="I300" s="15">
        <v>79</v>
      </c>
      <c r="J300" s="15" t="s">
        <v>149</v>
      </c>
      <c r="K300" s="15">
        <v>34</v>
      </c>
      <c r="L300" s="15" t="s">
        <v>158</v>
      </c>
      <c r="M300" s="15" t="s">
        <v>8</v>
      </c>
      <c r="N300" s="15" t="s">
        <v>156</v>
      </c>
      <c r="O300" s="15" t="s">
        <v>147</v>
      </c>
      <c r="Q300" s="15" t="s">
        <v>149</v>
      </c>
    </row>
    <row r="301" spans="1:17" ht="12.5" x14ac:dyDescent="0.25">
      <c r="A301" s="15" t="s">
        <v>184</v>
      </c>
      <c r="B301" s="15">
        <v>4</v>
      </c>
      <c r="C301" s="15" t="s">
        <v>192</v>
      </c>
      <c r="D301" s="15">
        <v>2</v>
      </c>
      <c r="E301" s="15" t="s">
        <v>154</v>
      </c>
      <c r="F301" s="15" t="s">
        <v>145</v>
      </c>
      <c r="G301" s="15" t="s">
        <v>142</v>
      </c>
      <c r="H301" s="15" t="s">
        <v>190</v>
      </c>
      <c r="I301" s="15">
        <v>80</v>
      </c>
      <c r="J301" s="15" t="s">
        <v>18</v>
      </c>
      <c r="K301" s="15">
        <v>35</v>
      </c>
      <c r="L301" s="15" t="s">
        <v>158</v>
      </c>
      <c r="M301" s="15" t="s">
        <v>8</v>
      </c>
      <c r="N301" s="15" t="s">
        <v>179</v>
      </c>
      <c r="O301" s="15" t="s">
        <v>147</v>
      </c>
      <c r="Q301" s="15" t="s">
        <v>18</v>
      </c>
    </row>
    <row r="302" spans="1:17" ht="12.5" x14ac:dyDescent="0.25">
      <c r="A302" s="15" t="s">
        <v>184</v>
      </c>
      <c r="B302" s="15">
        <v>4</v>
      </c>
      <c r="C302" s="15" t="s">
        <v>192</v>
      </c>
      <c r="D302" s="15">
        <v>2</v>
      </c>
      <c r="E302" s="15" t="s">
        <v>154</v>
      </c>
      <c r="F302" s="15" t="s">
        <v>145</v>
      </c>
      <c r="G302" s="15" t="s">
        <v>160</v>
      </c>
      <c r="H302" s="15" t="s">
        <v>190</v>
      </c>
      <c r="I302" s="15">
        <v>81</v>
      </c>
      <c r="J302" s="15" t="s">
        <v>16</v>
      </c>
      <c r="K302" s="15">
        <v>36</v>
      </c>
      <c r="L302" s="15" t="s">
        <v>158</v>
      </c>
      <c r="M302" s="15" t="s">
        <v>16</v>
      </c>
      <c r="N302" s="15" t="s">
        <v>156</v>
      </c>
      <c r="O302" s="15" t="s">
        <v>161</v>
      </c>
      <c r="Q302" s="15" t="s">
        <v>16</v>
      </c>
    </row>
    <row r="303" spans="1:17" ht="12.5" x14ac:dyDescent="0.25">
      <c r="A303" s="15" t="s">
        <v>184</v>
      </c>
      <c r="B303" s="15">
        <v>4</v>
      </c>
      <c r="C303" s="15" t="s">
        <v>192</v>
      </c>
      <c r="D303" s="15">
        <v>2</v>
      </c>
      <c r="E303" s="15" t="s">
        <v>154</v>
      </c>
      <c r="F303" s="15" t="s">
        <v>148</v>
      </c>
      <c r="G303" s="15" t="s">
        <v>142</v>
      </c>
      <c r="H303" s="15" t="s">
        <v>190</v>
      </c>
      <c r="I303" s="15">
        <v>82</v>
      </c>
      <c r="J303" s="15" t="s">
        <v>149</v>
      </c>
      <c r="K303" s="15">
        <v>37</v>
      </c>
      <c r="L303" s="15" t="s">
        <v>157</v>
      </c>
      <c r="M303" s="15" t="s">
        <v>12</v>
      </c>
      <c r="N303" s="15" t="s">
        <v>156</v>
      </c>
      <c r="O303" s="15" t="s">
        <v>147</v>
      </c>
      <c r="P303" s="57" t="s">
        <v>7</v>
      </c>
      <c r="Q303" s="15" t="s">
        <v>12</v>
      </c>
    </row>
    <row r="304" spans="1:17" ht="12.5" x14ac:dyDescent="0.25">
      <c r="A304" s="15" t="s">
        <v>184</v>
      </c>
      <c r="B304" s="15">
        <v>4</v>
      </c>
      <c r="C304" s="15" t="s">
        <v>192</v>
      </c>
      <c r="D304" s="15">
        <v>2</v>
      </c>
      <c r="E304" s="15" t="s">
        <v>154</v>
      </c>
      <c r="F304" s="15" t="s">
        <v>148</v>
      </c>
      <c r="G304" s="15" t="s">
        <v>160</v>
      </c>
      <c r="H304" s="15" t="s">
        <v>190</v>
      </c>
      <c r="I304" s="15">
        <v>83</v>
      </c>
      <c r="J304" s="15" t="s">
        <v>149</v>
      </c>
      <c r="K304" s="15">
        <v>38</v>
      </c>
      <c r="L304" s="15" t="s">
        <v>157</v>
      </c>
      <c r="M304" s="15" t="s">
        <v>12</v>
      </c>
      <c r="N304" s="15" t="s">
        <v>156</v>
      </c>
      <c r="O304" s="15" t="s">
        <v>147</v>
      </c>
      <c r="Q304" s="15" t="s">
        <v>149</v>
      </c>
    </row>
    <row r="305" spans="1:17" ht="12.5" x14ac:dyDescent="0.25">
      <c r="A305" s="15" t="s">
        <v>184</v>
      </c>
      <c r="B305" s="15">
        <v>4</v>
      </c>
      <c r="C305" s="15" t="s">
        <v>192</v>
      </c>
      <c r="D305" s="15">
        <v>2</v>
      </c>
      <c r="E305" s="15" t="s">
        <v>154</v>
      </c>
      <c r="F305" s="15" t="s">
        <v>150</v>
      </c>
      <c r="G305" s="15" t="s">
        <v>139</v>
      </c>
      <c r="H305" s="15" t="s">
        <v>190</v>
      </c>
      <c r="I305" s="15">
        <v>84</v>
      </c>
      <c r="J305" s="15" t="s">
        <v>149</v>
      </c>
      <c r="K305" s="15">
        <v>39</v>
      </c>
      <c r="L305" s="15" t="s">
        <v>158</v>
      </c>
      <c r="M305" s="15" t="s">
        <v>8</v>
      </c>
      <c r="N305" s="15" t="s">
        <v>156</v>
      </c>
      <c r="O305" s="15" t="s">
        <v>147</v>
      </c>
      <c r="Q305" s="15" t="s">
        <v>149</v>
      </c>
    </row>
    <row r="306" spans="1:17" ht="12.5" x14ac:dyDescent="0.25">
      <c r="A306" s="15" t="s">
        <v>184</v>
      </c>
      <c r="B306" s="15">
        <v>4</v>
      </c>
      <c r="C306" s="15" t="s">
        <v>192</v>
      </c>
      <c r="D306" s="15">
        <v>2</v>
      </c>
      <c r="E306" s="15" t="s">
        <v>154</v>
      </c>
      <c r="F306" s="15" t="s">
        <v>150</v>
      </c>
      <c r="G306" s="15" t="s">
        <v>142</v>
      </c>
      <c r="H306" s="15" t="s">
        <v>193</v>
      </c>
      <c r="I306" s="15">
        <v>85</v>
      </c>
      <c r="J306" s="15" t="s">
        <v>149</v>
      </c>
      <c r="K306" s="15">
        <v>1</v>
      </c>
      <c r="L306" s="15" t="s">
        <v>158</v>
      </c>
      <c r="M306" s="15" t="s">
        <v>8</v>
      </c>
      <c r="N306" s="15" t="s">
        <v>156</v>
      </c>
      <c r="O306" s="15" t="s">
        <v>147</v>
      </c>
      <c r="P306" s="57" t="s">
        <v>7</v>
      </c>
      <c r="Q306" s="15" t="s">
        <v>8</v>
      </c>
    </row>
    <row r="307" spans="1:17" ht="12.5" x14ac:dyDescent="0.25">
      <c r="A307" s="15" t="s">
        <v>184</v>
      </c>
      <c r="B307" s="15">
        <v>4</v>
      </c>
      <c r="C307" s="15" t="s">
        <v>192</v>
      </c>
      <c r="D307" s="15">
        <v>2</v>
      </c>
      <c r="E307" s="15" t="s">
        <v>154</v>
      </c>
      <c r="F307" s="15" t="s">
        <v>151</v>
      </c>
      <c r="G307" s="15" t="s">
        <v>139</v>
      </c>
      <c r="H307" s="15" t="s">
        <v>193</v>
      </c>
      <c r="I307" s="15">
        <v>86</v>
      </c>
      <c r="J307" s="15" t="s">
        <v>18</v>
      </c>
      <c r="K307" s="15">
        <v>2</v>
      </c>
      <c r="L307" s="15" t="s">
        <v>158</v>
      </c>
      <c r="M307" s="15" t="s">
        <v>8</v>
      </c>
      <c r="N307" s="15" t="s">
        <v>156</v>
      </c>
      <c r="O307" s="15" t="s">
        <v>147</v>
      </c>
      <c r="Q307" s="15" t="s">
        <v>18</v>
      </c>
    </row>
    <row r="308" spans="1:17" ht="12.5" x14ac:dyDescent="0.25">
      <c r="A308" s="15" t="s">
        <v>184</v>
      </c>
      <c r="B308" s="15">
        <v>4</v>
      </c>
      <c r="C308" s="15" t="s">
        <v>192</v>
      </c>
      <c r="D308" s="15">
        <v>2</v>
      </c>
      <c r="E308" s="15" t="s">
        <v>154</v>
      </c>
      <c r="F308" s="15" t="s">
        <v>151</v>
      </c>
      <c r="G308" s="15" t="s">
        <v>142</v>
      </c>
      <c r="H308" s="15" t="s">
        <v>193</v>
      </c>
      <c r="I308" s="15">
        <v>87</v>
      </c>
      <c r="J308" s="15" t="s">
        <v>5</v>
      </c>
      <c r="K308" s="15">
        <v>3</v>
      </c>
      <c r="L308" s="15" t="s">
        <v>158</v>
      </c>
      <c r="M308" s="15" t="s">
        <v>8</v>
      </c>
      <c r="N308" s="15" t="s">
        <v>156</v>
      </c>
      <c r="O308" s="15" t="s">
        <v>147</v>
      </c>
      <c r="Q308" s="15" t="s">
        <v>5</v>
      </c>
    </row>
    <row r="309" spans="1:17" ht="12.5" x14ac:dyDescent="0.25">
      <c r="A309" s="15" t="s">
        <v>184</v>
      </c>
      <c r="B309" s="15">
        <v>4</v>
      </c>
      <c r="C309" s="15" t="s">
        <v>192</v>
      </c>
      <c r="D309" s="15">
        <v>2</v>
      </c>
      <c r="E309" s="15" t="s">
        <v>154</v>
      </c>
      <c r="F309" s="15" t="s">
        <v>151</v>
      </c>
      <c r="G309" s="15" t="s">
        <v>160</v>
      </c>
      <c r="H309" s="15" t="s">
        <v>193</v>
      </c>
      <c r="I309" s="15">
        <v>88</v>
      </c>
      <c r="J309" s="15" t="s">
        <v>16</v>
      </c>
      <c r="K309" s="15">
        <v>4</v>
      </c>
      <c r="L309" s="15" t="s">
        <v>164</v>
      </c>
      <c r="M309" s="15" t="s">
        <v>16</v>
      </c>
      <c r="Q309" s="15" t="s">
        <v>16</v>
      </c>
    </row>
    <row r="310" spans="1:17" ht="12.5" x14ac:dyDescent="0.25">
      <c r="A310" s="15" t="s">
        <v>184</v>
      </c>
      <c r="B310" s="15">
        <v>5</v>
      </c>
      <c r="C310" s="15" t="s">
        <v>195</v>
      </c>
      <c r="D310" s="15">
        <v>4</v>
      </c>
      <c r="E310" s="15" t="s">
        <v>137</v>
      </c>
      <c r="F310" s="15" t="s">
        <v>138</v>
      </c>
      <c r="G310" s="15" t="s">
        <v>139</v>
      </c>
      <c r="H310" s="15" t="s">
        <v>193</v>
      </c>
      <c r="I310" s="15">
        <v>127</v>
      </c>
      <c r="J310" s="15" t="s">
        <v>149</v>
      </c>
      <c r="K310" s="15">
        <v>43</v>
      </c>
      <c r="L310" s="15" t="s">
        <v>153</v>
      </c>
      <c r="M310" s="15" t="s">
        <v>149</v>
      </c>
      <c r="Q310" s="15" t="s">
        <v>149</v>
      </c>
    </row>
    <row r="311" spans="1:17" ht="12.5" x14ac:dyDescent="0.25">
      <c r="A311" s="15" t="s">
        <v>184</v>
      </c>
      <c r="B311" s="15">
        <v>5</v>
      </c>
      <c r="C311" s="15" t="s">
        <v>195</v>
      </c>
      <c r="D311" s="15">
        <v>4</v>
      </c>
      <c r="E311" s="15" t="s">
        <v>137</v>
      </c>
      <c r="F311" s="15" t="s">
        <v>138</v>
      </c>
      <c r="G311" s="15" t="s">
        <v>142</v>
      </c>
      <c r="H311" s="15" t="s">
        <v>193</v>
      </c>
      <c r="I311" s="15">
        <v>128</v>
      </c>
      <c r="J311" s="15" t="s">
        <v>149</v>
      </c>
      <c r="K311" s="15">
        <v>44</v>
      </c>
      <c r="L311" s="15" t="s">
        <v>153</v>
      </c>
      <c r="M311" s="15" t="s">
        <v>149</v>
      </c>
      <c r="Q311" s="15" t="s">
        <v>149</v>
      </c>
    </row>
    <row r="312" spans="1:17" ht="12.5" x14ac:dyDescent="0.25">
      <c r="A312" s="15" t="s">
        <v>184</v>
      </c>
      <c r="B312" s="15">
        <v>5</v>
      </c>
      <c r="C312" s="15" t="s">
        <v>195</v>
      </c>
      <c r="D312" s="15">
        <v>4</v>
      </c>
      <c r="E312" s="15" t="s">
        <v>137</v>
      </c>
      <c r="F312" s="15" t="s">
        <v>145</v>
      </c>
      <c r="G312" s="15" t="s">
        <v>139</v>
      </c>
      <c r="H312" s="15" t="s">
        <v>193</v>
      </c>
      <c r="I312" s="15">
        <v>129</v>
      </c>
      <c r="J312" s="15" t="s">
        <v>149</v>
      </c>
      <c r="K312" s="15">
        <v>45</v>
      </c>
      <c r="L312" s="15" t="s">
        <v>153</v>
      </c>
      <c r="M312" s="15" t="s">
        <v>149</v>
      </c>
      <c r="Q312" s="15" t="s">
        <v>149</v>
      </c>
    </row>
    <row r="313" spans="1:17" ht="12.5" x14ac:dyDescent="0.25">
      <c r="A313" s="15" t="s">
        <v>184</v>
      </c>
      <c r="B313" s="15">
        <v>5</v>
      </c>
      <c r="C313" s="15" t="s">
        <v>195</v>
      </c>
      <c r="D313" s="15">
        <v>4</v>
      </c>
      <c r="E313" s="15" t="s">
        <v>137</v>
      </c>
      <c r="F313" s="15" t="s">
        <v>145</v>
      </c>
      <c r="G313" s="15" t="s">
        <v>142</v>
      </c>
      <c r="H313" s="15" t="s">
        <v>193</v>
      </c>
      <c r="I313" s="15">
        <v>130</v>
      </c>
      <c r="J313" s="15" t="s">
        <v>149</v>
      </c>
      <c r="K313" s="15">
        <v>46</v>
      </c>
      <c r="L313" s="15" t="s">
        <v>153</v>
      </c>
      <c r="M313" s="15" t="s">
        <v>149</v>
      </c>
      <c r="Q313" s="15" t="s">
        <v>149</v>
      </c>
    </row>
    <row r="314" spans="1:17" ht="12.5" x14ac:dyDescent="0.25">
      <c r="A314" s="15" t="s">
        <v>184</v>
      </c>
      <c r="B314" s="15">
        <v>5</v>
      </c>
      <c r="C314" s="15" t="s">
        <v>195</v>
      </c>
      <c r="D314" s="15">
        <v>4</v>
      </c>
      <c r="E314" s="15" t="s">
        <v>137</v>
      </c>
      <c r="F314" s="15" t="s">
        <v>148</v>
      </c>
      <c r="G314" s="15" t="s">
        <v>139</v>
      </c>
      <c r="H314" s="15" t="s">
        <v>193</v>
      </c>
      <c r="I314" s="15">
        <v>131</v>
      </c>
      <c r="J314" s="15" t="s">
        <v>16</v>
      </c>
      <c r="K314" s="15">
        <v>47</v>
      </c>
      <c r="L314" s="15" t="s">
        <v>153</v>
      </c>
      <c r="M314" s="15" t="s">
        <v>16</v>
      </c>
      <c r="Q314" s="15" t="s">
        <v>16</v>
      </c>
    </row>
    <row r="315" spans="1:17" ht="12.5" x14ac:dyDescent="0.25">
      <c r="A315" s="15" t="s">
        <v>184</v>
      </c>
      <c r="B315" s="15">
        <v>5</v>
      </c>
      <c r="C315" s="15" t="s">
        <v>195</v>
      </c>
      <c r="D315" s="15">
        <v>4</v>
      </c>
      <c r="E315" s="15" t="s">
        <v>137</v>
      </c>
      <c r="F315" s="15" t="s">
        <v>148</v>
      </c>
      <c r="G315" s="15" t="s">
        <v>142</v>
      </c>
      <c r="H315" s="15" t="s">
        <v>193</v>
      </c>
      <c r="I315" s="15">
        <v>132</v>
      </c>
      <c r="J315" s="15" t="s">
        <v>16</v>
      </c>
      <c r="K315" s="15">
        <v>48</v>
      </c>
      <c r="L315" s="15" t="s">
        <v>153</v>
      </c>
      <c r="M315" s="15" t="s">
        <v>16</v>
      </c>
      <c r="Q315" s="15" t="s">
        <v>16</v>
      </c>
    </row>
    <row r="316" spans="1:17" ht="12.5" x14ac:dyDescent="0.25">
      <c r="A316" s="15" t="s">
        <v>184</v>
      </c>
      <c r="B316" s="15">
        <v>5</v>
      </c>
      <c r="C316" s="15" t="s">
        <v>195</v>
      </c>
      <c r="D316" s="15">
        <v>4</v>
      </c>
      <c r="E316" s="15" t="s">
        <v>137</v>
      </c>
      <c r="F316" s="15" t="s">
        <v>148</v>
      </c>
      <c r="G316" s="15" t="s">
        <v>160</v>
      </c>
      <c r="H316" s="15" t="s">
        <v>177</v>
      </c>
      <c r="I316" s="15">
        <v>133</v>
      </c>
      <c r="J316" s="15" t="s">
        <v>18</v>
      </c>
      <c r="K316" s="15">
        <v>1</v>
      </c>
      <c r="L316" s="15" t="s">
        <v>164</v>
      </c>
      <c r="M316" s="15" t="s">
        <v>18</v>
      </c>
      <c r="Q316" s="15" t="s">
        <v>18</v>
      </c>
    </row>
    <row r="317" spans="1:17" ht="12.5" x14ac:dyDescent="0.25">
      <c r="A317" s="15" t="s">
        <v>184</v>
      </c>
      <c r="B317" s="15">
        <v>5</v>
      </c>
      <c r="C317" s="15" t="s">
        <v>195</v>
      </c>
      <c r="D317" s="15">
        <v>4</v>
      </c>
      <c r="E317" s="15" t="s">
        <v>137</v>
      </c>
      <c r="F317" s="15" t="s">
        <v>150</v>
      </c>
      <c r="G317" s="15" t="s">
        <v>139</v>
      </c>
      <c r="H317" s="15" t="s">
        <v>177</v>
      </c>
      <c r="I317" s="15">
        <v>134</v>
      </c>
      <c r="J317" s="15" t="s">
        <v>16</v>
      </c>
      <c r="K317" s="15">
        <v>2</v>
      </c>
      <c r="L317" s="15" t="s">
        <v>164</v>
      </c>
      <c r="M317" s="15" t="s">
        <v>16</v>
      </c>
      <c r="Q317" s="15" t="s">
        <v>16</v>
      </c>
    </row>
    <row r="318" spans="1:17" ht="12.5" x14ac:dyDescent="0.25">
      <c r="A318" s="15" t="s">
        <v>184</v>
      </c>
      <c r="B318" s="15">
        <v>5</v>
      </c>
      <c r="C318" s="15" t="s">
        <v>195</v>
      </c>
      <c r="D318" s="15">
        <v>4</v>
      </c>
      <c r="E318" s="15" t="s">
        <v>137</v>
      </c>
      <c r="F318" s="15" t="s">
        <v>150</v>
      </c>
      <c r="G318" s="15" t="s">
        <v>142</v>
      </c>
      <c r="H318" s="15" t="s">
        <v>177</v>
      </c>
      <c r="I318" s="15">
        <v>135</v>
      </c>
      <c r="J318" s="15" t="s">
        <v>149</v>
      </c>
      <c r="K318" s="15">
        <v>3</v>
      </c>
      <c r="L318" s="15" t="s">
        <v>164</v>
      </c>
      <c r="M318" s="15" t="s">
        <v>149</v>
      </c>
      <c r="Q318" s="15" t="s">
        <v>149</v>
      </c>
    </row>
    <row r="319" spans="1:17" ht="12.5" x14ac:dyDescent="0.25">
      <c r="A319" s="15" t="s">
        <v>184</v>
      </c>
      <c r="B319" s="15">
        <v>5</v>
      </c>
      <c r="C319" s="15" t="s">
        <v>195</v>
      </c>
      <c r="D319" s="15">
        <v>4</v>
      </c>
      <c r="E319" s="15" t="s">
        <v>137</v>
      </c>
      <c r="F319" s="15" t="s">
        <v>169</v>
      </c>
      <c r="G319" s="15" t="s">
        <v>139</v>
      </c>
      <c r="H319" s="15" t="s">
        <v>193</v>
      </c>
      <c r="I319" s="15">
        <v>126</v>
      </c>
      <c r="J319" s="15" t="s">
        <v>18</v>
      </c>
      <c r="K319" s="15">
        <v>42</v>
      </c>
      <c r="L319" s="15" t="s">
        <v>164</v>
      </c>
      <c r="M319" s="15" t="s">
        <v>18</v>
      </c>
      <c r="Q319" s="15" t="s">
        <v>18</v>
      </c>
    </row>
    <row r="320" spans="1:17" ht="12.5" x14ac:dyDescent="0.25">
      <c r="A320" s="15" t="s">
        <v>184</v>
      </c>
      <c r="B320" s="15">
        <v>5</v>
      </c>
      <c r="C320" s="15" t="s">
        <v>195</v>
      </c>
      <c r="D320" s="15">
        <v>3</v>
      </c>
      <c r="E320" s="15" t="s">
        <v>152</v>
      </c>
      <c r="F320" s="15" t="s">
        <v>138</v>
      </c>
      <c r="G320" s="15" t="s">
        <v>139</v>
      </c>
      <c r="H320" s="15" t="s">
        <v>193</v>
      </c>
      <c r="I320" s="15">
        <v>112</v>
      </c>
      <c r="J320" s="15" t="s">
        <v>16</v>
      </c>
      <c r="K320" s="15">
        <v>28</v>
      </c>
      <c r="L320" s="15" t="s">
        <v>155</v>
      </c>
      <c r="M320" s="15" t="s">
        <v>16</v>
      </c>
      <c r="N320" s="15" t="s">
        <v>179</v>
      </c>
      <c r="O320" s="15" t="s">
        <v>161</v>
      </c>
      <c r="Q320" s="15" t="s">
        <v>16</v>
      </c>
    </row>
    <row r="321" spans="1:17" ht="12.5" x14ac:dyDescent="0.25">
      <c r="A321" s="15" t="s">
        <v>184</v>
      </c>
      <c r="B321" s="15">
        <v>5</v>
      </c>
      <c r="C321" s="15" t="s">
        <v>195</v>
      </c>
      <c r="D321" s="15">
        <v>3</v>
      </c>
      <c r="E321" s="15" t="s">
        <v>152</v>
      </c>
      <c r="F321" s="15" t="s">
        <v>138</v>
      </c>
      <c r="G321" s="15" t="s">
        <v>142</v>
      </c>
      <c r="H321" s="15" t="s">
        <v>193</v>
      </c>
      <c r="I321" s="15">
        <v>113</v>
      </c>
      <c r="J321" s="15" t="s">
        <v>149</v>
      </c>
      <c r="K321" s="15">
        <v>29</v>
      </c>
      <c r="L321" s="15" t="s">
        <v>164</v>
      </c>
      <c r="M321" s="15" t="s">
        <v>149</v>
      </c>
      <c r="Q321" s="15" t="s">
        <v>149</v>
      </c>
    </row>
    <row r="322" spans="1:17" ht="12.5" x14ac:dyDescent="0.25">
      <c r="A322" s="15" t="s">
        <v>184</v>
      </c>
      <c r="B322" s="15">
        <v>5</v>
      </c>
      <c r="C322" s="15" t="s">
        <v>195</v>
      </c>
      <c r="D322" s="15">
        <v>3</v>
      </c>
      <c r="E322" s="15" t="s">
        <v>152</v>
      </c>
      <c r="F322" s="15" t="s">
        <v>138</v>
      </c>
      <c r="G322" s="15" t="s">
        <v>160</v>
      </c>
      <c r="H322" s="15" t="s">
        <v>193</v>
      </c>
      <c r="I322" s="15">
        <v>114</v>
      </c>
      <c r="J322" s="15" t="s">
        <v>149</v>
      </c>
      <c r="K322" s="15">
        <v>30</v>
      </c>
      <c r="L322" s="15" t="s">
        <v>153</v>
      </c>
      <c r="M322" s="15" t="s">
        <v>149</v>
      </c>
      <c r="Q322" s="15" t="s">
        <v>149</v>
      </c>
    </row>
    <row r="323" spans="1:17" ht="12.5" x14ac:dyDescent="0.25">
      <c r="A323" s="15" t="s">
        <v>184</v>
      </c>
      <c r="B323" s="15">
        <v>5</v>
      </c>
      <c r="C323" s="15" t="s">
        <v>195</v>
      </c>
      <c r="D323" s="15">
        <v>3</v>
      </c>
      <c r="E323" s="15" t="s">
        <v>152</v>
      </c>
      <c r="F323" s="15" t="s">
        <v>145</v>
      </c>
      <c r="G323" s="15" t="s">
        <v>139</v>
      </c>
      <c r="H323" s="15" t="s">
        <v>193</v>
      </c>
      <c r="I323" s="15">
        <v>115</v>
      </c>
      <c r="J323" s="15" t="s">
        <v>16</v>
      </c>
      <c r="K323" s="15">
        <v>31</v>
      </c>
      <c r="L323" s="15" t="s">
        <v>153</v>
      </c>
      <c r="M323" s="15" t="s">
        <v>16</v>
      </c>
      <c r="Q323" s="15" t="s">
        <v>16</v>
      </c>
    </row>
    <row r="324" spans="1:17" ht="12.5" x14ac:dyDescent="0.25">
      <c r="A324" s="15" t="s">
        <v>184</v>
      </c>
      <c r="B324" s="15">
        <v>5</v>
      </c>
      <c r="C324" s="15" t="s">
        <v>195</v>
      </c>
      <c r="D324" s="15">
        <v>3</v>
      </c>
      <c r="E324" s="15" t="s">
        <v>152</v>
      </c>
      <c r="F324" s="15" t="s">
        <v>145</v>
      </c>
      <c r="G324" s="15" t="s">
        <v>142</v>
      </c>
      <c r="H324" s="15" t="s">
        <v>193</v>
      </c>
      <c r="I324" s="15">
        <v>116</v>
      </c>
      <c r="J324" s="15" t="s">
        <v>16</v>
      </c>
      <c r="K324" s="15">
        <v>32</v>
      </c>
      <c r="L324" s="15" t="s">
        <v>164</v>
      </c>
      <c r="M324" s="15" t="s">
        <v>16</v>
      </c>
      <c r="Q324" s="15" t="s">
        <v>16</v>
      </c>
    </row>
    <row r="325" spans="1:17" ht="12.5" x14ac:dyDescent="0.25">
      <c r="A325" s="15" t="s">
        <v>184</v>
      </c>
      <c r="B325" s="15">
        <v>5</v>
      </c>
      <c r="C325" s="15" t="s">
        <v>195</v>
      </c>
      <c r="D325" s="15">
        <v>3</v>
      </c>
      <c r="E325" s="15" t="s">
        <v>152</v>
      </c>
      <c r="F325" s="15" t="s">
        <v>145</v>
      </c>
      <c r="G325" s="15" t="s">
        <v>160</v>
      </c>
      <c r="H325" s="15" t="s">
        <v>193</v>
      </c>
      <c r="I325" s="15">
        <v>117</v>
      </c>
      <c r="J325" s="15" t="s">
        <v>149</v>
      </c>
      <c r="K325" s="15">
        <v>33</v>
      </c>
      <c r="L325" s="15" t="s">
        <v>153</v>
      </c>
      <c r="M325" s="15" t="s">
        <v>149</v>
      </c>
      <c r="Q325" s="15" t="s">
        <v>149</v>
      </c>
    </row>
    <row r="326" spans="1:17" ht="12.5" x14ac:dyDescent="0.25">
      <c r="A326" s="15" t="s">
        <v>184</v>
      </c>
      <c r="B326" s="15">
        <v>5</v>
      </c>
      <c r="C326" s="15" t="s">
        <v>195</v>
      </c>
      <c r="D326" s="15">
        <v>3</v>
      </c>
      <c r="E326" s="15" t="s">
        <v>152</v>
      </c>
      <c r="F326" s="15" t="s">
        <v>148</v>
      </c>
      <c r="G326" s="15" t="s">
        <v>139</v>
      </c>
      <c r="H326" s="15" t="s">
        <v>193</v>
      </c>
      <c r="I326" s="15">
        <v>118</v>
      </c>
      <c r="J326" s="15" t="s">
        <v>149</v>
      </c>
      <c r="K326" s="15">
        <v>34</v>
      </c>
      <c r="L326" s="15" t="s">
        <v>153</v>
      </c>
      <c r="M326" s="15" t="s">
        <v>149</v>
      </c>
      <c r="Q326" s="15" t="s">
        <v>149</v>
      </c>
    </row>
    <row r="327" spans="1:17" ht="12.5" x14ac:dyDescent="0.25">
      <c r="A327" s="15" t="s">
        <v>184</v>
      </c>
      <c r="B327" s="15">
        <v>5</v>
      </c>
      <c r="C327" s="15" t="s">
        <v>195</v>
      </c>
      <c r="D327" s="15">
        <v>3</v>
      </c>
      <c r="E327" s="15" t="s">
        <v>152</v>
      </c>
      <c r="F327" s="15" t="s">
        <v>148</v>
      </c>
      <c r="G327" s="15" t="s">
        <v>142</v>
      </c>
      <c r="H327" s="15" t="s">
        <v>193</v>
      </c>
      <c r="I327" s="15">
        <v>119</v>
      </c>
      <c r="J327" s="15" t="s">
        <v>16</v>
      </c>
      <c r="K327" s="15">
        <v>35</v>
      </c>
      <c r="L327" s="15" t="s">
        <v>164</v>
      </c>
      <c r="M327" s="15" t="s">
        <v>16</v>
      </c>
      <c r="Q327" s="15" t="s">
        <v>16</v>
      </c>
    </row>
    <row r="328" spans="1:17" ht="12.5" x14ac:dyDescent="0.25">
      <c r="A328" s="15" t="s">
        <v>184</v>
      </c>
      <c r="B328" s="15">
        <v>5</v>
      </c>
      <c r="C328" s="15" t="s">
        <v>195</v>
      </c>
      <c r="D328" s="15">
        <v>3</v>
      </c>
      <c r="E328" s="15" t="s">
        <v>152</v>
      </c>
      <c r="F328" s="15" t="s">
        <v>148</v>
      </c>
      <c r="G328" s="15" t="s">
        <v>160</v>
      </c>
      <c r="H328" s="15" t="s">
        <v>193</v>
      </c>
      <c r="I328" s="15">
        <v>120</v>
      </c>
      <c r="J328" s="15" t="s">
        <v>149</v>
      </c>
      <c r="K328" s="15">
        <v>36</v>
      </c>
      <c r="L328" s="15" t="s">
        <v>164</v>
      </c>
      <c r="M328" s="15" t="s">
        <v>149</v>
      </c>
      <c r="Q328" s="15" t="s">
        <v>149</v>
      </c>
    </row>
    <row r="329" spans="1:17" ht="12.5" x14ac:dyDescent="0.25">
      <c r="A329" s="15" t="s">
        <v>184</v>
      </c>
      <c r="B329" s="15">
        <v>5</v>
      </c>
      <c r="C329" s="15" t="s">
        <v>195</v>
      </c>
      <c r="D329" s="15">
        <v>3</v>
      </c>
      <c r="E329" s="15" t="s">
        <v>152</v>
      </c>
      <c r="F329" s="15" t="s">
        <v>150</v>
      </c>
      <c r="G329" s="15" t="s">
        <v>139</v>
      </c>
      <c r="H329" s="15" t="s">
        <v>193</v>
      </c>
      <c r="I329" s="15">
        <v>121</v>
      </c>
      <c r="J329" s="15" t="s">
        <v>16</v>
      </c>
      <c r="K329" s="15">
        <v>37</v>
      </c>
      <c r="L329" s="15" t="s">
        <v>164</v>
      </c>
      <c r="M329" s="15" t="s">
        <v>16</v>
      </c>
      <c r="Q329" s="15" t="s">
        <v>16</v>
      </c>
    </row>
    <row r="330" spans="1:17" ht="12.5" x14ac:dyDescent="0.25">
      <c r="A330" s="15" t="s">
        <v>184</v>
      </c>
      <c r="B330" s="15">
        <v>5</v>
      </c>
      <c r="C330" s="15" t="s">
        <v>195</v>
      </c>
      <c r="D330" s="15">
        <v>3</v>
      </c>
      <c r="E330" s="15" t="s">
        <v>152</v>
      </c>
      <c r="F330" s="15" t="s">
        <v>150</v>
      </c>
      <c r="G330" s="15" t="s">
        <v>142</v>
      </c>
      <c r="H330" s="15" t="s">
        <v>193</v>
      </c>
      <c r="I330" s="15">
        <v>122</v>
      </c>
      <c r="J330" s="15" t="s">
        <v>149</v>
      </c>
      <c r="K330" s="15">
        <v>38</v>
      </c>
      <c r="L330" s="15" t="s">
        <v>164</v>
      </c>
      <c r="M330" s="15" t="s">
        <v>149</v>
      </c>
      <c r="Q330" s="15" t="s">
        <v>149</v>
      </c>
    </row>
    <row r="331" spans="1:17" ht="12.5" x14ac:dyDescent="0.25">
      <c r="A331" s="15" t="s">
        <v>184</v>
      </c>
      <c r="B331" s="15">
        <v>5</v>
      </c>
      <c r="C331" s="15" t="s">
        <v>195</v>
      </c>
      <c r="D331" s="15">
        <v>3</v>
      </c>
      <c r="E331" s="15" t="s">
        <v>152</v>
      </c>
      <c r="F331" s="15" t="s">
        <v>150</v>
      </c>
      <c r="G331" s="15" t="s">
        <v>160</v>
      </c>
      <c r="H331" s="15" t="s">
        <v>193</v>
      </c>
      <c r="I331" s="15">
        <v>123</v>
      </c>
      <c r="J331" s="15" t="s">
        <v>16</v>
      </c>
      <c r="K331" s="15">
        <v>39</v>
      </c>
      <c r="L331" s="15" t="s">
        <v>164</v>
      </c>
      <c r="M331" s="15" t="s">
        <v>16</v>
      </c>
      <c r="Q331" s="15" t="s">
        <v>16</v>
      </c>
    </row>
    <row r="332" spans="1:17" ht="12.5" x14ac:dyDescent="0.25">
      <c r="A332" s="15" t="s">
        <v>184</v>
      </c>
      <c r="B332" s="15">
        <v>5</v>
      </c>
      <c r="C332" s="15" t="s">
        <v>195</v>
      </c>
      <c r="D332" s="15">
        <v>3</v>
      </c>
      <c r="E332" s="15" t="s">
        <v>152</v>
      </c>
      <c r="F332" s="15" t="s">
        <v>151</v>
      </c>
      <c r="G332" s="15" t="s">
        <v>139</v>
      </c>
      <c r="H332" s="15" t="s">
        <v>193</v>
      </c>
      <c r="I332" s="15">
        <v>124</v>
      </c>
      <c r="J332" s="15" t="s">
        <v>18</v>
      </c>
      <c r="K332" s="15">
        <v>40</v>
      </c>
      <c r="L332" s="15" t="s">
        <v>164</v>
      </c>
      <c r="M332" s="15" t="s">
        <v>18</v>
      </c>
      <c r="Q332" s="15" t="s">
        <v>18</v>
      </c>
    </row>
    <row r="333" spans="1:17" ht="12.5" x14ac:dyDescent="0.25">
      <c r="A333" s="15" t="s">
        <v>184</v>
      </c>
      <c r="B333" s="15">
        <v>5</v>
      </c>
      <c r="C333" s="15" t="s">
        <v>195</v>
      </c>
      <c r="D333" s="15">
        <v>3</v>
      </c>
      <c r="E333" s="15" t="s">
        <v>152</v>
      </c>
      <c r="F333" s="15" t="s">
        <v>151</v>
      </c>
      <c r="G333" s="15" t="s">
        <v>142</v>
      </c>
      <c r="H333" s="15" t="s">
        <v>193</v>
      </c>
      <c r="I333" s="15">
        <v>125</v>
      </c>
      <c r="J333" s="15" t="s">
        <v>149</v>
      </c>
      <c r="K333" s="15">
        <v>41</v>
      </c>
      <c r="L333" s="15" t="s">
        <v>164</v>
      </c>
      <c r="M333" s="15" t="s">
        <v>149</v>
      </c>
      <c r="Q333" s="15" t="s">
        <v>149</v>
      </c>
    </row>
    <row r="334" spans="1:17" ht="12.5" x14ac:dyDescent="0.25">
      <c r="A334" s="15" t="s">
        <v>184</v>
      </c>
      <c r="B334" s="15">
        <v>5</v>
      </c>
      <c r="C334" s="15" t="s">
        <v>195</v>
      </c>
      <c r="D334" s="15">
        <v>2</v>
      </c>
      <c r="E334" s="15" t="s">
        <v>154</v>
      </c>
      <c r="F334" s="15" t="s">
        <v>138</v>
      </c>
      <c r="G334" s="15" t="s">
        <v>139</v>
      </c>
      <c r="H334" s="15" t="s">
        <v>193</v>
      </c>
      <c r="I334" s="15">
        <v>107</v>
      </c>
      <c r="J334" s="15" t="s">
        <v>16</v>
      </c>
      <c r="K334" s="15">
        <v>23</v>
      </c>
      <c r="L334" s="15" t="s">
        <v>157</v>
      </c>
      <c r="M334" s="15" t="s">
        <v>16</v>
      </c>
      <c r="N334" s="15" t="s">
        <v>156</v>
      </c>
      <c r="O334" s="15" t="s">
        <v>161</v>
      </c>
      <c r="Q334" s="15" t="s">
        <v>16</v>
      </c>
    </row>
    <row r="335" spans="1:17" ht="12.5" x14ac:dyDescent="0.25">
      <c r="A335" s="15" t="s">
        <v>184</v>
      </c>
      <c r="B335" s="15">
        <v>5</v>
      </c>
      <c r="C335" s="15" t="s">
        <v>195</v>
      </c>
      <c r="D335" s="15">
        <v>2</v>
      </c>
      <c r="E335" s="15" t="s">
        <v>154</v>
      </c>
      <c r="F335" s="15" t="s">
        <v>138</v>
      </c>
      <c r="G335" s="15" t="s">
        <v>142</v>
      </c>
      <c r="H335" s="15" t="s">
        <v>193</v>
      </c>
      <c r="I335" s="15">
        <v>108</v>
      </c>
      <c r="J335" s="15" t="s">
        <v>16</v>
      </c>
      <c r="K335" s="15">
        <v>24</v>
      </c>
      <c r="L335" s="15" t="s">
        <v>157</v>
      </c>
      <c r="M335" s="15" t="s">
        <v>16</v>
      </c>
      <c r="N335" s="15" t="s">
        <v>156</v>
      </c>
      <c r="O335" s="15" t="s">
        <v>161</v>
      </c>
      <c r="Q335" s="15" t="s">
        <v>16</v>
      </c>
    </row>
    <row r="336" spans="1:17" ht="12.5" x14ac:dyDescent="0.25">
      <c r="A336" s="15" t="s">
        <v>184</v>
      </c>
      <c r="B336" s="15">
        <v>5</v>
      </c>
      <c r="C336" s="15" t="s">
        <v>195</v>
      </c>
      <c r="D336" s="15">
        <v>2</v>
      </c>
      <c r="E336" s="15" t="s">
        <v>154</v>
      </c>
      <c r="F336" s="15" t="s">
        <v>145</v>
      </c>
      <c r="G336" s="15" t="s">
        <v>142</v>
      </c>
      <c r="H336" s="15" t="s">
        <v>193</v>
      </c>
      <c r="I336" s="15">
        <v>109</v>
      </c>
      <c r="J336" s="15" t="s">
        <v>149</v>
      </c>
      <c r="K336" s="15">
        <v>25</v>
      </c>
      <c r="L336" s="15" t="s">
        <v>157</v>
      </c>
      <c r="M336" s="15" t="s">
        <v>12</v>
      </c>
      <c r="N336" s="15" t="s">
        <v>156</v>
      </c>
      <c r="O336" s="15" t="s">
        <v>147</v>
      </c>
      <c r="P336" s="57" t="s">
        <v>7</v>
      </c>
      <c r="Q336" s="15" t="s">
        <v>12</v>
      </c>
    </row>
    <row r="337" spans="1:17" ht="12.5" x14ac:dyDescent="0.25">
      <c r="A337" s="15" t="s">
        <v>184</v>
      </c>
      <c r="B337" s="15">
        <v>5</v>
      </c>
      <c r="C337" s="15" t="s">
        <v>195</v>
      </c>
      <c r="D337" s="15">
        <v>2</v>
      </c>
      <c r="E337" s="15" t="s">
        <v>154</v>
      </c>
      <c r="F337" s="15" t="s">
        <v>148</v>
      </c>
      <c r="G337" s="15" t="s">
        <v>142</v>
      </c>
      <c r="H337" s="15" t="s">
        <v>193</v>
      </c>
      <c r="I337" s="15">
        <v>110</v>
      </c>
      <c r="J337" s="15" t="s">
        <v>16</v>
      </c>
      <c r="K337" s="15">
        <v>26</v>
      </c>
      <c r="L337" s="15" t="s">
        <v>157</v>
      </c>
      <c r="M337" s="15" t="s">
        <v>16</v>
      </c>
      <c r="N337" s="15" t="s">
        <v>156</v>
      </c>
      <c r="O337" s="15" t="s">
        <v>161</v>
      </c>
      <c r="Q337" s="15" t="s">
        <v>16</v>
      </c>
    </row>
    <row r="338" spans="1:17" ht="12.5" x14ac:dyDescent="0.25">
      <c r="A338" s="15" t="s">
        <v>184</v>
      </c>
      <c r="B338" s="15">
        <v>5</v>
      </c>
      <c r="C338" s="15" t="s">
        <v>195</v>
      </c>
      <c r="D338" s="15">
        <v>2</v>
      </c>
      <c r="E338" s="15" t="s">
        <v>154</v>
      </c>
      <c r="F338" s="15" t="s">
        <v>150</v>
      </c>
      <c r="G338" s="15" t="s">
        <v>139</v>
      </c>
      <c r="H338" s="15" t="s">
        <v>193</v>
      </c>
      <c r="I338" s="15">
        <v>111</v>
      </c>
      <c r="J338" s="15" t="s">
        <v>16</v>
      </c>
      <c r="K338" s="15">
        <v>27</v>
      </c>
      <c r="L338" s="15" t="s">
        <v>158</v>
      </c>
      <c r="M338" s="15" t="s">
        <v>16</v>
      </c>
      <c r="N338" s="15" t="s">
        <v>156</v>
      </c>
      <c r="O338" s="15" t="s">
        <v>161</v>
      </c>
      <c r="Q338" s="15" t="s">
        <v>16</v>
      </c>
    </row>
  </sheetData>
  <conditionalFormatting sqref="L1:L999">
    <cfRule type="containsText" dxfId="4" priority="1" operator="containsText" text="dcat1">
      <formula>NOT(ISERROR(SEARCH(("dcat1"),(L1))))</formula>
    </cfRule>
  </conditionalFormatting>
  <conditionalFormatting sqref="L1:L999">
    <cfRule type="containsText" dxfId="3" priority="2" operator="containsText" text="dcat2">
      <formula>NOT(ISERROR(SEARCH(("dcat2"),(L1))))</formula>
    </cfRule>
  </conditionalFormatting>
  <conditionalFormatting sqref="L1:L999">
    <cfRule type="containsText" dxfId="2" priority="3" operator="containsText" text="dcat3">
      <formula>NOT(ISERROR(SEARCH(("dcat3"),(L1))))</formula>
    </cfRule>
  </conditionalFormatting>
  <conditionalFormatting sqref="L1:L999">
    <cfRule type="containsText" dxfId="1" priority="4" operator="containsText" text="dcat4">
      <formula>NOT(ISERROR(SEARCH(("dcat4"),(L1))))</formula>
    </cfRule>
  </conditionalFormatting>
  <conditionalFormatting sqref="J1:J999">
    <cfRule type="containsText" dxfId="0" priority="5" operator="containsText" text="M1">
      <formula>NOT(ISERROR(SEARCH(("M1"),(J1))))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99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sheetData>
    <row r="1" spans="1:34" ht="14.5" x14ac:dyDescent="0.35">
      <c r="A1" s="54" t="s">
        <v>37</v>
      </c>
      <c r="B1" s="54" t="s">
        <v>124</v>
      </c>
      <c r="C1" s="55" t="s">
        <v>41</v>
      </c>
      <c r="D1" s="55" t="s">
        <v>43</v>
      </c>
      <c r="E1" s="55" t="s">
        <v>47</v>
      </c>
      <c r="F1" s="55" t="s">
        <v>196</v>
      </c>
      <c r="G1" s="55" t="s">
        <v>197</v>
      </c>
      <c r="H1" s="55" t="s">
        <v>198</v>
      </c>
      <c r="I1" s="55" t="s">
        <v>55</v>
      </c>
      <c r="J1" s="55" t="s">
        <v>57</v>
      </c>
      <c r="K1" s="55" t="s">
        <v>59</v>
      </c>
      <c r="L1" s="55" t="s">
        <v>199</v>
      </c>
      <c r="M1" s="55" t="s">
        <v>63</v>
      </c>
      <c r="N1" s="55" t="s">
        <v>65</v>
      </c>
      <c r="O1" s="55" t="s">
        <v>67</v>
      </c>
      <c r="P1" s="55" t="s">
        <v>69</v>
      </c>
      <c r="Q1" s="58" t="s">
        <v>200</v>
      </c>
      <c r="R1" s="58" t="s">
        <v>75</v>
      </c>
      <c r="S1" s="58" t="s">
        <v>79</v>
      </c>
      <c r="T1" s="58" t="s">
        <v>81</v>
      </c>
      <c r="U1" s="58" t="s">
        <v>82</v>
      </c>
      <c r="V1" s="58" t="s">
        <v>201</v>
      </c>
      <c r="W1" s="58" t="s">
        <v>202</v>
      </c>
      <c r="X1" s="58" t="s">
        <v>203</v>
      </c>
      <c r="Y1" s="55" t="s">
        <v>204</v>
      </c>
      <c r="Z1" s="59" t="s">
        <v>205</v>
      </c>
      <c r="AA1" s="55" t="s">
        <v>206</v>
      </c>
      <c r="AB1" s="55" t="s">
        <v>207</v>
      </c>
      <c r="AC1" s="46" t="s">
        <v>208</v>
      </c>
      <c r="AD1" s="58" t="s">
        <v>209</v>
      </c>
      <c r="AE1" s="55" t="s">
        <v>127</v>
      </c>
      <c r="AF1" s="56" t="s">
        <v>130</v>
      </c>
      <c r="AG1" s="56" t="s">
        <v>134</v>
      </c>
      <c r="AH1" s="58" t="s">
        <v>88</v>
      </c>
    </row>
    <row r="2" spans="1:34" ht="14.5" x14ac:dyDescent="0.35">
      <c r="A2" s="60" t="s">
        <v>135</v>
      </c>
      <c r="B2" s="60" t="s">
        <v>136</v>
      </c>
      <c r="C2" s="60" t="s">
        <v>137</v>
      </c>
      <c r="D2" s="60" t="s">
        <v>138</v>
      </c>
      <c r="E2" s="60" t="s">
        <v>139</v>
      </c>
      <c r="F2" s="61">
        <v>8.0810600000000008</v>
      </c>
      <c r="G2" s="61">
        <v>6.9728000000000003</v>
      </c>
      <c r="H2" s="62">
        <v>1.222</v>
      </c>
      <c r="I2" s="62">
        <v>1.63</v>
      </c>
      <c r="J2" s="62">
        <v>1.4450000000000001</v>
      </c>
      <c r="K2" s="62">
        <v>1.869</v>
      </c>
      <c r="L2" s="62">
        <v>24.49</v>
      </c>
      <c r="M2" s="62">
        <f t="shared" ref="M2:M338" si="0">2*K2</f>
        <v>3.738</v>
      </c>
      <c r="N2" s="62">
        <f t="shared" ref="N2:N338" si="1">2*J2</f>
        <v>2.89</v>
      </c>
      <c r="O2" s="62">
        <f t="shared" ref="O2:O338" si="2">K2-I2</f>
        <v>0.2390000000000001</v>
      </c>
      <c r="P2" s="62">
        <f t="shared" ref="P2:P338" si="3">J2-H2</f>
        <v>0.22300000000000009</v>
      </c>
      <c r="Q2" s="62">
        <v>2.94</v>
      </c>
      <c r="R2" s="62">
        <v>3.4</v>
      </c>
      <c r="S2" s="62">
        <v>3.47</v>
      </c>
      <c r="T2" s="62">
        <v>2.99</v>
      </c>
      <c r="U2" s="62">
        <v>3.48</v>
      </c>
      <c r="V2" s="62">
        <v>2.78</v>
      </c>
      <c r="W2" s="63">
        <v>43707</v>
      </c>
      <c r="X2" s="64">
        <v>0.28999999999999998</v>
      </c>
      <c r="Y2" s="64">
        <v>26.935880000000001</v>
      </c>
      <c r="Z2" s="65">
        <f t="shared" ref="Z2:Z19" si="4">PI()/4*(J2^3*K2-H2^3*I2)</f>
        <v>2.0928716048787752</v>
      </c>
      <c r="AA2" s="66">
        <f t="shared" ref="AA2:AA338" si="5">Y2*((17^3)/(48*Z2))</f>
        <v>1317.3285663613494</v>
      </c>
      <c r="AB2" s="66">
        <f t="shared" ref="AB2:AB338" si="6">AA2*0.001</f>
        <v>1.3173285663613494</v>
      </c>
      <c r="AC2" s="67">
        <v>1.317329</v>
      </c>
      <c r="AD2" s="66"/>
      <c r="AE2" s="68" t="s">
        <v>18</v>
      </c>
      <c r="AF2" s="15" t="s">
        <v>18</v>
      </c>
      <c r="AG2" s="15" t="s">
        <v>18</v>
      </c>
      <c r="AH2" s="69">
        <v>75.2</v>
      </c>
    </row>
    <row r="3" spans="1:34" ht="14.5" x14ac:dyDescent="0.35">
      <c r="A3" s="70" t="s">
        <v>135</v>
      </c>
      <c r="B3" s="70" t="s">
        <v>136</v>
      </c>
      <c r="C3" s="70" t="s">
        <v>137</v>
      </c>
      <c r="D3" s="70" t="s">
        <v>138</v>
      </c>
      <c r="E3" s="70" t="s">
        <v>142</v>
      </c>
      <c r="F3" s="71"/>
      <c r="G3" s="71"/>
      <c r="H3" s="72">
        <v>0.93300000000000005</v>
      </c>
      <c r="I3" s="72">
        <v>1.232</v>
      </c>
      <c r="J3" s="72">
        <v>1.145</v>
      </c>
      <c r="K3" s="72">
        <v>1.5369999999999999</v>
      </c>
      <c r="L3" s="72">
        <v>23.97</v>
      </c>
      <c r="M3" s="62">
        <f t="shared" si="0"/>
        <v>3.0739999999999998</v>
      </c>
      <c r="N3" s="62">
        <f t="shared" si="1"/>
        <v>2.29</v>
      </c>
      <c r="O3" s="62">
        <f t="shared" si="2"/>
        <v>0.30499999999999994</v>
      </c>
      <c r="P3" s="62">
        <f t="shared" si="3"/>
        <v>0.21199999999999997</v>
      </c>
      <c r="Q3" s="72">
        <v>2.25</v>
      </c>
      <c r="R3" s="72">
        <v>2.79</v>
      </c>
      <c r="S3" s="72">
        <v>2.12</v>
      </c>
      <c r="T3" s="72">
        <v>1.79</v>
      </c>
      <c r="U3" s="72">
        <v>3.31</v>
      </c>
      <c r="V3" s="72">
        <v>2.35</v>
      </c>
      <c r="W3" s="73">
        <v>43707</v>
      </c>
      <c r="X3" s="74">
        <v>0.21</v>
      </c>
      <c r="Y3" s="74">
        <v>15.99187</v>
      </c>
      <c r="Z3" s="75">
        <f t="shared" si="4"/>
        <v>1.0262312485061751</v>
      </c>
      <c r="AA3" s="66">
        <f t="shared" si="5"/>
        <v>1594.9957961953614</v>
      </c>
      <c r="AB3" s="66">
        <f t="shared" si="6"/>
        <v>1.5949957961953614</v>
      </c>
      <c r="AC3" s="67">
        <v>1.5949960000000001</v>
      </c>
      <c r="AD3" s="76"/>
      <c r="AE3" s="77" t="s">
        <v>10</v>
      </c>
      <c r="AF3" s="15" t="s">
        <v>10</v>
      </c>
      <c r="AG3" s="15" t="s">
        <v>10</v>
      </c>
      <c r="AH3" s="78">
        <v>43.1</v>
      </c>
    </row>
    <row r="4" spans="1:34" ht="14.5" x14ac:dyDescent="0.35">
      <c r="A4" s="60" t="s">
        <v>135</v>
      </c>
      <c r="B4" s="60" t="s">
        <v>136</v>
      </c>
      <c r="C4" s="60" t="s">
        <v>137</v>
      </c>
      <c r="D4" s="60" t="s">
        <v>145</v>
      </c>
      <c r="E4" s="60" t="s">
        <v>139</v>
      </c>
      <c r="F4" s="61">
        <v>15.77026</v>
      </c>
      <c r="G4" s="61">
        <v>13.565340000000001</v>
      </c>
      <c r="H4" s="62">
        <v>1.171</v>
      </c>
      <c r="I4" s="62">
        <v>1.504</v>
      </c>
      <c r="J4" s="62">
        <v>1.347</v>
      </c>
      <c r="K4" s="62">
        <v>1.762</v>
      </c>
      <c r="L4" s="62">
        <v>19.55</v>
      </c>
      <c r="M4" s="62">
        <f t="shared" si="0"/>
        <v>3.524</v>
      </c>
      <c r="N4" s="62">
        <f t="shared" si="1"/>
        <v>2.694</v>
      </c>
      <c r="O4" s="62">
        <f t="shared" si="2"/>
        <v>0.25800000000000001</v>
      </c>
      <c r="P4" s="62">
        <f t="shared" si="3"/>
        <v>0.17599999999999993</v>
      </c>
      <c r="Q4" s="62">
        <v>2.8</v>
      </c>
      <c r="R4" s="62">
        <v>3.59</v>
      </c>
      <c r="S4" s="62">
        <v>3.45</v>
      </c>
      <c r="T4" s="62">
        <v>2.91</v>
      </c>
      <c r="U4" s="62">
        <v>3.57</v>
      </c>
      <c r="V4" s="62">
        <v>2.66</v>
      </c>
      <c r="W4" s="63">
        <v>43707</v>
      </c>
      <c r="X4" s="64">
        <v>0.22</v>
      </c>
      <c r="Y4" s="64">
        <v>25.298249999999999</v>
      </c>
      <c r="Z4" s="65">
        <f t="shared" si="4"/>
        <v>1.485451830963515</v>
      </c>
      <c r="AA4" s="66">
        <f t="shared" si="5"/>
        <v>1743.1607292142476</v>
      </c>
      <c r="AB4" s="66">
        <f t="shared" si="6"/>
        <v>1.7431607292142477</v>
      </c>
      <c r="AC4" s="67">
        <v>1.743161</v>
      </c>
      <c r="AD4" s="66"/>
      <c r="AE4" s="68" t="s">
        <v>18</v>
      </c>
      <c r="AF4" s="15" t="s">
        <v>10</v>
      </c>
      <c r="AG4" s="15" t="s">
        <v>18</v>
      </c>
      <c r="AH4" s="69">
        <v>58.3</v>
      </c>
    </row>
    <row r="5" spans="1:34" ht="14.5" x14ac:dyDescent="0.35">
      <c r="A5" s="70" t="s">
        <v>135</v>
      </c>
      <c r="B5" s="70" t="s">
        <v>136</v>
      </c>
      <c r="C5" s="70" t="s">
        <v>137</v>
      </c>
      <c r="D5" s="70" t="s">
        <v>145</v>
      </c>
      <c r="E5" s="70" t="s">
        <v>142</v>
      </c>
      <c r="F5" s="71"/>
      <c r="G5" s="71"/>
      <c r="H5" s="72">
        <v>1.0189999999999999</v>
      </c>
      <c r="I5" s="72">
        <v>1.23</v>
      </c>
      <c r="J5" s="72">
        <v>1.1879999999999999</v>
      </c>
      <c r="K5" s="72">
        <v>1.3979999999999999</v>
      </c>
      <c r="L5" s="72">
        <v>23.06</v>
      </c>
      <c r="M5" s="62">
        <f t="shared" si="0"/>
        <v>2.7959999999999998</v>
      </c>
      <c r="N5" s="62">
        <f t="shared" si="1"/>
        <v>2.3759999999999999</v>
      </c>
      <c r="O5" s="62">
        <f t="shared" si="2"/>
        <v>0.16799999999999993</v>
      </c>
      <c r="P5" s="62">
        <f t="shared" si="3"/>
        <v>0.16900000000000004</v>
      </c>
      <c r="Q5" s="72">
        <v>2.4900000000000002</v>
      </c>
      <c r="R5" s="72">
        <v>2.95</v>
      </c>
      <c r="S5" s="72">
        <v>2.64</v>
      </c>
      <c r="T5" s="72">
        <v>2.1</v>
      </c>
      <c r="U5" s="72">
        <v>3.27</v>
      </c>
      <c r="V5" s="72">
        <v>2.3199999999999998</v>
      </c>
      <c r="W5" s="73">
        <v>43707</v>
      </c>
      <c r="X5" s="74">
        <v>0.24</v>
      </c>
      <c r="Y5" s="74">
        <v>9.2647899999999996</v>
      </c>
      <c r="Z5" s="75">
        <f t="shared" si="4"/>
        <v>0.81881171944188391</v>
      </c>
      <c r="AA5" s="66">
        <f t="shared" si="5"/>
        <v>1158.1293199345478</v>
      </c>
      <c r="AB5" s="66">
        <f t="shared" si="6"/>
        <v>1.1581293199345477</v>
      </c>
      <c r="AC5" s="67">
        <v>1.158129</v>
      </c>
      <c r="AD5" s="76"/>
      <c r="AE5" s="77" t="s">
        <v>10</v>
      </c>
      <c r="AF5" s="15" t="s">
        <v>10</v>
      </c>
      <c r="AG5" s="15" t="s">
        <v>10</v>
      </c>
      <c r="AH5" s="78">
        <v>47.4</v>
      </c>
    </row>
    <row r="6" spans="1:34" ht="14.5" x14ac:dyDescent="0.35">
      <c r="A6" s="79" t="s">
        <v>135</v>
      </c>
      <c r="B6" s="79" t="s">
        <v>136</v>
      </c>
      <c r="C6" s="79" t="s">
        <v>137</v>
      </c>
      <c r="D6" s="79" t="s">
        <v>148</v>
      </c>
      <c r="E6" s="79" t="s">
        <v>139</v>
      </c>
      <c r="F6" s="80">
        <v>17.379079999999998</v>
      </c>
      <c r="G6" s="80">
        <v>10.36431</v>
      </c>
      <c r="H6" s="81">
        <v>0.99</v>
      </c>
      <c r="I6" s="81">
        <v>1.335</v>
      </c>
      <c r="J6" s="81">
        <v>1.1990000000000001</v>
      </c>
      <c r="K6" s="81">
        <v>1.5469999999999999</v>
      </c>
      <c r="L6" s="81">
        <v>21.59</v>
      </c>
      <c r="M6" s="62">
        <f t="shared" si="0"/>
        <v>3.0939999999999999</v>
      </c>
      <c r="N6" s="62">
        <f t="shared" si="1"/>
        <v>2.3980000000000001</v>
      </c>
      <c r="O6" s="62">
        <f t="shared" si="2"/>
        <v>0.21199999999999997</v>
      </c>
      <c r="P6" s="62">
        <f t="shared" si="3"/>
        <v>0.20900000000000007</v>
      </c>
      <c r="Q6" s="81">
        <v>2.5299999999999998</v>
      </c>
      <c r="R6" s="81">
        <v>3.47</v>
      </c>
      <c r="S6" s="81">
        <v>3.58</v>
      </c>
      <c r="T6" s="81">
        <v>2.5499999999999998</v>
      </c>
      <c r="U6" s="81">
        <v>3.15</v>
      </c>
      <c r="V6" s="81">
        <v>3.01</v>
      </c>
      <c r="W6" s="82">
        <v>43707</v>
      </c>
      <c r="X6" s="83">
        <v>0.45</v>
      </c>
      <c r="Y6" s="83">
        <v>34.057299999999998</v>
      </c>
      <c r="Z6" s="65">
        <f t="shared" si="4"/>
        <v>1.0769296070977845</v>
      </c>
      <c r="AA6" s="66">
        <f t="shared" si="5"/>
        <v>3236.8936070119094</v>
      </c>
      <c r="AB6" s="66">
        <f t="shared" si="6"/>
        <v>3.2368936070119094</v>
      </c>
      <c r="AC6" s="67">
        <v>3.2368939999999999</v>
      </c>
      <c r="AD6" s="84"/>
      <c r="AE6" s="85" t="s">
        <v>149</v>
      </c>
      <c r="AF6" s="15" t="s">
        <v>149</v>
      </c>
      <c r="AG6" s="15" t="s">
        <v>149</v>
      </c>
      <c r="AH6" s="86">
        <v>64.599999999999994</v>
      </c>
    </row>
    <row r="7" spans="1:34" ht="14.5" x14ac:dyDescent="0.35">
      <c r="A7" s="79" t="s">
        <v>135</v>
      </c>
      <c r="B7" s="79" t="s">
        <v>136</v>
      </c>
      <c r="C7" s="79" t="s">
        <v>137</v>
      </c>
      <c r="D7" s="79" t="s">
        <v>148</v>
      </c>
      <c r="E7" s="79" t="s">
        <v>142</v>
      </c>
      <c r="F7" s="80">
        <v>7.3798199999999996</v>
      </c>
      <c r="G7" s="80">
        <v>6.0409199999999998</v>
      </c>
      <c r="H7" s="81">
        <v>0.81499999999999995</v>
      </c>
      <c r="I7" s="81">
        <v>1.004</v>
      </c>
      <c r="J7" s="81">
        <v>1.0740000000000001</v>
      </c>
      <c r="K7" s="81">
        <v>1.1970000000000001</v>
      </c>
      <c r="L7" s="81">
        <v>22.58</v>
      </c>
      <c r="M7" s="62">
        <f t="shared" si="0"/>
        <v>2.3940000000000001</v>
      </c>
      <c r="N7" s="62">
        <f t="shared" si="1"/>
        <v>2.1480000000000001</v>
      </c>
      <c r="O7" s="62">
        <f t="shared" si="2"/>
        <v>0.19300000000000006</v>
      </c>
      <c r="P7" s="62">
        <f t="shared" si="3"/>
        <v>0.25900000000000012</v>
      </c>
      <c r="Q7" s="81">
        <v>2.2799999999999998</v>
      </c>
      <c r="R7" s="81">
        <v>2.73</v>
      </c>
      <c r="S7" s="81">
        <v>2.06</v>
      </c>
      <c r="T7" s="81">
        <v>1.93</v>
      </c>
      <c r="U7" s="81">
        <v>3.1</v>
      </c>
      <c r="V7" s="81">
        <v>2.17</v>
      </c>
      <c r="W7" s="82">
        <v>43707</v>
      </c>
      <c r="X7" s="83">
        <v>0.35</v>
      </c>
      <c r="Y7" s="83">
        <v>12.126989999999999</v>
      </c>
      <c r="Z7" s="75">
        <f t="shared" si="4"/>
        <v>0.73778310178340623</v>
      </c>
      <c r="AA7" s="66">
        <f t="shared" si="5"/>
        <v>1682.402257011028</v>
      </c>
      <c r="AB7" s="66">
        <f t="shared" si="6"/>
        <v>1.682402257011028</v>
      </c>
      <c r="AC7" s="67">
        <v>1.682402</v>
      </c>
      <c r="AD7" s="84"/>
      <c r="AE7" s="85" t="s">
        <v>149</v>
      </c>
      <c r="AF7" s="15" t="s">
        <v>10</v>
      </c>
      <c r="AG7" s="15" t="s">
        <v>149</v>
      </c>
      <c r="AH7" s="86">
        <v>40.200000000000003</v>
      </c>
    </row>
    <row r="8" spans="1:34" ht="14.5" x14ac:dyDescent="0.35">
      <c r="A8" s="79" t="s">
        <v>135</v>
      </c>
      <c r="B8" s="79" t="s">
        <v>136</v>
      </c>
      <c r="C8" s="79" t="s">
        <v>137</v>
      </c>
      <c r="D8" s="79" t="s">
        <v>150</v>
      </c>
      <c r="E8" s="79" t="s">
        <v>139</v>
      </c>
      <c r="F8" s="80">
        <v>22.6587</v>
      </c>
      <c r="G8" s="80">
        <v>16.17681</v>
      </c>
      <c r="H8" s="81">
        <v>1.2809999999999999</v>
      </c>
      <c r="I8" s="81">
        <v>1.8520000000000001</v>
      </c>
      <c r="J8" s="81">
        <v>1.61</v>
      </c>
      <c r="K8" s="81">
        <v>2.17</v>
      </c>
      <c r="L8" s="81">
        <v>23.11</v>
      </c>
      <c r="M8" s="62">
        <f t="shared" si="0"/>
        <v>4.34</v>
      </c>
      <c r="N8" s="62">
        <f t="shared" si="1"/>
        <v>3.22</v>
      </c>
      <c r="O8" s="62">
        <f t="shared" si="2"/>
        <v>0.31799999999999984</v>
      </c>
      <c r="P8" s="62">
        <f t="shared" si="3"/>
        <v>0.32900000000000018</v>
      </c>
      <c r="Q8" s="81">
        <v>3.17</v>
      </c>
      <c r="R8" s="81">
        <v>4.4400000000000004</v>
      </c>
      <c r="S8" s="81">
        <v>4.1900000000000004</v>
      </c>
      <c r="T8" s="81">
        <v>3.33</v>
      </c>
      <c r="U8" s="81">
        <v>4.18</v>
      </c>
      <c r="V8" s="81">
        <v>2.74</v>
      </c>
      <c r="W8" s="82">
        <v>43707</v>
      </c>
      <c r="X8" s="83">
        <v>0.15</v>
      </c>
      <c r="Y8" s="83">
        <v>39.682070000000003</v>
      </c>
      <c r="Z8" s="65">
        <f t="shared" si="4"/>
        <v>4.0549983099542493</v>
      </c>
      <c r="AA8" s="66">
        <f t="shared" si="5"/>
        <v>1001.6342538263991</v>
      </c>
      <c r="AB8" s="66">
        <f t="shared" si="6"/>
        <v>1.0016342538263991</v>
      </c>
      <c r="AC8" s="67">
        <v>1.0016339999999999</v>
      </c>
      <c r="AD8" s="84"/>
      <c r="AE8" s="85" t="s">
        <v>149</v>
      </c>
      <c r="AF8" s="15" t="s">
        <v>149</v>
      </c>
      <c r="AG8" s="15" t="s">
        <v>149</v>
      </c>
      <c r="AH8" s="86">
        <v>85.7</v>
      </c>
    </row>
    <row r="9" spans="1:34" ht="14.5" x14ac:dyDescent="0.35">
      <c r="A9" s="79" t="s">
        <v>135</v>
      </c>
      <c r="B9" s="79" t="s">
        <v>136</v>
      </c>
      <c r="C9" s="79" t="s">
        <v>137</v>
      </c>
      <c r="D9" s="79" t="s">
        <v>150</v>
      </c>
      <c r="E9" s="79" t="s">
        <v>142</v>
      </c>
      <c r="F9" s="80">
        <v>11.218819999999999</v>
      </c>
      <c r="G9" s="80">
        <v>8.8958300000000001</v>
      </c>
      <c r="H9" s="81">
        <v>0.81499999999999995</v>
      </c>
      <c r="I9" s="81">
        <v>1.57</v>
      </c>
      <c r="J9" s="81">
        <v>1.0820000000000001</v>
      </c>
      <c r="K9" s="81">
        <v>1.8180000000000001</v>
      </c>
      <c r="L9" s="81">
        <v>22.88</v>
      </c>
      <c r="M9" s="62">
        <f t="shared" si="0"/>
        <v>3.6360000000000001</v>
      </c>
      <c r="N9" s="62">
        <f t="shared" si="1"/>
        <v>2.1640000000000001</v>
      </c>
      <c r="O9" s="62">
        <f t="shared" si="2"/>
        <v>0.248</v>
      </c>
      <c r="P9" s="62">
        <f t="shared" si="3"/>
        <v>0.26700000000000013</v>
      </c>
      <c r="Q9" s="81">
        <v>2.2799999999999998</v>
      </c>
      <c r="R9" s="81">
        <v>3.54</v>
      </c>
      <c r="S9" s="81">
        <v>3.89</v>
      </c>
      <c r="T9" s="81">
        <v>2.42</v>
      </c>
      <c r="U9" s="81">
        <v>2.91</v>
      </c>
      <c r="V9" s="81">
        <v>1.96</v>
      </c>
      <c r="W9" s="82">
        <v>43707</v>
      </c>
      <c r="X9" s="83">
        <v>0.47</v>
      </c>
      <c r="Y9" s="83">
        <v>24.663029999999999</v>
      </c>
      <c r="Z9" s="75">
        <f t="shared" si="4"/>
        <v>1.1411788066763411</v>
      </c>
      <c r="AA9" s="66">
        <f t="shared" si="5"/>
        <v>2212.066915680949</v>
      </c>
      <c r="AB9" s="66">
        <f t="shared" si="6"/>
        <v>2.2120669156809489</v>
      </c>
      <c r="AC9" s="67">
        <v>2.2120669999999998</v>
      </c>
      <c r="AD9" s="84"/>
      <c r="AE9" s="85" t="s">
        <v>149</v>
      </c>
      <c r="AF9" s="15" t="s">
        <v>149</v>
      </c>
      <c r="AG9" s="15" t="s">
        <v>149</v>
      </c>
      <c r="AH9" s="86">
        <v>54.1</v>
      </c>
    </row>
    <row r="10" spans="1:34" ht="14.5" x14ac:dyDescent="0.35">
      <c r="A10" s="60" t="s">
        <v>135</v>
      </c>
      <c r="B10" s="60" t="s">
        <v>136</v>
      </c>
      <c r="C10" s="60" t="s">
        <v>137</v>
      </c>
      <c r="D10" s="60" t="s">
        <v>151</v>
      </c>
      <c r="E10" s="60" t="s">
        <v>139</v>
      </c>
      <c r="F10" s="61">
        <v>16.688580000000002</v>
      </c>
      <c r="G10" s="61">
        <v>15.70078</v>
      </c>
      <c r="H10" s="62">
        <v>1.034</v>
      </c>
      <c r="I10" s="62">
        <v>1.4319999999999999</v>
      </c>
      <c r="J10" s="62">
        <v>1.2729999999999999</v>
      </c>
      <c r="K10" s="62">
        <v>1.69</v>
      </c>
      <c r="L10" s="62">
        <v>26.93</v>
      </c>
      <c r="M10" s="62">
        <f t="shared" si="0"/>
        <v>3.38</v>
      </c>
      <c r="N10" s="62">
        <f t="shared" si="1"/>
        <v>2.5459999999999998</v>
      </c>
      <c r="O10" s="62">
        <f t="shared" si="2"/>
        <v>0.25800000000000001</v>
      </c>
      <c r="P10" s="62">
        <f t="shared" si="3"/>
        <v>0.23899999999999988</v>
      </c>
      <c r="Q10" s="62">
        <v>2.95</v>
      </c>
      <c r="R10" s="62">
        <v>3.37</v>
      </c>
      <c r="S10" s="62">
        <v>3.23</v>
      </c>
      <c r="T10" s="62">
        <v>2.5299999999999998</v>
      </c>
      <c r="U10" s="62">
        <v>3.49</v>
      </c>
      <c r="V10" s="62">
        <v>2.8</v>
      </c>
      <c r="W10" s="63">
        <v>43707</v>
      </c>
      <c r="X10" s="64">
        <v>0.37</v>
      </c>
      <c r="Y10" s="64">
        <v>26.63355</v>
      </c>
      <c r="Z10" s="65">
        <f t="shared" si="4"/>
        <v>1.4948255599443265</v>
      </c>
      <c r="AA10" s="66">
        <f t="shared" si="5"/>
        <v>1823.6608261679235</v>
      </c>
      <c r="AB10" s="66">
        <f t="shared" si="6"/>
        <v>1.8236608261679235</v>
      </c>
      <c r="AC10" s="67">
        <v>1.823661</v>
      </c>
      <c r="AD10" s="66"/>
      <c r="AE10" s="68" t="s">
        <v>18</v>
      </c>
      <c r="AF10" s="15" t="s">
        <v>18</v>
      </c>
      <c r="AG10" s="15" t="s">
        <v>18</v>
      </c>
      <c r="AH10" s="69">
        <v>80.099999999999994</v>
      </c>
    </row>
    <row r="11" spans="1:34" ht="14.5" x14ac:dyDescent="0.35">
      <c r="A11" s="87" t="s">
        <v>135</v>
      </c>
      <c r="B11" s="87" t="s">
        <v>136</v>
      </c>
      <c r="C11" s="87" t="s">
        <v>152</v>
      </c>
      <c r="D11" s="87" t="s">
        <v>138</v>
      </c>
      <c r="E11" s="87" t="s">
        <v>139</v>
      </c>
      <c r="F11" s="80">
        <v>13.010009999999999</v>
      </c>
      <c r="G11" s="80">
        <v>9.7969600000000003</v>
      </c>
      <c r="H11" s="83">
        <v>1.0169999999999999</v>
      </c>
      <c r="I11" s="83">
        <v>1.3939999999999999</v>
      </c>
      <c r="J11" s="83">
        <v>1.2370000000000001</v>
      </c>
      <c r="K11" s="83">
        <v>1.5189999999999999</v>
      </c>
      <c r="L11" s="83">
        <v>21.67</v>
      </c>
      <c r="M11" s="62">
        <f t="shared" si="0"/>
        <v>3.0379999999999998</v>
      </c>
      <c r="N11" s="62">
        <f t="shared" si="1"/>
        <v>2.4740000000000002</v>
      </c>
      <c r="O11" s="62">
        <f t="shared" si="2"/>
        <v>0.125</v>
      </c>
      <c r="P11" s="62">
        <f t="shared" si="3"/>
        <v>0.2200000000000002</v>
      </c>
      <c r="Q11" s="83">
        <v>2.29</v>
      </c>
      <c r="R11" s="83">
        <v>3.25</v>
      </c>
      <c r="S11" s="83">
        <v>3.14</v>
      </c>
      <c r="T11" s="83">
        <v>2.36</v>
      </c>
      <c r="U11" s="83">
        <v>3.37</v>
      </c>
      <c r="V11" s="83">
        <v>2.89</v>
      </c>
      <c r="W11" s="82">
        <v>43707</v>
      </c>
      <c r="X11" s="83">
        <v>0.43</v>
      </c>
      <c r="Y11" s="83">
        <v>29.37453</v>
      </c>
      <c r="Z11" s="75">
        <f t="shared" si="4"/>
        <v>1.1065338809265881</v>
      </c>
      <c r="AA11" s="66">
        <f t="shared" si="5"/>
        <v>2717.138255954108</v>
      </c>
      <c r="AB11" s="66">
        <f t="shared" si="6"/>
        <v>2.717138255954108</v>
      </c>
      <c r="AC11" s="67">
        <v>2.7171379999999998</v>
      </c>
      <c r="AD11" s="84"/>
      <c r="AE11" s="85" t="s">
        <v>149</v>
      </c>
      <c r="AF11" s="15" t="s">
        <v>149</v>
      </c>
      <c r="AG11" s="15" t="s">
        <v>149</v>
      </c>
      <c r="AH11" s="86">
        <v>73.7</v>
      </c>
    </row>
    <row r="12" spans="1:34" ht="14.5" x14ac:dyDescent="0.35">
      <c r="A12" s="87" t="s">
        <v>135</v>
      </c>
      <c r="B12" s="87" t="s">
        <v>136</v>
      </c>
      <c r="C12" s="87" t="s">
        <v>152</v>
      </c>
      <c r="D12" s="87" t="s">
        <v>145</v>
      </c>
      <c r="E12" s="87" t="s">
        <v>139</v>
      </c>
      <c r="F12" s="80">
        <v>13.7842</v>
      </c>
      <c r="G12" s="80">
        <v>9.1469299999999993</v>
      </c>
      <c r="H12" s="83">
        <v>0.98299999999999998</v>
      </c>
      <c r="I12" s="83">
        <v>1.337</v>
      </c>
      <c r="J12" s="83">
        <v>1.1339999999999999</v>
      </c>
      <c r="K12" s="83">
        <v>1.46</v>
      </c>
      <c r="L12" s="83">
        <v>25.23</v>
      </c>
      <c r="M12" s="62">
        <f t="shared" si="0"/>
        <v>2.92</v>
      </c>
      <c r="N12" s="62">
        <f t="shared" si="1"/>
        <v>2.2679999999999998</v>
      </c>
      <c r="O12" s="62">
        <f t="shared" si="2"/>
        <v>0.123</v>
      </c>
      <c r="P12" s="62">
        <f t="shared" si="3"/>
        <v>0.15099999999999991</v>
      </c>
      <c r="Q12" s="83">
        <v>2.37</v>
      </c>
      <c r="R12" s="83">
        <v>3.31</v>
      </c>
      <c r="S12" s="83">
        <v>3.02</v>
      </c>
      <c r="T12" s="83">
        <v>2.74</v>
      </c>
      <c r="U12" s="83">
        <v>3.46</v>
      </c>
      <c r="V12" s="83">
        <v>2.78</v>
      </c>
      <c r="W12" s="82">
        <v>43707</v>
      </c>
      <c r="X12" s="83">
        <v>0.15</v>
      </c>
      <c r="Y12" s="83">
        <v>31.981639999999999</v>
      </c>
      <c r="Z12" s="65">
        <f t="shared" si="4"/>
        <v>0.67474701447456042</v>
      </c>
      <c r="AA12" s="66">
        <f t="shared" si="5"/>
        <v>4851.379910709853</v>
      </c>
      <c r="AB12" s="66">
        <f t="shared" si="6"/>
        <v>4.851379910709853</v>
      </c>
      <c r="AC12" s="67">
        <v>4.8513799999999998</v>
      </c>
      <c r="AD12" s="84"/>
      <c r="AE12" s="85" t="s">
        <v>149</v>
      </c>
      <c r="AF12" s="15" t="s">
        <v>149</v>
      </c>
      <c r="AG12" s="15" t="s">
        <v>149</v>
      </c>
      <c r="AH12" s="86">
        <v>75.2</v>
      </c>
    </row>
    <row r="13" spans="1:34" ht="14.5" x14ac:dyDescent="0.35">
      <c r="A13" s="87" t="s">
        <v>135</v>
      </c>
      <c r="B13" s="87" t="s">
        <v>136</v>
      </c>
      <c r="C13" s="87" t="s">
        <v>152</v>
      </c>
      <c r="D13" s="87" t="s">
        <v>148</v>
      </c>
      <c r="E13" s="87" t="s">
        <v>139</v>
      </c>
      <c r="F13" s="80">
        <v>19.15868</v>
      </c>
      <c r="G13" s="80">
        <v>15.95388</v>
      </c>
      <c r="H13" s="83">
        <v>1.1479999999999999</v>
      </c>
      <c r="I13" s="83">
        <v>1.579</v>
      </c>
      <c r="J13" s="83">
        <v>1.365</v>
      </c>
      <c r="K13" s="83">
        <v>1.8140000000000001</v>
      </c>
      <c r="L13" s="83">
        <v>23.74</v>
      </c>
      <c r="M13" s="62">
        <f t="shared" si="0"/>
        <v>3.6280000000000001</v>
      </c>
      <c r="N13" s="62">
        <f t="shared" si="1"/>
        <v>2.73</v>
      </c>
      <c r="O13" s="62">
        <f t="shared" si="2"/>
        <v>0.2350000000000001</v>
      </c>
      <c r="P13" s="62">
        <f t="shared" si="3"/>
        <v>0.21700000000000008</v>
      </c>
      <c r="Q13" s="83">
        <v>3.18</v>
      </c>
      <c r="R13" s="83">
        <v>3.72</v>
      </c>
      <c r="S13" s="83">
        <v>3.59</v>
      </c>
      <c r="T13" s="83">
        <v>3.24</v>
      </c>
      <c r="U13" s="83">
        <v>3.59</v>
      </c>
      <c r="V13" s="83">
        <v>3.26</v>
      </c>
      <c r="W13" s="82">
        <v>43707</v>
      </c>
      <c r="X13" s="83">
        <v>0.5</v>
      </c>
      <c r="Y13" s="83">
        <v>30.023900000000001</v>
      </c>
      <c r="Z13" s="75">
        <f t="shared" si="4"/>
        <v>1.7471936261960217</v>
      </c>
      <c r="AA13" s="66">
        <f t="shared" si="5"/>
        <v>1758.8613067883059</v>
      </c>
      <c r="AB13" s="66">
        <f t="shared" si="6"/>
        <v>1.7588613067883059</v>
      </c>
      <c r="AC13" s="67">
        <v>1.758861</v>
      </c>
      <c r="AD13" s="84"/>
      <c r="AE13" s="85" t="s">
        <v>149</v>
      </c>
      <c r="AF13" s="15" t="s">
        <v>149</v>
      </c>
      <c r="AG13" s="15" t="s">
        <v>149</v>
      </c>
      <c r="AH13" s="86">
        <v>94.3</v>
      </c>
    </row>
    <row r="14" spans="1:34" ht="14.5" x14ac:dyDescent="0.35">
      <c r="A14" s="87" t="s">
        <v>135</v>
      </c>
      <c r="B14" s="87" t="s">
        <v>136</v>
      </c>
      <c r="C14" s="87" t="s">
        <v>152</v>
      </c>
      <c r="D14" s="87" t="s">
        <v>150</v>
      </c>
      <c r="E14" s="87" t="s">
        <v>139</v>
      </c>
      <c r="F14" s="80">
        <v>14.33107</v>
      </c>
      <c r="G14" s="80">
        <v>10.94431</v>
      </c>
      <c r="H14" s="83">
        <v>1.018</v>
      </c>
      <c r="I14" s="83">
        <v>1.3120000000000001</v>
      </c>
      <c r="J14" s="83">
        <v>1.1830000000000001</v>
      </c>
      <c r="K14" s="83">
        <v>1.472</v>
      </c>
      <c r="L14" s="83">
        <v>24.47</v>
      </c>
      <c r="M14" s="62">
        <f t="shared" si="0"/>
        <v>2.944</v>
      </c>
      <c r="N14" s="62">
        <f t="shared" si="1"/>
        <v>2.3660000000000001</v>
      </c>
      <c r="O14" s="62">
        <f t="shared" si="2"/>
        <v>0.15999999999999992</v>
      </c>
      <c r="P14" s="62">
        <f t="shared" si="3"/>
        <v>0.16500000000000004</v>
      </c>
      <c r="Q14" s="83">
        <v>2.37</v>
      </c>
      <c r="R14" s="83">
        <v>3.24</v>
      </c>
      <c r="S14" s="83">
        <v>3.66</v>
      </c>
      <c r="T14" s="83">
        <v>2.78</v>
      </c>
      <c r="U14" s="83">
        <v>3.47</v>
      </c>
      <c r="V14" s="83">
        <v>2.75</v>
      </c>
      <c r="W14" s="82">
        <v>43707</v>
      </c>
      <c r="X14" s="83">
        <v>0.4</v>
      </c>
      <c r="Y14" s="83">
        <v>27.71266</v>
      </c>
      <c r="Z14" s="65">
        <f t="shared" si="4"/>
        <v>0.8269501568921247</v>
      </c>
      <c r="AA14" s="66">
        <f t="shared" si="5"/>
        <v>3430.0812410229551</v>
      </c>
      <c r="AB14" s="66">
        <f t="shared" si="6"/>
        <v>3.4300812410229553</v>
      </c>
      <c r="AC14" s="67">
        <v>3.4300809999999999</v>
      </c>
      <c r="AD14" s="84"/>
      <c r="AE14" s="85" t="s">
        <v>149</v>
      </c>
      <c r="AF14" s="15" t="s">
        <v>149</v>
      </c>
      <c r="AG14" s="15" t="s">
        <v>149</v>
      </c>
      <c r="AH14" s="86">
        <v>84.3</v>
      </c>
    </row>
    <row r="15" spans="1:34" ht="14.5" x14ac:dyDescent="0.35">
      <c r="A15" s="79" t="s">
        <v>135</v>
      </c>
      <c r="B15" s="79" t="s">
        <v>136</v>
      </c>
      <c r="C15" s="79" t="s">
        <v>152</v>
      </c>
      <c r="D15" s="79" t="s">
        <v>151</v>
      </c>
      <c r="E15" s="79" t="s">
        <v>139</v>
      </c>
      <c r="F15" s="80">
        <v>14.362159999999999</v>
      </c>
      <c r="G15" s="80">
        <v>12.856669999999999</v>
      </c>
      <c r="H15" s="81">
        <v>1.153</v>
      </c>
      <c r="I15" s="81">
        <v>1.4239999999999999</v>
      </c>
      <c r="J15" s="81">
        <v>1.3120000000000001</v>
      </c>
      <c r="K15" s="81">
        <v>1.663</v>
      </c>
      <c r="L15" s="81">
        <v>24.33</v>
      </c>
      <c r="M15" s="62">
        <f t="shared" si="0"/>
        <v>3.3260000000000001</v>
      </c>
      <c r="N15" s="62">
        <f t="shared" si="1"/>
        <v>2.6240000000000001</v>
      </c>
      <c r="O15" s="62">
        <f t="shared" si="2"/>
        <v>0.2390000000000001</v>
      </c>
      <c r="P15" s="62">
        <f t="shared" si="3"/>
        <v>0.15900000000000003</v>
      </c>
      <c r="Q15" s="81">
        <v>2.9</v>
      </c>
      <c r="R15" s="81">
        <v>3.42</v>
      </c>
      <c r="S15" s="81">
        <v>3.91</v>
      </c>
      <c r="T15" s="81">
        <v>3.18</v>
      </c>
      <c r="U15" s="81">
        <v>2.66</v>
      </c>
      <c r="V15" s="81">
        <v>2.93</v>
      </c>
      <c r="W15" s="82">
        <v>43707</v>
      </c>
      <c r="X15" s="83">
        <v>0.23</v>
      </c>
      <c r="Y15" s="83">
        <v>31.913869999999999</v>
      </c>
      <c r="Z15" s="75">
        <f t="shared" si="4"/>
        <v>1.2354354899833011</v>
      </c>
      <c r="AA15" s="66">
        <f t="shared" si="5"/>
        <v>2644.021153223051</v>
      </c>
      <c r="AB15" s="66">
        <f t="shared" si="6"/>
        <v>2.6440211532230511</v>
      </c>
      <c r="AC15" s="67">
        <v>2.644021</v>
      </c>
      <c r="AD15" s="84"/>
      <c r="AE15" s="85" t="s">
        <v>149</v>
      </c>
      <c r="AF15" s="15" t="s">
        <v>149</v>
      </c>
      <c r="AG15" s="15" t="s">
        <v>149</v>
      </c>
      <c r="AH15" s="86">
        <v>88.3</v>
      </c>
    </row>
    <row r="16" spans="1:34" ht="14.5" x14ac:dyDescent="0.35">
      <c r="A16" s="87" t="s">
        <v>135</v>
      </c>
      <c r="B16" s="87" t="s">
        <v>136</v>
      </c>
      <c r="C16" s="87" t="s">
        <v>154</v>
      </c>
      <c r="D16" s="87" t="s">
        <v>138</v>
      </c>
      <c r="E16" s="87" t="s">
        <v>139</v>
      </c>
      <c r="F16" s="80">
        <v>7.2515099999999997</v>
      </c>
      <c r="G16" s="80">
        <v>7.2118700000000002</v>
      </c>
      <c r="H16" s="83">
        <v>0.33900000000000002</v>
      </c>
      <c r="I16" s="83">
        <v>1.018</v>
      </c>
      <c r="J16" s="83">
        <v>0.50600000000000001</v>
      </c>
      <c r="K16" s="83">
        <v>1.181</v>
      </c>
      <c r="L16" s="83">
        <v>25.57</v>
      </c>
      <c r="M16" s="62">
        <f t="shared" si="0"/>
        <v>2.3620000000000001</v>
      </c>
      <c r="N16" s="62">
        <f t="shared" si="1"/>
        <v>1.012</v>
      </c>
      <c r="O16" s="62">
        <f t="shared" si="2"/>
        <v>0.16300000000000003</v>
      </c>
      <c r="P16" s="62">
        <f t="shared" si="3"/>
        <v>0.16699999999999998</v>
      </c>
      <c r="Q16" s="83">
        <v>1.79</v>
      </c>
      <c r="R16" s="83">
        <v>2.94</v>
      </c>
      <c r="S16" s="83">
        <v>2.44</v>
      </c>
      <c r="T16" s="83">
        <v>1.77</v>
      </c>
      <c r="U16" s="83">
        <v>3.66</v>
      </c>
      <c r="V16" s="83">
        <v>1.8</v>
      </c>
      <c r="W16" s="82">
        <v>43707</v>
      </c>
      <c r="X16" s="83">
        <v>0.36</v>
      </c>
      <c r="Y16" s="83">
        <v>13.06169</v>
      </c>
      <c r="Z16" s="65">
        <f t="shared" si="4"/>
        <v>8.9020218247757826E-2</v>
      </c>
      <c r="AA16" s="66">
        <f t="shared" si="5"/>
        <v>15018.14331085407</v>
      </c>
      <c r="AB16" s="66">
        <f t="shared" si="6"/>
        <v>15.01814331085407</v>
      </c>
      <c r="AC16" s="67">
        <v>15.018140000000001</v>
      </c>
      <c r="AD16" s="84"/>
      <c r="AE16" s="85" t="s">
        <v>149</v>
      </c>
      <c r="AF16" s="15" t="s">
        <v>5</v>
      </c>
      <c r="AG16" s="15" t="s">
        <v>149</v>
      </c>
      <c r="AH16" s="86">
        <v>79</v>
      </c>
    </row>
    <row r="17" spans="1:34" ht="14.5" x14ac:dyDescent="0.35">
      <c r="A17" s="87" t="s">
        <v>135</v>
      </c>
      <c r="B17" s="87" t="s">
        <v>136</v>
      </c>
      <c r="C17" s="87" t="s">
        <v>154</v>
      </c>
      <c r="D17" s="87" t="s">
        <v>145</v>
      </c>
      <c r="E17" s="87" t="s">
        <v>139</v>
      </c>
      <c r="F17" s="80">
        <v>7.97044</v>
      </c>
      <c r="G17" s="80">
        <v>7.9649200000000002</v>
      </c>
      <c r="H17" s="83">
        <v>0.371</v>
      </c>
      <c r="I17" s="83">
        <v>0.84199999999999997</v>
      </c>
      <c r="J17" s="83">
        <v>0.51200000000000001</v>
      </c>
      <c r="K17" s="83">
        <v>0.93100000000000005</v>
      </c>
      <c r="L17" s="83">
        <v>21.55</v>
      </c>
      <c r="M17" s="62">
        <f t="shared" si="0"/>
        <v>1.8620000000000001</v>
      </c>
      <c r="N17" s="62">
        <f t="shared" si="1"/>
        <v>1.024</v>
      </c>
      <c r="O17" s="62">
        <f t="shared" si="2"/>
        <v>8.9000000000000079E-2</v>
      </c>
      <c r="P17" s="62">
        <f t="shared" si="3"/>
        <v>0.14100000000000001</v>
      </c>
      <c r="Q17" s="83">
        <v>1.92</v>
      </c>
      <c r="R17" s="83">
        <v>2.59</v>
      </c>
      <c r="S17" s="83">
        <v>2.79</v>
      </c>
      <c r="T17" s="83">
        <v>2.71</v>
      </c>
      <c r="U17" s="83">
        <v>2.0099999999999998</v>
      </c>
      <c r="V17" s="83">
        <v>1.44</v>
      </c>
      <c r="W17" s="82">
        <v>43707</v>
      </c>
      <c r="X17" s="83">
        <v>0.22</v>
      </c>
      <c r="Y17" s="83">
        <v>9.5145499999999998</v>
      </c>
      <c r="Z17" s="75">
        <f t="shared" si="4"/>
        <v>6.4371338641581344E-2</v>
      </c>
      <c r="AA17" s="66">
        <f t="shared" si="5"/>
        <v>15128.687036955018</v>
      </c>
      <c r="AB17" s="66">
        <f t="shared" si="6"/>
        <v>15.128687036955018</v>
      </c>
      <c r="AC17" s="67">
        <v>15.128690000000001</v>
      </c>
      <c r="AD17" s="84"/>
      <c r="AE17" s="85" t="s">
        <v>149</v>
      </c>
      <c r="AF17" s="15" t="s">
        <v>12</v>
      </c>
      <c r="AG17" s="15" t="s">
        <v>149</v>
      </c>
      <c r="AH17" s="86">
        <v>59.5</v>
      </c>
    </row>
    <row r="18" spans="1:34" ht="14.5" x14ac:dyDescent="0.35">
      <c r="A18" s="87" t="s">
        <v>135</v>
      </c>
      <c r="B18" s="87" t="s">
        <v>136</v>
      </c>
      <c r="C18" s="87" t="s">
        <v>154</v>
      </c>
      <c r="D18" s="87" t="s">
        <v>148</v>
      </c>
      <c r="E18" s="87" t="s">
        <v>139</v>
      </c>
      <c r="F18" s="80">
        <v>3.34144</v>
      </c>
      <c r="G18" s="80">
        <v>3.2470400000000001</v>
      </c>
      <c r="H18" s="83">
        <v>0.35799999999999998</v>
      </c>
      <c r="I18" s="83">
        <v>0.60699999999999998</v>
      </c>
      <c r="J18" s="83">
        <v>0.52300000000000002</v>
      </c>
      <c r="K18" s="83">
        <v>0.746</v>
      </c>
      <c r="L18" s="83">
        <v>26.19</v>
      </c>
      <c r="M18" s="62">
        <f t="shared" si="0"/>
        <v>1.492</v>
      </c>
      <c r="N18" s="62">
        <f t="shared" si="1"/>
        <v>1.046</v>
      </c>
      <c r="O18" s="62">
        <f t="shared" si="2"/>
        <v>0.13900000000000001</v>
      </c>
      <c r="P18" s="62">
        <f t="shared" si="3"/>
        <v>0.16500000000000004</v>
      </c>
      <c r="Q18" s="83">
        <v>1.75</v>
      </c>
      <c r="R18" s="83">
        <v>1.78</v>
      </c>
      <c r="S18" s="83">
        <v>2.99</v>
      </c>
      <c r="T18" s="83">
        <v>1.61</v>
      </c>
      <c r="U18" s="83">
        <v>1.76</v>
      </c>
      <c r="V18" s="83">
        <v>1.26</v>
      </c>
      <c r="W18" s="82">
        <v>43707</v>
      </c>
      <c r="X18" s="83">
        <v>0.28999999999999998</v>
      </c>
      <c r="Y18" s="83">
        <v>6.3667600000000002</v>
      </c>
      <c r="Z18" s="65">
        <f t="shared" si="4"/>
        <v>6.194334893549424E-2</v>
      </c>
      <c r="AA18" s="66">
        <f t="shared" si="5"/>
        <v>10520.329064631112</v>
      </c>
      <c r="AB18" s="66">
        <f t="shared" si="6"/>
        <v>10.520329064631113</v>
      </c>
      <c r="AC18" s="67">
        <v>10.52033</v>
      </c>
      <c r="AD18" s="84"/>
      <c r="AE18" s="85" t="s">
        <v>149</v>
      </c>
      <c r="AF18" s="15" t="s">
        <v>8</v>
      </c>
      <c r="AG18" s="15" t="s">
        <v>149</v>
      </c>
      <c r="AH18" s="86">
        <v>54.2</v>
      </c>
    </row>
    <row r="19" spans="1:34" ht="14.5" x14ac:dyDescent="0.35">
      <c r="A19" s="88" t="s">
        <v>135</v>
      </c>
      <c r="B19" s="88" t="s">
        <v>136</v>
      </c>
      <c r="C19" s="88" t="s">
        <v>154</v>
      </c>
      <c r="D19" s="88" t="s">
        <v>150</v>
      </c>
      <c r="E19" s="88" t="s">
        <v>139</v>
      </c>
      <c r="F19" s="61">
        <v>1.25267</v>
      </c>
      <c r="G19" s="61">
        <v>1.24654</v>
      </c>
      <c r="H19" s="64">
        <v>0.41099999999999998</v>
      </c>
      <c r="I19" s="64">
        <v>0.85499999999999998</v>
      </c>
      <c r="J19" s="64">
        <v>0.54</v>
      </c>
      <c r="K19" s="64">
        <v>0.96</v>
      </c>
      <c r="L19" s="64">
        <v>29.21</v>
      </c>
      <c r="M19" s="62">
        <f t="shared" si="0"/>
        <v>1.92</v>
      </c>
      <c r="N19" s="62">
        <f t="shared" si="1"/>
        <v>1.08</v>
      </c>
      <c r="O19" s="62">
        <f t="shared" si="2"/>
        <v>0.10499999999999998</v>
      </c>
      <c r="P19" s="62">
        <f t="shared" si="3"/>
        <v>0.12900000000000006</v>
      </c>
      <c r="Q19" s="64">
        <v>1.7</v>
      </c>
      <c r="R19" s="64">
        <v>2.92</v>
      </c>
      <c r="S19" s="64">
        <v>1.5</v>
      </c>
      <c r="T19" s="64">
        <v>2.39</v>
      </c>
      <c r="U19" s="64">
        <v>1.69</v>
      </c>
      <c r="V19" s="64">
        <v>3.99</v>
      </c>
      <c r="W19" s="63">
        <v>43707</v>
      </c>
      <c r="X19" s="64">
        <v>0.31</v>
      </c>
      <c r="Y19" s="64">
        <v>15.608689999999999</v>
      </c>
      <c r="Z19" s="75">
        <f t="shared" si="4"/>
        <v>7.2104072147787288E-2</v>
      </c>
      <c r="AA19" s="66">
        <f t="shared" si="5"/>
        <v>22157.062841524417</v>
      </c>
      <c r="AB19" s="66">
        <f t="shared" si="6"/>
        <v>22.157062841524418</v>
      </c>
      <c r="AC19" s="67">
        <v>22.157060000000001</v>
      </c>
      <c r="AD19" s="66"/>
      <c r="AE19" s="68" t="s">
        <v>18</v>
      </c>
      <c r="AF19" s="15" t="s">
        <v>8</v>
      </c>
      <c r="AG19" s="15" t="s">
        <v>18</v>
      </c>
      <c r="AH19" s="69">
        <v>79</v>
      </c>
    </row>
    <row r="20" spans="1:34" ht="14.5" x14ac:dyDescent="0.35">
      <c r="A20" s="87" t="s">
        <v>135</v>
      </c>
      <c r="B20" s="87" t="s">
        <v>136</v>
      </c>
      <c r="C20" s="87" t="s">
        <v>154</v>
      </c>
      <c r="D20" s="87" t="s">
        <v>151</v>
      </c>
      <c r="E20" s="87" t="s">
        <v>139</v>
      </c>
      <c r="F20" s="80">
        <v>1.25267</v>
      </c>
      <c r="G20" s="80">
        <v>0.70576000000000005</v>
      </c>
      <c r="H20" s="83">
        <v>0.32100000000000001</v>
      </c>
      <c r="I20" s="83">
        <v>1.2529999999999999</v>
      </c>
      <c r="J20" s="83">
        <v>0.47799999999999998</v>
      </c>
      <c r="K20" s="83">
        <v>1.38</v>
      </c>
      <c r="L20" s="83">
        <v>21.37</v>
      </c>
      <c r="M20" s="62">
        <f t="shared" si="0"/>
        <v>2.76</v>
      </c>
      <c r="N20" s="62">
        <f t="shared" si="1"/>
        <v>0.95599999999999996</v>
      </c>
      <c r="O20" s="62">
        <f t="shared" si="2"/>
        <v>0.127</v>
      </c>
      <c r="P20" s="62">
        <f t="shared" si="3"/>
        <v>0.15699999999999997</v>
      </c>
      <c r="Q20" s="83">
        <v>1.82</v>
      </c>
      <c r="R20" s="83">
        <v>3.85</v>
      </c>
      <c r="S20" s="83">
        <v>4.67</v>
      </c>
      <c r="T20" s="83">
        <v>1.98</v>
      </c>
      <c r="U20" s="83">
        <v>3.35</v>
      </c>
      <c r="V20" s="83">
        <v>1.61</v>
      </c>
      <c r="W20" s="82">
        <v>43707</v>
      </c>
      <c r="X20" s="83">
        <v>0.26</v>
      </c>
      <c r="Y20" s="83">
        <v>15.608689999999999</v>
      </c>
      <c r="Z20" s="65">
        <f t="shared" ref="Z20:Z21" si="7">PI()/4*(J20^3*K20-H20^3*I20)</f>
        <v>8.5822621892983231E-2</v>
      </c>
      <c r="AA20" s="66">
        <f t="shared" si="5"/>
        <v>18615.307042244447</v>
      </c>
      <c r="AB20" s="66">
        <f t="shared" si="6"/>
        <v>18.615307042244446</v>
      </c>
      <c r="AC20" s="67">
        <v>18.615310000000001</v>
      </c>
      <c r="AD20" s="84"/>
      <c r="AE20" s="85" t="s">
        <v>149</v>
      </c>
      <c r="AF20" s="15" t="s">
        <v>8</v>
      </c>
      <c r="AG20" s="15" t="s">
        <v>149</v>
      </c>
      <c r="AH20" s="86">
        <v>71.900000000000006</v>
      </c>
    </row>
    <row r="21" spans="1:34" ht="14.5" x14ac:dyDescent="0.35">
      <c r="A21" s="60" t="s">
        <v>135</v>
      </c>
      <c r="B21" s="60" t="s">
        <v>159</v>
      </c>
      <c r="C21" s="60" t="s">
        <v>137</v>
      </c>
      <c r="D21" s="60" t="s">
        <v>138</v>
      </c>
      <c r="E21" s="60" t="s">
        <v>139</v>
      </c>
      <c r="F21" s="61">
        <v>19.514230000000001</v>
      </c>
      <c r="G21" s="61">
        <v>12.817819999999999</v>
      </c>
      <c r="H21" s="62">
        <v>1.1140000000000001</v>
      </c>
      <c r="I21" s="62">
        <v>1.34</v>
      </c>
      <c r="J21" s="62">
        <v>1.321</v>
      </c>
      <c r="K21" s="62">
        <v>1.5569999999999999</v>
      </c>
      <c r="L21" s="62">
        <v>26.03</v>
      </c>
      <c r="M21" s="62">
        <f t="shared" si="0"/>
        <v>3.1139999999999999</v>
      </c>
      <c r="N21" s="62">
        <f t="shared" si="1"/>
        <v>2.6419999999999999</v>
      </c>
      <c r="O21" s="62">
        <f t="shared" si="2"/>
        <v>0.21699999999999986</v>
      </c>
      <c r="P21" s="62">
        <f t="shared" si="3"/>
        <v>0.20699999999999985</v>
      </c>
      <c r="Q21" s="62">
        <v>2.8</v>
      </c>
      <c r="R21" s="62">
        <v>3.01</v>
      </c>
      <c r="S21" s="62">
        <v>3.34</v>
      </c>
      <c r="T21" s="62">
        <v>3.18</v>
      </c>
      <c r="U21" s="62">
        <v>3.22</v>
      </c>
      <c r="V21" s="62">
        <v>3.14</v>
      </c>
      <c r="W21" s="63">
        <v>43707</v>
      </c>
      <c r="X21" s="64">
        <v>0.22</v>
      </c>
      <c r="Y21" s="64">
        <v>37.881430000000002</v>
      </c>
      <c r="Z21" s="65">
        <f t="shared" si="7"/>
        <v>1.3639899199629666</v>
      </c>
      <c r="AA21" s="66">
        <f t="shared" si="5"/>
        <v>2842.6325906403608</v>
      </c>
      <c r="AB21" s="66">
        <f t="shared" si="6"/>
        <v>2.8426325906403611</v>
      </c>
      <c r="AC21" s="67">
        <v>2.8426330000000002</v>
      </c>
      <c r="AD21" s="66"/>
      <c r="AE21" s="68" t="s">
        <v>18</v>
      </c>
      <c r="AF21" s="15" t="s">
        <v>18</v>
      </c>
      <c r="AG21" s="15" t="s">
        <v>18</v>
      </c>
      <c r="AH21" s="69">
        <v>80.7</v>
      </c>
    </row>
    <row r="22" spans="1:34" ht="14.5" x14ac:dyDescent="0.35">
      <c r="A22" s="79" t="s">
        <v>135</v>
      </c>
      <c r="B22" s="79" t="s">
        <v>159</v>
      </c>
      <c r="C22" s="79" t="s">
        <v>137</v>
      </c>
      <c r="D22" s="79" t="s">
        <v>138</v>
      </c>
      <c r="E22" s="79" t="s">
        <v>142</v>
      </c>
      <c r="F22" s="80">
        <v>14.06268</v>
      </c>
      <c r="G22" s="80">
        <v>10.903180000000001</v>
      </c>
      <c r="H22" s="81">
        <v>0.76600000000000001</v>
      </c>
      <c r="I22" s="81">
        <v>1.1220000000000001</v>
      </c>
      <c r="J22" s="81">
        <v>0.97299999999999998</v>
      </c>
      <c r="K22" s="81">
        <v>1.355</v>
      </c>
      <c r="L22" s="81">
        <v>28.27</v>
      </c>
      <c r="M22" s="62">
        <f t="shared" si="0"/>
        <v>2.71</v>
      </c>
      <c r="N22" s="62">
        <f t="shared" si="1"/>
        <v>1.946</v>
      </c>
      <c r="O22" s="62">
        <f t="shared" si="2"/>
        <v>0.23299999999999987</v>
      </c>
      <c r="P22" s="62">
        <f t="shared" si="3"/>
        <v>0.20699999999999996</v>
      </c>
      <c r="Q22" s="81">
        <v>2.16</v>
      </c>
      <c r="R22" s="81">
        <v>2.5099999999999998</v>
      </c>
      <c r="S22" s="81">
        <v>2.2400000000000002</v>
      </c>
      <c r="T22" s="81">
        <v>2.1</v>
      </c>
      <c r="U22" s="81">
        <v>2.86</v>
      </c>
      <c r="V22" s="81">
        <v>2.99</v>
      </c>
      <c r="W22" s="82">
        <v>43707</v>
      </c>
      <c r="X22" s="83">
        <v>0.2</v>
      </c>
      <c r="Y22" s="83">
        <v>30.796410000000002</v>
      </c>
      <c r="Z22" s="75">
        <f t="shared" ref="Z22:Z53" si="8">PI()/4*(J22^3*K22-H22^3*I22)</f>
        <v>0.58425227200882413</v>
      </c>
      <c r="AA22" s="66">
        <f t="shared" si="5"/>
        <v>5395.1709439435308</v>
      </c>
      <c r="AB22" s="66">
        <f t="shared" si="6"/>
        <v>5.3951709439435307</v>
      </c>
      <c r="AC22" s="67">
        <v>5.3951710000000004</v>
      </c>
      <c r="AD22" s="84"/>
      <c r="AE22" s="85" t="s">
        <v>149</v>
      </c>
      <c r="AF22" s="15" t="s">
        <v>149</v>
      </c>
      <c r="AG22" s="15" t="s">
        <v>149</v>
      </c>
      <c r="AH22" s="86">
        <v>61.9</v>
      </c>
    </row>
    <row r="23" spans="1:34" ht="14.5" x14ac:dyDescent="0.35">
      <c r="A23" s="79" t="s">
        <v>135</v>
      </c>
      <c r="B23" s="79" t="s">
        <v>159</v>
      </c>
      <c r="C23" s="79" t="s">
        <v>137</v>
      </c>
      <c r="D23" s="79" t="s">
        <v>145</v>
      </c>
      <c r="E23" s="79" t="s">
        <v>139</v>
      </c>
      <c r="F23" s="80">
        <v>30.977969999999999</v>
      </c>
      <c r="G23" s="80">
        <v>29.001290000000001</v>
      </c>
      <c r="H23" s="81">
        <v>1.0960000000000001</v>
      </c>
      <c r="I23" s="81">
        <v>1.4139999999999999</v>
      </c>
      <c r="J23" s="81">
        <v>1.82</v>
      </c>
      <c r="K23" s="81">
        <v>1.5920000000000001</v>
      </c>
      <c r="L23" s="81">
        <v>24.04</v>
      </c>
      <c r="M23" s="62">
        <f t="shared" si="0"/>
        <v>3.1840000000000002</v>
      </c>
      <c r="N23" s="62">
        <f t="shared" si="1"/>
        <v>3.64</v>
      </c>
      <c r="O23" s="62">
        <f t="shared" si="2"/>
        <v>0.17800000000000016</v>
      </c>
      <c r="P23" s="62">
        <f t="shared" si="3"/>
        <v>0.72399999999999998</v>
      </c>
      <c r="Q23" s="81">
        <v>3.1</v>
      </c>
      <c r="R23" s="81">
        <v>3.23</v>
      </c>
      <c r="S23" s="81">
        <v>3.68</v>
      </c>
      <c r="T23" s="81">
        <v>3.16</v>
      </c>
      <c r="U23" s="81">
        <v>2.96</v>
      </c>
      <c r="V23" s="81">
        <v>2.82</v>
      </c>
      <c r="W23" s="82">
        <v>43707</v>
      </c>
      <c r="X23" s="83">
        <v>0.38</v>
      </c>
      <c r="Y23" s="83">
        <v>69.430289999999999</v>
      </c>
      <c r="Z23" s="65">
        <f t="shared" si="8"/>
        <v>6.0757639827351513</v>
      </c>
      <c r="AA23" s="66">
        <f t="shared" si="5"/>
        <v>1169.643767363038</v>
      </c>
      <c r="AB23" s="66">
        <f t="shared" si="6"/>
        <v>1.169643767363038</v>
      </c>
      <c r="AC23" s="67">
        <v>1.1696439999999999</v>
      </c>
      <c r="AD23" s="84"/>
      <c r="AE23" s="85" t="s">
        <v>149</v>
      </c>
      <c r="AF23" s="15" t="s">
        <v>149</v>
      </c>
      <c r="AG23" s="15" t="s">
        <v>149</v>
      </c>
      <c r="AH23" s="86">
        <v>77.099999999999994</v>
      </c>
    </row>
    <row r="24" spans="1:34" ht="14.5" x14ac:dyDescent="0.35">
      <c r="A24" s="79" t="s">
        <v>135</v>
      </c>
      <c r="B24" s="79" t="s">
        <v>159</v>
      </c>
      <c r="C24" s="79" t="s">
        <v>137</v>
      </c>
      <c r="D24" s="79" t="s">
        <v>145</v>
      </c>
      <c r="E24" s="79" t="s">
        <v>142</v>
      </c>
      <c r="F24" s="80">
        <v>11.342309999999999</v>
      </c>
      <c r="G24" s="80">
        <v>7.7977600000000002</v>
      </c>
      <c r="H24" s="81">
        <v>0.77600000000000002</v>
      </c>
      <c r="I24" s="81">
        <v>1.0049999999999999</v>
      </c>
      <c r="J24" s="81">
        <v>1.0049999999999999</v>
      </c>
      <c r="K24" s="81">
        <v>1.2</v>
      </c>
      <c r="L24" s="81">
        <v>24.72</v>
      </c>
      <c r="M24" s="62">
        <f t="shared" si="0"/>
        <v>2.4</v>
      </c>
      <c r="N24" s="62">
        <f t="shared" si="1"/>
        <v>2.0099999999999998</v>
      </c>
      <c r="O24" s="62">
        <f t="shared" si="2"/>
        <v>0.19500000000000006</v>
      </c>
      <c r="P24" s="62">
        <f t="shared" si="3"/>
        <v>0.22899999999999987</v>
      </c>
      <c r="Q24" s="81">
        <v>2.12</v>
      </c>
      <c r="R24" s="81">
        <v>2.25</v>
      </c>
      <c r="S24" s="81">
        <v>2.5499999999999998</v>
      </c>
      <c r="T24" s="81">
        <v>2.39</v>
      </c>
      <c r="U24" s="81">
        <v>2.0099999999999998</v>
      </c>
      <c r="V24" s="81">
        <v>1.89</v>
      </c>
      <c r="W24" s="82">
        <v>43707</v>
      </c>
      <c r="X24" s="83">
        <v>0.38</v>
      </c>
      <c r="Y24" s="83">
        <v>31.256180000000001</v>
      </c>
      <c r="Z24" s="75">
        <f t="shared" si="8"/>
        <v>0.58784313934867793</v>
      </c>
      <c r="AA24" s="66">
        <f t="shared" si="5"/>
        <v>5442.2685967348416</v>
      </c>
      <c r="AB24" s="66">
        <f t="shared" si="6"/>
        <v>5.4422685967348414</v>
      </c>
      <c r="AC24" s="67">
        <v>5.4422689999999996</v>
      </c>
      <c r="AD24" s="84"/>
      <c r="AE24" s="85" t="s">
        <v>149</v>
      </c>
      <c r="AF24" s="15" t="s">
        <v>149</v>
      </c>
      <c r="AG24" s="15" t="s">
        <v>149</v>
      </c>
      <c r="AH24" s="86">
        <v>45.1</v>
      </c>
    </row>
    <row r="25" spans="1:34" ht="14.5" x14ac:dyDescent="0.35">
      <c r="A25" s="60" t="s">
        <v>135</v>
      </c>
      <c r="B25" s="60" t="s">
        <v>159</v>
      </c>
      <c r="C25" s="60" t="s">
        <v>137</v>
      </c>
      <c r="D25" s="60" t="s">
        <v>148</v>
      </c>
      <c r="E25" s="60" t="s">
        <v>139</v>
      </c>
      <c r="F25" s="61">
        <v>31.528030000000001</v>
      </c>
      <c r="G25" s="61">
        <v>17.778739999999999</v>
      </c>
      <c r="H25" s="62">
        <v>0.95499999999999996</v>
      </c>
      <c r="I25" s="62">
        <v>1.472</v>
      </c>
      <c r="J25" s="62">
        <v>1.274</v>
      </c>
      <c r="K25" s="62">
        <v>1.7709999999999999</v>
      </c>
      <c r="L25" s="62">
        <v>25.37</v>
      </c>
      <c r="M25" s="62">
        <f t="shared" si="0"/>
        <v>3.5419999999999998</v>
      </c>
      <c r="N25" s="62">
        <f t="shared" si="1"/>
        <v>2.548</v>
      </c>
      <c r="O25" s="62">
        <f t="shared" si="2"/>
        <v>0.29899999999999993</v>
      </c>
      <c r="P25" s="62">
        <f t="shared" si="3"/>
        <v>0.31900000000000006</v>
      </c>
      <c r="Q25" s="62">
        <v>2.75</v>
      </c>
      <c r="R25" s="62">
        <v>3.74</v>
      </c>
      <c r="S25" s="62">
        <v>3.56</v>
      </c>
      <c r="T25" s="62">
        <v>2.73</v>
      </c>
      <c r="U25" s="62">
        <v>3.85</v>
      </c>
      <c r="V25" s="62">
        <v>3.16</v>
      </c>
      <c r="W25" s="63">
        <v>43707</v>
      </c>
      <c r="X25" s="64">
        <v>0.5</v>
      </c>
      <c r="Y25" s="64">
        <v>54.832340000000002</v>
      </c>
      <c r="Z25" s="65">
        <f t="shared" si="8"/>
        <v>1.8692346331412781</v>
      </c>
      <c r="AA25" s="66">
        <f t="shared" si="5"/>
        <v>3002.4686936448124</v>
      </c>
      <c r="AB25" s="66">
        <f t="shared" si="6"/>
        <v>3.0024686936448126</v>
      </c>
      <c r="AC25" s="67">
        <v>3.0024690000000001</v>
      </c>
      <c r="AD25" s="66"/>
      <c r="AE25" s="68" t="s">
        <v>18</v>
      </c>
      <c r="AF25" s="15" t="s">
        <v>18</v>
      </c>
      <c r="AG25" s="15" t="s">
        <v>18</v>
      </c>
      <c r="AH25" s="69">
        <v>91.4</v>
      </c>
    </row>
    <row r="26" spans="1:34" ht="14.5" x14ac:dyDescent="0.35">
      <c r="A26" s="79" t="s">
        <v>135</v>
      </c>
      <c r="B26" s="79" t="s">
        <v>159</v>
      </c>
      <c r="C26" s="79" t="s">
        <v>137</v>
      </c>
      <c r="D26" s="79" t="s">
        <v>148</v>
      </c>
      <c r="E26" s="79" t="s">
        <v>142</v>
      </c>
      <c r="F26" s="80">
        <v>12.865119999999999</v>
      </c>
      <c r="G26" s="80">
        <v>8.7761099999999992</v>
      </c>
      <c r="H26" s="81">
        <v>0.88</v>
      </c>
      <c r="I26" s="81">
        <v>1.399</v>
      </c>
      <c r="J26" s="81">
        <v>1.0980000000000001</v>
      </c>
      <c r="K26" s="81">
        <v>1.6379999999999999</v>
      </c>
      <c r="L26" s="81">
        <v>23.72</v>
      </c>
      <c r="M26" s="62">
        <f t="shared" si="0"/>
        <v>3.2759999999999998</v>
      </c>
      <c r="N26" s="62">
        <f t="shared" si="1"/>
        <v>2.1960000000000002</v>
      </c>
      <c r="O26" s="62">
        <f t="shared" si="2"/>
        <v>0.23899999999999988</v>
      </c>
      <c r="P26" s="62">
        <f t="shared" si="3"/>
        <v>0.21800000000000008</v>
      </c>
      <c r="Q26" s="81">
        <v>2.2999999999999998</v>
      </c>
      <c r="R26" s="81">
        <v>3.24</v>
      </c>
      <c r="S26" s="81">
        <v>2.79</v>
      </c>
      <c r="T26" s="81">
        <v>2.31</v>
      </c>
      <c r="U26" s="81">
        <v>3.4</v>
      </c>
      <c r="V26" s="81">
        <v>2.4500000000000002</v>
      </c>
      <c r="W26" s="82">
        <v>43707</v>
      </c>
      <c r="X26" s="83">
        <v>0.4</v>
      </c>
      <c r="Y26" s="83">
        <v>24.815110000000001</v>
      </c>
      <c r="Z26" s="75">
        <f t="shared" si="8"/>
        <v>0.95420253440895819</v>
      </c>
      <c r="AA26" s="66">
        <f t="shared" si="5"/>
        <v>2661.8352112897319</v>
      </c>
      <c r="AB26" s="66">
        <f t="shared" si="6"/>
        <v>2.6618352112897319</v>
      </c>
      <c r="AC26" s="67">
        <v>2.661835</v>
      </c>
      <c r="AD26" s="84"/>
      <c r="AE26" s="85" t="s">
        <v>149</v>
      </c>
      <c r="AF26" s="15" t="s">
        <v>149</v>
      </c>
      <c r="AG26" s="15" t="s">
        <v>149</v>
      </c>
      <c r="AH26" s="86">
        <v>58.5</v>
      </c>
    </row>
    <row r="27" spans="1:34" ht="14.5" x14ac:dyDescent="0.35">
      <c r="A27" s="79" t="s">
        <v>135</v>
      </c>
      <c r="B27" s="79" t="s">
        <v>159</v>
      </c>
      <c r="C27" s="79" t="s">
        <v>137</v>
      </c>
      <c r="D27" s="79" t="s">
        <v>150</v>
      </c>
      <c r="E27" s="79" t="s">
        <v>160</v>
      </c>
      <c r="F27" s="80">
        <v>4.2179500000000001</v>
      </c>
      <c r="G27" s="80">
        <v>3.46991</v>
      </c>
      <c r="H27" s="81">
        <v>0.60499999999999998</v>
      </c>
      <c r="I27" s="81">
        <v>0.78100000000000003</v>
      </c>
      <c r="J27" s="81">
        <v>0.75900000000000001</v>
      </c>
      <c r="K27" s="81">
        <v>0.96799999999999997</v>
      </c>
      <c r="L27" s="81">
        <v>26.97</v>
      </c>
      <c r="M27" s="62">
        <f t="shared" si="0"/>
        <v>1.9359999999999999</v>
      </c>
      <c r="N27" s="62">
        <f t="shared" si="1"/>
        <v>1.518</v>
      </c>
      <c r="O27" s="62">
        <f t="shared" si="2"/>
        <v>0.18699999999999994</v>
      </c>
      <c r="P27" s="62">
        <f t="shared" si="3"/>
        <v>0.15400000000000003</v>
      </c>
      <c r="Q27" s="81">
        <v>1.78</v>
      </c>
      <c r="R27" s="81">
        <v>2.59</v>
      </c>
      <c r="S27" s="81">
        <v>1.95</v>
      </c>
      <c r="T27" s="81">
        <v>1.44</v>
      </c>
      <c r="U27" s="81">
        <v>2.9</v>
      </c>
      <c r="V27" s="81">
        <v>2.13</v>
      </c>
      <c r="W27" s="82">
        <v>43707</v>
      </c>
      <c r="X27" s="83">
        <v>0.11</v>
      </c>
      <c r="Y27" s="83">
        <v>9.2097300000000004</v>
      </c>
      <c r="Z27" s="65">
        <f t="shared" si="8"/>
        <v>0.19658907240354695</v>
      </c>
      <c r="AA27" s="66">
        <f t="shared" si="5"/>
        <v>4795.0490220533347</v>
      </c>
      <c r="AB27" s="66">
        <f t="shared" si="6"/>
        <v>4.7950490220533348</v>
      </c>
      <c r="AC27" s="67">
        <v>4.7950489999999997</v>
      </c>
      <c r="AD27" s="84"/>
      <c r="AE27" s="85" t="s">
        <v>149</v>
      </c>
      <c r="AF27" s="15" t="s">
        <v>8</v>
      </c>
      <c r="AG27" s="15" t="s">
        <v>149</v>
      </c>
      <c r="AH27" s="86">
        <v>37.200000000000003</v>
      </c>
    </row>
    <row r="28" spans="1:34" ht="14.5" x14ac:dyDescent="0.35">
      <c r="A28" s="79" t="s">
        <v>135</v>
      </c>
      <c r="B28" s="79" t="s">
        <v>159</v>
      </c>
      <c r="C28" s="79" t="s">
        <v>137</v>
      </c>
      <c r="D28" s="79" t="s">
        <v>151</v>
      </c>
      <c r="E28" s="79" t="s">
        <v>139</v>
      </c>
      <c r="F28" s="80">
        <v>18.72814</v>
      </c>
      <c r="G28" s="80">
        <v>12.16451</v>
      </c>
      <c r="H28" s="81">
        <v>0.91500000000000004</v>
      </c>
      <c r="I28" s="81">
        <v>1.234</v>
      </c>
      <c r="J28" s="81">
        <v>1.17</v>
      </c>
      <c r="K28" s="81">
        <v>1.4390000000000001</v>
      </c>
      <c r="L28" s="81">
        <v>21.81</v>
      </c>
      <c r="M28" s="62">
        <f t="shared" si="0"/>
        <v>2.8780000000000001</v>
      </c>
      <c r="N28" s="62">
        <f t="shared" si="1"/>
        <v>2.34</v>
      </c>
      <c r="O28" s="62">
        <f t="shared" si="2"/>
        <v>0.20500000000000007</v>
      </c>
      <c r="P28" s="62">
        <f t="shared" si="3"/>
        <v>0.25499999999999989</v>
      </c>
      <c r="Q28" s="81">
        <v>2.36</v>
      </c>
      <c r="R28" s="81">
        <v>2.81</v>
      </c>
      <c r="S28" s="81">
        <v>3.38</v>
      </c>
      <c r="T28" s="81">
        <v>2.75</v>
      </c>
      <c r="U28" s="81">
        <v>2.67</v>
      </c>
      <c r="V28" s="81">
        <v>2.2999999999999998</v>
      </c>
      <c r="W28" s="82">
        <v>43707</v>
      </c>
      <c r="X28" s="83">
        <v>0.46</v>
      </c>
      <c r="Y28" s="83">
        <v>32.60595</v>
      </c>
      <c r="Z28" s="75">
        <f t="shared" si="8"/>
        <v>1.0676718241049912</v>
      </c>
      <c r="AA28" s="66">
        <f t="shared" si="5"/>
        <v>3125.8245888643173</v>
      </c>
      <c r="AB28" s="66">
        <f t="shared" si="6"/>
        <v>3.1258245888643175</v>
      </c>
      <c r="AC28" s="67">
        <v>3.1258249999999999</v>
      </c>
      <c r="AD28" s="84"/>
      <c r="AE28" s="85" t="s">
        <v>149</v>
      </c>
      <c r="AF28" s="15" t="s">
        <v>149</v>
      </c>
      <c r="AG28" s="15" t="s">
        <v>149</v>
      </c>
      <c r="AH28" s="86">
        <v>59.4</v>
      </c>
    </row>
    <row r="29" spans="1:34" ht="14.5" x14ac:dyDescent="0.35">
      <c r="A29" s="89" t="s">
        <v>135</v>
      </c>
      <c r="B29" s="89" t="s">
        <v>159</v>
      </c>
      <c r="C29" s="89" t="s">
        <v>137</v>
      </c>
      <c r="D29" s="89" t="s">
        <v>151</v>
      </c>
      <c r="E29" s="89" t="s">
        <v>142</v>
      </c>
      <c r="F29" s="75">
        <v>11.403219999999999</v>
      </c>
      <c r="G29" s="75">
        <v>10.82042</v>
      </c>
      <c r="H29" s="90">
        <v>0.67700000000000005</v>
      </c>
      <c r="I29" s="90">
        <v>0.94399999999999995</v>
      </c>
      <c r="J29" s="90">
        <v>0.96399999999999997</v>
      </c>
      <c r="K29" s="90">
        <v>1.2070000000000001</v>
      </c>
      <c r="L29" s="90">
        <v>23.49</v>
      </c>
      <c r="M29" s="62">
        <f t="shared" si="0"/>
        <v>2.4140000000000001</v>
      </c>
      <c r="N29" s="62">
        <f t="shared" si="1"/>
        <v>1.9279999999999999</v>
      </c>
      <c r="O29" s="62">
        <f t="shared" si="2"/>
        <v>0.26300000000000012</v>
      </c>
      <c r="P29" s="62">
        <f t="shared" si="3"/>
        <v>0.28699999999999992</v>
      </c>
      <c r="Q29" s="90">
        <v>2.04</v>
      </c>
      <c r="R29" s="90">
        <v>2.31</v>
      </c>
      <c r="S29" s="90">
        <v>2.61</v>
      </c>
      <c r="T29" s="90">
        <v>2.2200000000000002</v>
      </c>
      <c r="U29" s="90">
        <v>2.36</v>
      </c>
      <c r="V29" s="90">
        <v>1.66</v>
      </c>
      <c r="W29" s="91">
        <v>43707</v>
      </c>
      <c r="X29" s="92">
        <v>0.26</v>
      </c>
      <c r="Y29" s="92">
        <v>32.27778</v>
      </c>
      <c r="Z29" s="65">
        <f t="shared" si="8"/>
        <v>0.61918273078769515</v>
      </c>
      <c r="AA29" s="66">
        <f t="shared" si="5"/>
        <v>5335.6870427363265</v>
      </c>
      <c r="AB29" s="66">
        <f t="shared" si="6"/>
        <v>5.3356870427363265</v>
      </c>
      <c r="AC29" s="67">
        <v>5.3356870000000001</v>
      </c>
      <c r="AD29" s="75"/>
      <c r="AE29" s="93" t="s">
        <v>16</v>
      </c>
      <c r="AF29" s="15" t="s">
        <v>16</v>
      </c>
      <c r="AG29" s="15" t="s">
        <v>16</v>
      </c>
      <c r="AH29" s="94">
        <v>43</v>
      </c>
    </row>
    <row r="30" spans="1:34" ht="14.5" x14ac:dyDescent="0.35">
      <c r="A30" s="95" t="s">
        <v>135</v>
      </c>
      <c r="B30" s="95" t="s">
        <v>159</v>
      </c>
      <c r="C30" s="95" t="s">
        <v>152</v>
      </c>
      <c r="D30" s="95" t="s">
        <v>138</v>
      </c>
      <c r="E30" s="95" t="s">
        <v>139</v>
      </c>
      <c r="F30" s="96">
        <v>10.958449999999999</v>
      </c>
      <c r="G30" s="96">
        <v>1.49265</v>
      </c>
      <c r="H30" s="97">
        <v>1.0169999999999999</v>
      </c>
      <c r="I30" s="97">
        <v>1.5720000000000001</v>
      </c>
      <c r="J30" s="97">
        <v>1.395</v>
      </c>
      <c r="K30" s="97">
        <v>1.891</v>
      </c>
      <c r="L30" s="97">
        <v>22.42</v>
      </c>
      <c r="M30" s="62">
        <f t="shared" si="0"/>
        <v>3.782</v>
      </c>
      <c r="N30" s="62">
        <f t="shared" si="1"/>
        <v>2.79</v>
      </c>
      <c r="O30" s="62">
        <f t="shared" si="2"/>
        <v>0.31899999999999995</v>
      </c>
      <c r="P30" s="62">
        <f t="shared" si="3"/>
        <v>0.37800000000000011</v>
      </c>
      <c r="Q30" s="97">
        <v>2.41</v>
      </c>
      <c r="R30" s="97">
        <v>3.55</v>
      </c>
      <c r="S30" s="97">
        <v>3.26</v>
      </c>
      <c r="T30" s="97">
        <v>2.73</v>
      </c>
      <c r="U30" s="97">
        <v>4.2300000000000004</v>
      </c>
      <c r="V30" s="97">
        <v>2.7</v>
      </c>
      <c r="W30" s="98">
        <v>43707</v>
      </c>
      <c r="X30" s="99">
        <v>0.18</v>
      </c>
      <c r="Y30" s="99">
        <v>12.31232</v>
      </c>
      <c r="Z30" s="75">
        <f t="shared" si="8"/>
        <v>2.7331575474376604</v>
      </c>
      <c r="AA30" s="66">
        <f t="shared" si="5"/>
        <v>461.08474592501591</v>
      </c>
      <c r="AB30" s="66">
        <f t="shared" si="6"/>
        <v>0.46108474592501592</v>
      </c>
      <c r="AC30" s="67">
        <v>0.46108500000000002</v>
      </c>
      <c r="AD30" s="100" t="s">
        <v>210</v>
      </c>
      <c r="AE30" s="68" t="s">
        <v>18</v>
      </c>
      <c r="AF30" s="15" t="s">
        <v>18</v>
      </c>
      <c r="AG30" s="15" t="s">
        <v>18</v>
      </c>
      <c r="AH30" s="99">
        <v>77.3</v>
      </c>
    </row>
    <row r="31" spans="1:34" ht="14.5" x14ac:dyDescent="0.35">
      <c r="A31" s="89" t="s">
        <v>135</v>
      </c>
      <c r="B31" s="89" t="s">
        <v>159</v>
      </c>
      <c r="C31" s="89" t="s">
        <v>152</v>
      </c>
      <c r="D31" s="89" t="s">
        <v>145</v>
      </c>
      <c r="E31" s="89" t="s">
        <v>139</v>
      </c>
      <c r="F31" s="101"/>
      <c r="G31" s="101"/>
      <c r="H31" s="90">
        <v>0.93100000000000005</v>
      </c>
      <c r="I31" s="90">
        <v>1.2110000000000001</v>
      </c>
      <c r="J31" s="90">
        <v>1.097</v>
      </c>
      <c r="K31" s="90">
        <v>1.415</v>
      </c>
      <c r="L31" s="90">
        <v>26.35</v>
      </c>
      <c r="M31" s="62">
        <f t="shared" si="0"/>
        <v>2.83</v>
      </c>
      <c r="N31" s="62">
        <f t="shared" si="1"/>
        <v>2.194</v>
      </c>
      <c r="O31" s="62">
        <f t="shared" si="2"/>
        <v>0.20399999999999996</v>
      </c>
      <c r="P31" s="62">
        <f t="shared" si="3"/>
        <v>0.16599999999999993</v>
      </c>
      <c r="Q31" s="90">
        <v>2.91</v>
      </c>
      <c r="R31" s="90">
        <v>3.41</v>
      </c>
      <c r="S31" s="90">
        <v>3.76</v>
      </c>
      <c r="T31" s="90">
        <v>2.76</v>
      </c>
      <c r="U31" s="90">
        <v>2.71</v>
      </c>
      <c r="V31" s="90">
        <v>2.6</v>
      </c>
      <c r="W31" s="91">
        <v>43707</v>
      </c>
      <c r="X31" s="75"/>
      <c r="Y31" s="75"/>
      <c r="Z31" s="65">
        <f t="shared" si="8"/>
        <v>0.69961363702325441</v>
      </c>
      <c r="AA31" s="66">
        <f t="shared" si="5"/>
        <v>0</v>
      </c>
      <c r="AB31" s="66">
        <f t="shared" si="6"/>
        <v>0</v>
      </c>
      <c r="AC31" s="102" t="e">
        <v>#VALUE!</v>
      </c>
      <c r="AD31" s="75"/>
      <c r="AE31" s="93" t="s">
        <v>16</v>
      </c>
      <c r="AF31" s="15" t="s">
        <v>16</v>
      </c>
      <c r="AG31" s="15" t="s">
        <v>16</v>
      </c>
      <c r="AH31" s="101" t="s">
        <v>211</v>
      </c>
    </row>
    <row r="32" spans="1:34" ht="14.5" x14ac:dyDescent="0.35">
      <c r="A32" s="89" t="s">
        <v>135</v>
      </c>
      <c r="B32" s="89" t="s">
        <v>159</v>
      </c>
      <c r="C32" s="89" t="s">
        <v>154</v>
      </c>
      <c r="D32" s="89" t="s">
        <v>138</v>
      </c>
      <c r="E32" s="89" t="s">
        <v>139</v>
      </c>
      <c r="F32" s="101"/>
      <c r="G32" s="101"/>
      <c r="H32" s="101" t="s">
        <v>212</v>
      </c>
      <c r="I32" s="101"/>
      <c r="J32" s="101"/>
      <c r="K32" s="101"/>
      <c r="L32" s="90">
        <v>25.46</v>
      </c>
      <c r="M32" s="62">
        <f t="shared" si="0"/>
        <v>0</v>
      </c>
      <c r="N32" s="62">
        <f t="shared" si="1"/>
        <v>0</v>
      </c>
      <c r="O32" s="62">
        <f t="shared" si="2"/>
        <v>0</v>
      </c>
      <c r="P32" s="62" t="e">
        <f t="shared" si="3"/>
        <v>#VALUE!</v>
      </c>
      <c r="Q32" s="90">
        <v>2.36</v>
      </c>
      <c r="R32" s="90">
        <v>3.8</v>
      </c>
      <c r="S32" s="90">
        <v>4.1500000000000004</v>
      </c>
      <c r="T32" s="90">
        <v>2.99</v>
      </c>
      <c r="U32" s="90">
        <v>3.51</v>
      </c>
      <c r="V32" s="90">
        <v>2.58</v>
      </c>
      <c r="W32" s="91">
        <v>43707</v>
      </c>
      <c r="X32" s="92">
        <v>0.17</v>
      </c>
      <c r="Y32" s="92">
        <v>14.83684</v>
      </c>
      <c r="Z32" s="75" t="e">
        <f t="shared" si="8"/>
        <v>#VALUE!</v>
      </c>
      <c r="AA32" s="66" t="e">
        <f t="shared" si="5"/>
        <v>#VALUE!</v>
      </c>
      <c r="AB32" s="66" t="e">
        <f t="shared" si="6"/>
        <v>#VALUE!</v>
      </c>
      <c r="AC32" s="102" t="e">
        <v>#VALUE!</v>
      </c>
      <c r="AD32" s="75"/>
      <c r="AE32" s="93" t="s">
        <v>16</v>
      </c>
      <c r="AF32" s="15" t="s">
        <v>16</v>
      </c>
      <c r="AG32" s="15" t="s">
        <v>16</v>
      </c>
      <c r="AH32" s="94">
        <v>90.1</v>
      </c>
    </row>
    <row r="33" spans="1:34" ht="14.5" x14ac:dyDescent="0.35">
      <c r="A33" s="79" t="s">
        <v>135</v>
      </c>
      <c r="B33" s="79" t="s">
        <v>159</v>
      </c>
      <c r="C33" s="79" t="s">
        <v>154</v>
      </c>
      <c r="D33" s="79" t="s">
        <v>145</v>
      </c>
      <c r="E33" s="79" t="s">
        <v>142</v>
      </c>
      <c r="F33" s="80">
        <v>2.5202499999999999</v>
      </c>
      <c r="G33" s="80">
        <v>2.5103</v>
      </c>
      <c r="H33" s="81">
        <v>0.106</v>
      </c>
      <c r="I33" s="81">
        <v>0.83499999999999996</v>
      </c>
      <c r="J33" s="81">
        <v>0.29199999999999998</v>
      </c>
      <c r="K33" s="81">
        <v>0.98099999999999998</v>
      </c>
      <c r="L33" s="81">
        <v>25.44</v>
      </c>
      <c r="M33" s="62">
        <f t="shared" si="0"/>
        <v>1.962</v>
      </c>
      <c r="N33" s="62">
        <f t="shared" si="1"/>
        <v>0.58399999999999996</v>
      </c>
      <c r="O33" s="62">
        <f t="shared" si="2"/>
        <v>0.14600000000000002</v>
      </c>
      <c r="P33" s="62">
        <f t="shared" si="3"/>
        <v>0.186</v>
      </c>
      <c r="Q33" s="81">
        <v>1.04</v>
      </c>
      <c r="R33" s="81">
        <v>2.46</v>
      </c>
      <c r="S33" s="81">
        <v>2.8</v>
      </c>
      <c r="T33" s="81">
        <v>1.29</v>
      </c>
      <c r="U33" s="81">
        <v>3.24</v>
      </c>
      <c r="V33" s="81">
        <v>1.32</v>
      </c>
      <c r="W33" s="82">
        <v>43707</v>
      </c>
      <c r="X33" s="83">
        <v>0.32</v>
      </c>
      <c r="Y33" s="83">
        <v>3.23291</v>
      </c>
      <c r="Z33" s="65">
        <f t="shared" si="8"/>
        <v>1.8401521587105125E-2</v>
      </c>
      <c r="AA33" s="66">
        <f t="shared" si="5"/>
        <v>17982.306919130693</v>
      </c>
      <c r="AB33" s="66">
        <f t="shared" si="6"/>
        <v>17.982306919130693</v>
      </c>
      <c r="AC33" s="67">
        <v>17.982309999999998</v>
      </c>
      <c r="AD33" s="84"/>
      <c r="AE33" s="85" t="s">
        <v>149</v>
      </c>
      <c r="AF33" s="15" t="s">
        <v>12</v>
      </c>
      <c r="AG33" s="15" t="s">
        <v>12</v>
      </c>
      <c r="AH33" s="86">
        <v>45.5</v>
      </c>
    </row>
    <row r="34" spans="1:34" ht="14.5" x14ac:dyDescent="0.35">
      <c r="A34" s="60" t="s">
        <v>135</v>
      </c>
      <c r="B34" s="60" t="s">
        <v>159</v>
      </c>
      <c r="C34" s="60" t="s">
        <v>154</v>
      </c>
      <c r="D34" s="60" t="s">
        <v>148</v>
      </c>
      <c r="E34" s="60" t="s">
        <v>142</v>
      </c>
      <c r="F34" s="61">
        <v>6.9180400000000004</v>
      </c>
      <c r="G34" s="61">
        <v>6.9135999999999997</v>
      </c>
      <c r="H34" s="62">
        <v>0.29199999999999998</v>
      </c>
      <c r="I34" s="62">
        <v>1.472</v>
      </c>
      <c r="J34" s="62">
        <v>0.438</v>
      </c>
      <c r="K34" s="62">
        <v>1.67</v>
      </c>
      <c r="L34" s="62">
        <v>26.31</v>
      </c>
      <c r="M34" s="62">
        <f t="shared" si="0"/>
        <v>3.34</v>
      </c>
      <c r="N34" s="62">
        <f t="shared" si="1"/>
        <v>0.876</v>
      </c>
      <c r="O34" s="62">
        <f t="shared" si="2"/>
        <v>0.19799999999999995</v>
      </c>
      <c r="P34" s="62">
        <f t="shared" si="3"/>
        <v>0.14600000000000002</v>
      </c>
      <c r="Q34" s="62">
        <v>1.44</v>
      </c>
      <c r="R34" s="62">
        <v>3.21</v>
      </c>
      <c r="S34" s="62">
        <v>3.04</v>
      </c>
      <c r="T34" s="62">
        <v>1.72</v>
      </c>
      <c r="U34" s="62">
        <v>3.5</v>
      </c>
      <c r="V34" s="62">
        <v>1.55</v>
      </c>
      <c r="W34" s="63">
        <v>43707</v>
      </c>
      <c r="X34" s="64">
        <v>0.28000000000000003</v>
      </c>
      <c r="Y34" s="64">
        <v>6.3894599999999997</v>
      </c>
      <c r="Z34" s="75">
        <f t="shared" si="8"/>
        <v>8.1428274147395605E-2</v>
      </c>
      <c r="AA34" s="66">
        <f t="shared" si="5"/>
        <v>8031.4591043179698</v>
      </c>
      <c r="AB34" s="66">
        <f t="shared" si="6"/>
        <v>8.0314591043179693</v>
      </c>
      <c r="AC34" s="67">
        <v>8.0314589999999999</v>
      </c>
      <c r="AD34" s="66"/>
      <c r="AE34" s="68" t="s">
        <v>18</v>
      </c>
      <c r="AF34" s="15" t="s">
        <v>5</v>
      </c>
      <c r="AG34" s="15" t="s">
        <v>18</v>
      </c>
      <c r="AH34" s="69">
        <v>76.3</v>
      </c>
    </row>
    <row r="35" spans="1:34" ht="14.5" x14ac:dyDescent="0.35">
      <c r="A35" s="89" t="s">
        <v>135</v>
      </c>
      <c r="B35" s="89" t="s">
        <v>159</v>
      </c>
      <c r="C35" s="89" t="s">
        <v>154</v>
      </c>
      <c r="D35" s="89" t="s">
        <v>150</v>
      </c>
      <c r="E35" s="89" t="s">
        <v>139</v>
      </c>
      <c r="F35" s="101"/>
      <c r="G35" s="101"/>
      <c r="H35" s="101" t="s">
        <v>212</v>
      </c>
      <c r="I35" s="101"/>
      <c r="J35" s="101"/>
      <c r="K35" s="101"/>
      <c r="L35" s="90">
        <v>21.37</v>
      </c>
      <c r="M35" s="62">
        <f t="shared" si="0"/>
        <v>0</v>
      </c>
      <c r="N35" s="62">
        <f t="shared" si="1"/>
        <v>0</v>
      </c>
      <c r="O35" s="62">
        <f t="shared" si="2"/>
        <v>0</v>
      </c>
      <c r="P35" s="62" t="e">
        <f t="shared" si="3"/>
        <v>#VALUE!</v>
      </c>
      <c r="Q35" s="90">
        <v>1.83</v>
      </c>
      <c r="R35" s="90">
        <v>2.4900000000000002</v>
      </c>
      <c r="S35" s="90">
        <v>3.07</v>
      </c>
      <c r="T35" s="90">
        <v>1.55</v>
      </c>
      <c r="U35" s="90">
        <v>2.38</v>
      </c>
      <c r="V35" s="90">
        <v>2.4500000000000002</v>
      </c>
      <c r="W35" s="91">
        <v>43707</v>
      </c>
      <c r="X35" s="75"/>
      <c r="Y35" s="75"/>
      <c r="Z35" s="65" t="e">
        <f t="shared" si="8"/>
        <v>#VALUE!</v>
      </c>
      <c r="AA35" s="66" t="e">
        <f t="shared" si="5"/>
        <v>#VALUE!</v>
      </c>
      <c r="AB35" s="66" t="e">
        <f t="shared" si="6"/>
        <v>#VALUE!</v>
      </c>
      <c r="AC35" s="102" t="e">
        <v>#VALUE!</v>
      </c>
      <c r="AD35" s="75" t="s">
        <v>213</v>
      </c>
      <c r="AE35" s="93" t="s">
        <v>16</v>
      </c>
      <c r="AF35" s="15" t="s">
        <v>16</v>
      </c>
      <c r="AG35" s="15" t="s">
        <v>16</v>
      </c>
      <c r="AH35" s="101" t="s">
        <v>211</v>
      </c>
    </row>
    <row r="36" spans="1:34" ht="14.5" x14ac:dyDescent="0.35">
      <c r="A36" s="79" t="s">
        <v>135</v>
      </c>
      <c r="B36" s="79" t="s">
        <v>163</v>
      </c>
      <c r="C36" s="79" t="s">
        <v>152</v>
      </c>
      <c r="D36" s="79" t="s">
        <v>138</v>
      </c>
      <c r="E36" s="79" t="s">
        <v>139</v>
      </c>
      <c r="F36" s="80">
        <v>18.165299999999998</v>
      </c>
      <c r="G36" s="80">
        <v>11.77439</v>
      </c>
      <c r="H36" s="81">
        <v>1.0069999999999999</v>
      </c>
      <c r="I36" s="81">
        <v>1.659</v>
      </c>
      <c r="J36" s="81">
        <v>1.23</v>
      </c>
      <c r="K36" s="81">
        <v>1.9259999999999999</v>
      </c>
      <c r="L36" s="81">
        <v>23.63</v>
      </c>
      <c r="M36" s="62">
        <f t="shared" si="0"/>
        <v>3.8519999999999999</v>
      </c>
      <c r="N36" s="62">
        <f t="shared" si="1"/>
        <v>2.46</v>
      </c>
      <c r="O36" s="62">
        <f t="shared" si="2"/>
        <v>0.2669999999999999</v>
      </c>
      <c r="P36" s="62">
        <f t="shared" si="3"/>
        <v>0.22300000000000009</v>
      </c>
      <c r="Q36" s="81">
        <v>2.68</v>
      </c>
      <c r="R36" s="81">
        <v>3.56</v>
      </c>
      <c r="S36" s="81">
        <v>3.22</v>
      </c>
      <c r="T36" s="81">
        <v>2.61</v>
      </c>
      <c r="U36" s="81">
        <v>4.21</v>
      </c>
      <c r="V36" s="81">
        <v>3.52</v>
      </c>
      <c r="W36" s="82">
        <v>43712</v>
      </c>
      <c r="X36" s="83">
        <v>0.5</v>
      </c>
      <c r="Y36" s="83">
        <v>41.636369999999999</v>
      </c>
      <c r="Z36" s="75">
        <f t="shared" si="8"/>
        <v>1.4843604314505596</v>
      </c>
      <c r="AA36" s="66">
        <f t="shared" si="5"/>
        <v>2871.0385052573702</v>
      </c>
      <c r="AB36" s="66">
        <f t="shared" si="6"/>
        <v>2.8710385052573701</v>
      </c>
      <c r="AC36" s="67">
        <v>2.8710390000000001</v>
      </c>
      <c r="AD36" s="84"/>
      <c r="AE36" s="85" t="s">
        <v>149</v>
      </c>
      <c r="AF36" s="15" t="s">
        <v>149</v>
      </c>
      <c r="AG36" s="15" t="s">
        <v>149</v>
      </c>
      <c r="AH36" s="86">
        <v>72.5</v>
      </c>
    </row>
    <row r="37" spans="1:34" ht="14.5" x14ac:dyDescent="0.35">
      <c r="A37" s="60" t="s">
        <v>135</v>
      </c>
      <c r="B37" s="60" t="s">
        <v>163</v>
      </c>
      <c r="C37" s="60" t="s">
        <v>152</v>
      </c>
      <c r="D37" s="60" t="s">
        <v>138</v>
      </c>
      <c r="E37" s="60" t="s">
        <v>142</v>
      </c>
      <c r="F37" s="61">
        <v>7.6572899999999997</v>
      </c>
      <c r="G37" s="61">
        <v>7.5781999999999998</v>
      </c>
      <c r="H37" s="62">
        <v>0.46200000000000002</v>
      </c>
      <c r="I37" s="62">
        <v>1.139</v>
      </c>
      <c r="J37" s="62">
        <v>0.75600000000000001</v>
      </c>
      <c r="K37" s="62">
        <v>1.4159999999999999</v>
      </c>
      <c r="L37" s="62">
        <v>22.23</v>
      </c>
      <c r="M37" s="62">
        <f t="shared" si="0"/>
        <v>2.8319999999999999</v>
      </c>
      <c r="N37" s="62">
        <f t="shared" si="1"/>
        <v>1.512</v>
      </c>
      <c r="O37" s="62">
        <f t="shared" si="2"/>
        <v>0.27699999999999991</v>
      </c>
      <c r="P37" s="62">
        <f t="shared" si="3"/>
        <v>0.29399999999999998</v>
      </c>
      <c r="Q37" s="62">
        <v>2.0499999999999998</v>
      </c>
      <c r="R37" s="62">
        <v>3.31</v>
      </c>
      <c r="S37" s="62">
        <v>3.21</v>
      </c>
      <c r="T37" s="62">
        <v>2.59</v>
      </c>
      <c r="U37" s="62">
        <v>2.67</v>
      </c>
      <c r="V37" s="62">
        <v>1.73</v>
      </c>
      <c r="W37" s="63">
        <v>43712</v>
      </c>
      <c r="X37" s="64">
        <v>0.46</v>
      </c>
      <c r="Y37" s="64">
        <v>19.709489999999999</v>
      </c>
      <c r="Z37" s="65">
        <f t="shared" si="8"/>
        <v>0.39231339391669556</v>
      </c>
      <c r="AA37" s="66">
        <f t="shared" si="5"/>
        <v>5142.1859555561514</v>
      </c>
      <c r="AB37" s="66">
        <f t="shared" si="6"/>
        <v>5.1421859555561511</v>
      </c>
      <c r="AC37" s="67">
        <v>5.1421859999999997</v>
      </c>
      <c r="AD37" s="66"/>
      <c r="AE37" s="68" t="s">
        <v>18</v>
      </c>
      <c r="AF37" s="15" t="s">
        <v>18</v>
      </c>
      <c r="AG37" s="15" t="s">
        <v>18</v>
      </c>
      <c r="AH37" s="69">
        <v>42.7</v>
      </c>
    </row>
    <row r="38" spans="1:34" ht="14.5" x14ac:dyDescent="0.35">
      <c r="A38" s="60" t="s">
        <v>135</v>
      </c>
      <c r="B38" s="60" t="s">
        <v>163</v>
      </c>
      <c r="C38" s="60" t="s">
        <v>152</v>
      </c>
      <c r="D38" s="60" t="s">
        <v>145</v>
      </c>
      <c r="E38" s="60" t="s">
        <v>139</v>
      </c>
      <c r="F38" s="61">
        <v>18.607690000000002</v>
      </c>
      <c r="G38" s="61">
        <v>6.2710699999999999</v>
      </c>
      <c r="H38" s="62">
        <v>1.0609999999999999</v>
      </c>
      <c r="I38" s="62">
        <v>1.69</v>
      </c>
      <c r="J38" s="62">
        <v>1.286</v>
      </c>
      <c r="K38" s="62">
        <v>1.91</v>
      </c>
      <c r="L38" s="62">
        <v>21.58</v>
      </c>
      <c r="M38" s="62">
        <f t="shared" si="0"/>
        <v>3.82</v>
      </c>
      <c r="N38" s="62">
        <f t="shared" si="1"/>
        <v>2.5720000000000001</v>
      </c>
      <c r="O38" s="62">
        <f t="shared" si="2"/>
        <v>0.21999999999999997</v>
      </c>
      <c r="P38" s="62">
        <f t="shared" si="3"/>
        <v>0.22500000000000009</v>
      </c>
      <c r="Q38" s="62">
        <v>2.95</v>
      </c>
      <c r="R38" s="62">
        <v>4.26</v>
      </c>
      <c r="S38" s="62">
        <v>4.0199999999999996</v>
      </c>
      <c r="T38" s="62">
        <v>3.3</v>
      </c>
      <c r="U38" s="62">
        <v>4.28</v>
      </c>
      <c r="V38" s="62">
        <v>2.86</v>
      </c>
      <c r="W38" s="63">
        <v>43712</v>
      </c>
      <c r="X38" s="64">
        <v>0.34</v>
      </c>
      <c r="Y38" s="64">
        <v>34.46125</v>
      </c>
      <c r="Z38" s="75">
        <f t="shared" si="8"/>
        <v>1.6050663078447516</v>
      </c>
      <c r="AA38" s="66">
        <f t="shared" si="5"/>
        <v>2197.5743362141752</v>
      </c>
      <c r="AB38" s="66">
        <f t="shared" si="6"/>
        <v>2.1975743362141751</v>
      </c>
      <c r="AC38" s="67">
        <v>2.1975739999999999</v>
      </c>
      <c r="AD38" s="66"/>
      <c r="AE38" s="68" t="s">
        <v>18</v>
      </c>
      <c r="AF38" s="15" t="s">
        <v>18</v>
      </c>
      <c r="AG38" s="15" t="s">
        <v>18</v>
      </c>
      <c r="AH38" s="69">
        <v>85.5</v>
      </c>
    </row>
    <row r="39" spans="1:34" ht="14.5" x14ac:dyDescent="0.35">
      <c r="A39" s="79" t="s">
        <v>135</v>
      </c>
      <c r="B39" s="79" t="s">
        <v>163</v>
      </c>
      <c r="C39" s="79" t="s">
        <v>152</v>
      </c>
      <c r="D39" s="79" t="s">
        <v>145</v>
      </c>
      <c r="E39" s="79" t="s">
        <v>142</v>
      </c>
      <c r="F39" s="80">
        <v>10.105</v>
      </c>
      <c r="G39" s="80">
        <v>7.8728100000000003</v>
      </c>
      <c r="H39" s="81">
        <v>0.80900000000000005</v>
      </c>
      <c r="I39" s="81">
        <v>1.4350000000000001</v>
      </c>
      <c r="J39" s="81">
        <v>1</v>
      </c>
      <c r="K39" s="81">
        <v>1.72</v>
      </c>
      <c r="L39" s="81">
        <v>23.17</v>
      </c>
      <c r="M39" s="62">
        <f t="shared" si="0"/>
        <v>3.44</v>
      </c>
      <c r="N39" s="62">
        <f t="shared" si="1"/>
        <v>2</v>
      </c>
      <c r="O39" s="62">
        <f t="shared" si="2"/>
        <v>0.28499999999999992</v>
      </c>
      <c r="P39" s="62">
        <f t="shared" si="3"/>
        <v>0.19099999999999995</v>
      </c>
      <c r="Q39" s="81">
        <v>2.39</v>
      </c>
      <c r="R39" s="81">
        <v>3.16</v>
      </c>
      <c r="S39" s="81">
        <v>3.17</v>
      </c>
      <c r="T39" s="81">
        <v>2.56</v>
      </c>
      <c r="U39" s="81">
        <v>3.85</v>
      </c>
      <c r="V39" s="81">
        <v>2.27</v>
      </c>
      <c r="W39" s="82">
        <v>43712</v>
      </c>
      <c r="X39" s="83">
        <v>0.38</v>
      </c>
      <c r="Y39" s="83">
        <v>21.165140000000001</v>
      </c>
      <c r="Z39" s="65">
        <f t="shared" si="8"/>
        <v>0.7541418218240501</v>
      </c>
      <c r="AA39" s="66">
        <f t="shared" si="5"/>
        <v>2872.5900147582129</v>
      </c>
      <c r="AB39" s="66">
        <f t="shared" si="6"/>
        <v>2.8725900147582131</v>
      </c>
      <c r="AC39" s="67">
        <v>2.8725900000000002</v>
      </c>
      <c r="AD39" s="84"/>
      <c r="AE39" s="85" t="s">
        <v>149</v>
      </c>
      <c r="AF39" s="15" t="s">
        <v>149</v>
      </c>
      <c r="AG39" s="15" t="s">
        <v>149</v>
      </c>
      <c r="AH39" s="86">
        <v>59.3</v>
      </c>
    </row>
    <row r="40" spans="1:34" ht="14.5" x14ac:dyDescent="0.35">
      <c r="A40" s="79" t="s">
        <v>135</v>
      </c>
      <c r="B40" s="79" t="s">
        <v>163</v>
      </c>
      <c r="C40" s="79" t="s">
        <v>152</v>
      </c>
      <c r="D40" s="79" t="s">
        <v>148</v>
      </c>
      <c r="E40" s="79" t="s">
        <v>142</v>
      </c>
      <c r="F40" s="80">
        <v>16.00581</v>
      </c>
      <c r="G40" s="80">
        <v>14.009069999999999</v>
      </c>
      <c r="H40" s="81">
        <v>1.0229999999999999</v>
      </c>
      <c r="I40" s="81">
        <v>1.5860000000000001</v>
      </c>
      <c r="J40" s="81">
        <v>1.2749999999999999</v>
      </c>
      <c r="K40" s="81">
        <v>1.732</v>
      </c>
      <c r="L40" s="81">
        <v>26.52</v>
      </c>
      <c r="M40" s="62">
        <f t="shared" si="0"/>
        <v>3.464</v>
      </c>
      <c r="N40" s="62">
        <f t="shared" si="1"/>
        <v>2.5499999999999998</v>
      </c>
      <c r="O40" s="62">
        <f t="shared" si="2"/>
        <v>0.14599999999999991</v>
      </c>
      <c r="P40" s="62">
        <f t="shared" si="3"/>
        <v>0.252</v>
      </c>
      <c r="Q40" s="81">
        <v>2.65</v>
      </c>
      <c r="R40" s="81">
        <v>3.51</v>
      </c>
      <c r="S40" s="81">
        <v>3.35</v>
      </c>
      <c r="T40" s="81">
        <v>2.19</v>
      </c>
      <c r="U40" s="81">
        <v>3.71</v>
      </c>
      <c r="V40" s="81">
        <v>3.09</v>
      </c>
      <c r="W40" s="82">
        <v>43712</v>
      </c>
      <c r="X40" s="83">
        <v>0.37</v>
      </c>
      <c r="Y40" s="83">
        <v>38.091380000000001</v>
      </c>
      <c r="Z40" s="75">
        <f t="shared" si="8"/>
        <v>1.4858927500806767</v>
      </c>
      <c r="AA40" s="66">
        <f t="shared" si="5"/>
        <v>2623.8848374969507</v>
      </c>
      <c r="AB40" s="66">
        <f t="shared" si="6"/>
        <v>2.6238848374969508</v>
      </c>
      <c r="AC40" s="67">
        <v>2.623885</v>
      </c>
      <c r="AD40" s="84"/>
      <c r="AE40" s="85" t="s">
        <v>149</v>
      </c>
      <c r="AF40" s="15" t="s">
        <v>149</v>
      </c>
      <c r="AG40" s="15" t="s">
        <v>149</v>
      </c>
      <c r="AH40" s="86">
        <v>72.400000000000006</v>
      </c>
    </row>
    <row r="41" spans="1:34" ht="14.5" x14ac:dyDescent="0.35">
      <c r="A41" s="103" t="s">
        <v>135</v>
      </c>
      <c r="B41" s="103" t="s">
        <v>163</v>
      </c>
      <c r="C41" s="103" t="s">
        <v>152</v>
      </c>
      <c r="D41" s="103" t="s">
        <v>150</v>
      </c>
      <c r="E41" s="103" t="s">
        <v>139</v>
      </c>
      <c r="F41" s="104"/>
      <c r="G41" s="104"/>
      <c r="H41" s="105">
        <v>0.57999999999999996</v>
      </c>
      <c r="I41" s="105">
        <v>1.694</v>
      </c>
      <c r="J41" s="105">
        <v>0.85399999999999998</v>
      </c>
      <c r="K41" s="105">
        <v>1.9970000000000001</v>
      </c>
      <c r="L41" s="105">
        <v>27.38</v>
      </c>
      <c r="M41" s="62">
        <f t="shared" si="0"/>
        <v>3.9940000000000002</v>
      </c>
      <c r="N41" s="62">
        <f t="shared" si="1"/>
        <v>1.708</v>
      </c>
      <c r="O41" s="62">
        <f t="shared" si="2"/>
        <v>0.30300000000000016</v>
      </c>
      <c r="P41" s="62">
        <f t="shared" si="3"/>
        <v>0.27400000000000002</v>
      </c>
      <c r="Q41" s="105">
        <v>2.42</v>
      </c>
      <c r="R41" s="105">
        <v>4.33</v>
      </c>
      <c r="S41" s="105">
        <v>4.8099999999999996</v>
      </c>
      <c r="T41" s="105">
        <v>2.87</v>
      </c>
      <c r="U41" s="105">
        <v>3.81</v>
      </c>
      <c r="V41" s="105">
        <v>2.15</v>
      </c>
      <c r="W41" s="106">
        <v>43712</v>
      </c>
      <c r="X41" s="107">
        <v>0.24</v>
      </c>
      <c r="Y41" s="107">
        <v>42.61992</v>
      </c>
      <c r="Z41" s="65">
        <f t="shared" si="8"/>
        <v>0.71729117759845051</v>
      </c>
      <c r="AA41" s="66">
        <f t="shared" si="5"/>
        <v>6081.6674333085011</v>
      </c>
      <c r="AB41" s="66">
        <f t="shared" si="6"/>
        <v>6.0816674333085015</v>
      </c>
      <c r="AC41" s="67">
        <v>6.0816670000000004</v>
      </c>
      <c r="AD41" s="108"/>
      <c r="AE41" s="109" t="s">
        <v>5</v>
      </c>
      <c r="AF41" s="15" t="s">
        <v>5</v>
      </c>
      <c r="AG41" s="15" t="s">
        <v>5</v>
      </c>
      <c r="AH41" s="110">
        <v>96.9</v>
      </c>
    </row>
    <row r="42" spans="1:34" ht="14.5" x14ac:dyDescent="0.35">
      <c r="A42" s="79" t="s">
        <v>135</v>
      </c>
      <c r="B42" s="79" t="s">
        <v>163</v>
      </c>
      <c r="C42" s="79" t="s">
        <v>152</v>
      </c>
      <c r="D42" s="79" t="s">
        <v>151</v>
      </c>
      <c r="E42" s="79" t="s">
        <v>139</v>
      </c>
      <c r="F42" s="80">
        <v>22.27149</v>
      </c>
      <c r="G42" s="80">
        <v>22.046959999999999</v>
      </c>
      <c r="H42" s="81">
        <v>0.97899999999999998</v>
      </c>
      <c r="I42" s="81">
        <v>1.978</v>
      </c>
      <c r="J42" s="81">
        <v>1.3029999999999999</v>
      </c>
      <c r="K42" s="81">
        <v>2.3260000000000001</v>
      </c>
      <c r="L42" s="81">
        <v>22.08</v>
      </c>
      <c r="M42" s="62">
        <f t="shared" si="0"/>
        <v>4.6520000000000001</v>
      </c>
      <c r="N42" s="62">
        <f t="shared" si="1"/>
        <v>2.6059999999999999</v>
      </c>
      <c r="O42" s="62">
        <f t="shared" si="2"/>
        <v>0.34800000000000009</v>
      </c>
      <c r="P42" s="62">
        <f t="shared" si="3"/>
        <v>0.32399999999999995</v>
      </c>
      <c r="Q42" s="81">
        <v>2.2400000000000002</v>
      </c>
      <c r="R42" s="81">
        <v>4.4000000000000004</v>
      </c>
      <c r="S42" s="81">
        <v>5.48</v>
      </c>
      <c r="T42" s="81">
        <v>3.5</v>
      </c>
      <c r="U42" s="81">
        <v>4.43</v>
      </c>
      <c r="V42" s="81">
        <v>1.77</v>
      </c>
      <c r="W42" s="82">
        <v>43712</v>
      </c>
      <c r="X42" s="83">
        <v>0.44</v>
      </c>
      <c r="Y42" s="83">
        <v>30.47268</v>
      </c>
      <c r="Z42" s="75">
        <f t="shared" si="8"/>
        <v>2.583722445051976</v>
      </c>
      <c r="AA42" s="66">
        <f t="shared" si="5"/>
        <v>1207.1752418581693</v>
      </c>
      <c r="AB42" s="66">
        <f t="shared" si="6"/>
        <v>1.2071752418581694</v>
      </c>
      <c r="AC42" s="67">
        <v>1.2071750000000001</v>
      </c>
      <c r="AD42" s="84"/>
      <c r="AE42" s="85" t="s">
        <v>149</v>
      </c>
      <c r="AF42" s="15" t="s">
        <v>149</v>
      </c>
      <c r="AG42" s="15" t="s">
        <v>149</v>
      </c>
      <c r="AH42" s="86">
        <v>105.3</v>
      </c>
    </row>
    <row r="43" spans="1:34" ht="14.5" x14ac:dyDescent="0.35">
      <c r="A43" s="79" t="s">
        <v>135</v>
      </c>
      <c r="B43" s="79" t="s">
        <v>163</v>
      </c>
      <c r="C43" s="79" t="s">
        <v>154</v>
      </c>
      <c r="D43" s="79" t="s">
        <v>138</v>
      </c>
      <c r="E43" s="79" t="s">
        <v>139</v>
      </c>
      <c r="F43" s="80">
        <v>12.15414</v>
      </c>
      <c r="G43" s="80">
        <v>12.10501</v>
      </c>
      <c r="H43" s="81">
        <v>0.81499999999999995</v>
      </c>
      <c r="I43" s="81">
        <v>1.31</v>
      </c>
      <c r="J43" s="81">
        <v>1.0620000000000001</v>
      </c>
      <c r="K43" s="81">
        <v>1.607</v>
      </c>
      <c r="L43" s="81">
        <v>24.22</v>
      </c>
      <c r="M43" s="62">
        <f t="shared" si="0"/>
        <v>3.214</v>
      </c>
      <c r="N43" s="62">
        <f t="shared" si="1"/>
        <v>2.1240000000000001</v>
      </c>
      <c r="O43" s="62">
        <f t="shared" si="2"/>
        <v>0.29699999999999993</v>
      </c>
      <c r="P43" s="62">
        <f t="shared" si="3"/>
        <v>0.24700000000000011</v>
      </c>
      <c r="Q43" s="81">
        <v>2.68</v>
      </c>
      <c r="R43" s="81">
        <v>3.13</v>
      </c>
      <c r="S43" s="81">
        <v>2.91</v>
      </c>
      <c r="T43" s="81">
        <v>2.52</v>
      </c>
      <c r="U43" s="81">
        <v>3.54</v>
      </c>
      <c r="V43" s="81">
        <v>2.82</v>
      </c>
      <c r="W43" s="82">
        <v>43712</v>
      </c>
      <c r="X43" s="83">
        <v>0.16</v>
      </c>
      <c r="Y43" s="83">
        <v>17.59421</v>
      </c>
      <c r="Z43" s="65">
        <f t="shared" si="8"/>
        <v>0.95477485039852439</v>
      </c>
      <c r="AA43" s="66">
        <f t="shared" si="5"/>
        <v>1886.141745309546</v>
      </c>
      <c r="AB43" s="66">
        <f t="shared" si="6"/>
        <v>1.8861417453095459</v>
      </c>
      <c r="AC43" s="67">
        <v>1.886142</v>
      </c>
      <c r="AD43" s="84"/>
      <c r="AE43" s="85" t="s">
        <v>149</v>
      </c>
      <c r="AF43" s="15" t="s">
        <v>10</v>
      </c>
      <c r="AG43" s="15" t="s">
        <v>149</v>
      </c>
      <c r="AH43" s="86">
        <v>97.3</v>
      </c>
    </row>
    <row r="44" spans="1:34" ht="14.5" x14ac:dyDescent="0.35">
      <c r="A44" s="60" t="s">
        <v>135</v>
      </c>
      <c r="B44" s="60" t="s">
        <v>163</v>
      </c>
      <c r="C44" s="60" t="s">
        <v>154</v>
      </c>
      <c r="D44" s="60" t="s">
        <v>145</v>
      </c>
      <c r="E44" s="60" t="s">
        <v>139</v>
      </c>
      <c r="F44" s="61">
        <v>9.7967099999999991</v>
      </c>
      <c r="G44" s="61">
        <v>9.0575899999999994</v>
      </c>
      <c r="H44" s="62">
        <v>0.59399999999999997</v>
      </c>
      <c r="I44" s="62">
        <v>1.0149999999999999</v>
      </c>
      <c r="J44" s="62">
        <v>0.86199999999999999</v>
      </c>
      <c r="K44" s="62">
        <v>1.3919999999999999</v>
      </c>
      <c r="L44" s="62">
        <v>23.79</v>
      </c>
      <c r="M44" s="62">
        <f t="shared" si="0"/>
        <v>2.7839999999999998</v>
      </c>
      <c r="N44" s="62">
        <f t="shared" si="1"/>
        <v>1.724</v>
      </c>
      <c r="O44" s="62">
        <f t="shared" si="2"/>
        <v>0.377</v>
      </c>
      <c r="P44" s="62">
        <f t="shared" si="3"/>
        <v>0.26800000000000002</v>
      </c>
      <c r="Q44" s="62">
        <v>1.97</v>
      </c>
      <c r="R44" s="62">
        <v>2.68</v>
      </c>
      <c r="S44" s="62">
        <v>3.35</v>
      </c>
      <c r="T44" s="62">
        <v>2.38</v>
      </c>
      <c r="U44" s="62">
        <v>2.7</v>
      </c>
      <c r="V44" s="62">
        <v>1.91</v>
      </c>
      <c r="W44" s="63">
        <v>43712</v>
      </c>
      <c r="X44" s="64">
        <v>0.47</v>
      </c>
      <c r="Y44" s="64">
        <v>13.03556</v>
      </c>
      <c r="Z44" s="75">
        <f t="shared" si="8"/>
        <v>0.53316998975020291</v>
      </c>
      <c r="AA44" s="66">
        <f t="shared" si="5"/>
        <v>2502.4737072288035</v>
      </c>
      <c r="AB44" s="66">
        <f t="shared" si="6"/>
        <v>2.5024737072288037</v>
      </c>
      <c r="AC44" s="67">
        <v>2.5024739999999999</v>
      </c>
      <c r="AD44" s="66"/>
      <c r="AE44" s="68" t="s">
        <v>18</v>
      </c>
      <c r="AF44" s="15" t="s">
        <v>18</v>
      </c>
      <c r="AG44" s="15" t="s">
        <v>18</v>
      </c>
      <c r="AH44" s="69">
        <v>63.4</v>
      </c>
    </row>
    <row r="45" spans="1:34" ht="14.5" x14ac:dyDescent="0.35">
      <c r="A45" s="79" t="s">
        <v>135</v>
      </c>
      <c r="B45" s="79" t="s">
        <v>163</v>
      </c>
      <c r="C45" s="79" t="s">
        <v>154</v>
      </c>
      <c r="D45" s="79" t="s">
        <v>145</v>
      </c>
      <c r="E45" s="79" t="s">
        <v>160</v>
      </c>
      <c r="F45" s="80">
        <v>2.6473800000000001</v>
      </c>
      <c r="G45" s="80">
        <v>1.75701</v>
      </c>
      <c r="H45" s="81">
        <v>0.49299999999999999</v>
      </c>
      <c r="I45" s="81">
        <v>0.79500000000000004</v>
      </c>
      <c r="J45" s="81">
        <v>0.65800000000000003</v>
      </c>
      <c r="K45" s="81">
        <v>0.96299999999999997</v>
      </c>
      <c r="L45" s="81">
        <v>27.87</v>
      </c>
      <c r="M45" s="62">
        <f t="shared" si="0"/>
        <v>1.9259999999999999</v>
      </c>
      <c r="N45" s="62">
        <f t="shared" si="1"/>
        <v>1.3160000000000001</v>
      </c>
      <c r="O45" s="62">
        <f t="shared" si="2"/>
        <v>0.16799999999999993</v>
      </c>
      <c r="P45" s="62">
        <f t="shared" si="3"/>
        <v>0.16500000000000004</v>
      </c>
      <c r="Q45" s="81">
        <v>1.42</v>
      </c>
      <c r="R45" s="81">
        <v>2.2200000000000002</v>
      </c>
      <c r="S45" s="81">
        <v>2.17</v>
      </c>
      <c r="T45" s="81">
        <v>1.61</v>
      </c>
      <c r="U45" s="81">
        <v>1.77</v>
      </c>
      <c r="V45" s="81">
        <v>1.62</v>
      </c>
      <c r="W45" s="82">
        <v>43712</v>
      </c>
      <c r="X45" s="83">
        <v>0.38</v>
      </c>
      <c r="Y45" s="83">
        <v>6.2266300000000001</v>
      </c>
      <c r="Z45" s="65">
        <f t="shared" si="8"/>
        <v>0.14065692617036271</v>
      </c>
      <c r="AA45" s="66">
        <f t="shared" si="5"/>
        <v>4531.0354928398428</v>
      </c>
      <c r="AB45" s="66">
        <f t="shared" si="6"/>
        <v>4.5310354928398429</v>
      </c>
      <c r="AC45" s="67">
        <v>4.5310350000000001</v>
      </c>
      <c r="AD45" s="84"/>
      <c r="AE45" s="85" t="s">
        <v>149</v>
      </c>
      <c r="AF45" s="15" t="s">
        <v>149</v>
      </c>
      <c r="AG45" s="15" t="s">
        <v>149</v>
      </c>
      <c r="AH45" s="86">
        <v>35.700000000000003</v>
      </c>
    </row>
    <row r="46" spans="1:34" ht="14.5" x14ac:dyDescent="0.35">
      <c r="A46" s="79" t="s">
        <v>135</v>
      </c>
      <c r="B46" s="79" t="s">
        <v>163</v>
      </c>
      <c r="C46" s="79" t="s">
        <v>154</v>
      </c>
      <c r="D46" s="79" t="s">
        <v>148</v>
      </c>
      <c r="E46" s="79" t="s">
        <v>139</v>
      </c>
      <c r="F46" s="80">
        <v>14.15056</v>
      </c>
      <c r="G46" s="80">
        <v>13.607799999999999</v>
      </c>
      <c r="H46" s="81">
        <v>0.95899999999999996</v>
      </c>
      <c r="I46" s="81">
        <v>1.2789999999999999</v>
      </c>
      <c r="J46" s="81">
        <v>1.18</v>
      </c>
      <c r="K46" s="81">
        <v>1.5669999999999999</v>
      </c>
      <c r="L46" s="81">
        <v>20.77</v>
      </c>
      <c r="M46" s="62">
        <f t="shared" si="0"/>
        <v>3.1339999999999999</v>
      </c>
      <c r="N46" s="62">
        <f t="shared" si="1"/>
        <v>2.36</v>
      </c>
      <c r="O46" s="62">
        <f t="shared" si="2"/>
        <v>0.28800000000000003</v>
      </c>
      <c r="P46" s="62">
        <f t="shared" si="3"/>
        <v>0.22099999999999997</v>
      </c>
      <c r="Q46" s="81">
        <v>2.73</v>
      </c>
      <c r="R46" s="81">
        <v>3.8</v>
      </c>
      <c r="S46" s="81">
        <v>4.29</v>
      </c>
      <c r="T46" s="81">
        <v>3.17</v>
      </c>
      <c r="U46" s="81">
        <v>3.1</v>
      </c>
      <c r="V46" s="81">
        <v>2.02</v>
      </c>
      <c r="W46" s="82">
        <v>43712</v>
      </c>
      <c r="X46" s="83">
        <v>0.31</v>
      </c>
      <c r="Y46" s="83">
        <v>16.164940000000001</v>
      </c>
      <c r="Z46" s="75">
        <f t="shared" si="8"/>
        <v>1.1361462208275142</v>
      </c>
      <c r="AA46" s="66">
        <f t="shared" si="5"/>
        <v>1456.2817114434206</v>
      </c>
      <c r="AB46" s="66">
        <f t="shared" si="6"/>
        <v>1.4562817114434206</v>
      </c>
      <c r="AC46" s="67">
        <v>1.4562820000000001</v>
      </c>
      <c r="AD46" s="84"/>
      <c r="AE46" s="85" t="s">
        <v>149</v>
      </c>
      <c r="AF46" s="15" t="s">
        <v>8</v>
      </c>
      <c r="AG46" s="15" t="s">
        <v>149</v>
      </c>
      <c r="AH46" s="86">
        <v>86.5</v>
      </c>
    </row>
    <row r="47" spans="1:34" ht="14.5" x14ac:dyDescent="0.35">
      <c r="A47" s="103" t="s">
        <v>135</v>
      </c>
      <c r="B47" s="103" t="s">
        <v>167</v>
      </c>
      <c r="C47" s="103" t="s">
        <v>137</v>
      </c>
      <c r="D47" s="103" t="s">
        <v>138</v>
      </c>
      <c r="E47" s="103" t="s">
        <v>139</v>
      </c>
      <c r="F47" s="104"/>
      <c r="G47" s="104"/>
      <c r="H47" s="105">
        <v>0.309</v>
      </c>
      <c r="I47" s="105">
        <v>1.194</v>
      </c>
      <c r="J47" s="105">
        <v>0.56599999999999995</v>
      </c>
      <c r="K47" s="105">
        <v>1.4019999999999999</v>
      </c>
      <c r="L47" s="105">
        <v>20.34</v>
      </c>
      <c r="M47" s="62">
        <f t="shared" si="0"/>
        <v>2.8039999999999998</v>
      </c>
      <c r="N47" s="62">
        <f t="shared" si="1"/>
        <v>1.1319999999999999</v>
      </c>
      <c r="O47" s="62">
        <f t="shared" si="2"/>
        <v>0.20799999999999996</v>
      </c>
      <c r="P47" s="62">
        <f t="shared" si="3"/>
        <v>0.25699999999999995</v>
      </c>
      <c r="Q47" s="105">
        <v>1.67</v>
      </c>
      <c r="R47" s="105">
        <v>2.97</v>
      </c>
      <c r="S47" s="105">
        <v>3.62</v>
      </c>
      <c r="T47" s="105">
        <v>2.17</v>
      </c>
      <c r="U47" s="105">
        <v>2.33</v>
      </c>
      <c r="V47" s="105">
        <v>1.26</v>
      </c>
      <c r="W47" s="106">
        <v>43712</v>
      </c>
      <c r="X47" s="107">
        <v>0.21</v>
      </c>
      <c r="Y47" s="107">
        <v>12.36159</v>
      </c>
      <c r="Z47" s="65">
        <f t="shared" si="8"/>
        <v>0.17199073439990387</v>
      </c>
      <c r="AA47" s="66">
        <f t="shared" si="5"/>
        <v>7356.5605004225572</v>
      </c>
      <c r="AB47" s="66">
        <f t="shared" si="6"/>
        <v>7.3565605004225576</v>
      </c>
      <c r="AC47" s="67">
        <v>7.3565610000000001</v>
      </c>
      <c r="AD47" s="108"/>
      <c r="AE47" s="109" t="s">
        <v>5</v>
      </c>
      <c r="AF47" s="15" t="s">
        <v>5</v>
      </c>
      <c r="AG47" s="15" t="s">
        <v>5</v>
      </c>
      <c r="AH47" s="110">
        <v>36.5</v>
      </c>
    </row>
    <row r="48" spans="1:34" ht="14.5" x14ac:dyDescent="0.35">
      <c r="A48" s="79" t="s">
        <v>135</v>
      </c>
      <c r="B48" s="79" t="s">
        <v>167</v>
      </c>
      <c r="C48" s="79" t="s">
        <v>137</v>
      </c>
      <c r="D48" s="79" t="s">
        <v>138</v>
      </c>
      <c r="E48" s="79" t="s">
        <v>142</v>
      </c>
      <c r="F48" s="80">
        <v>2.2008000000000001</v>
      </c>
      <c r="G48" s="80">
        <v>1.9430799999999999</v>
      </c>
      <c r="H48" s="81">
        <v>0.318</v>
      </c>
      <c r="I48" s="81">
        <v>0.93500000000000005</v>
      </c>
      <c r="J48" s="81">
        <v>0.44700000000000001</v>
      </c>
      <c r="K48" s="81">
        <v>1.085</v>
      </c>
      <c r="L48" s="81">
        <v>26.09</v>
      </c>
      <c r="M48" s="62">
        <f t="shared" si="0"/>
        <v>2.17</v>
      </c>
      <c r="N48" s="62">
        <f t="shared" si="1"/>
        <v>0.89400000000000002</v>
      </c>
      <c r="O48" s="62">
        <f t="shared" si="2"/>
        <v>0.14999999999999991</v>
      </c>
      <c r="P48" s="62">
        <f t="shared" si="3"/>
        <v>0.129</v>
      </c>
      <c r="Q48" s="81">
        <v>0.89</v>
      </c>
      <c r="R48" s="81">
        <v>1.88</v>
      </c>
      <c r="S48" s="81">
        <v>1.73</v>
      </c>
      <c r="T48" s="81">
        <v>0.75</v>
      </c>
      <c r="U48" s="81">
        <v>2.0299999999999998</v>
      </c>
      <c r="V48" s="81">
        <v>1.4</v>
      </c>
      <c r="W48" s="82">
        <v>43712</v>
      </c>
      <c r="X48" s="83">
        <v>0.23</v>
      </c>
      <c r="Y48" s="83">
        <v>4.3197999999999999</v>
      </c>
      <c r="Z48" s="75">
        <f t="shared" si="8"/>
        <v>5.2495359032304276E-2</v>
      </c>
      <c r="AA48" s="66">
        <f t="shared" si="5"/>
        <v>8422.6403498751079</v>
      </c>
      <c r="AB48" s="66">
        <f t="shared" si="6"/>
        <v>8.4226403498751079</v>
      </c>
      <c r="AC48" s="67">
        <v>8.4226399999999995</v>
      </c>
      <c r="AD48" s="84"/>
      <c r="AE48" s="85" t="s">
        <v>149</v>
      </c>
      <c r="AF48" s="15" t="s">
        <v>149</v>
      </c>
      <c r="AG48" s="15" t="s">
        <v>149</v>
      </c>
      <c r="AH48" s="86">
        <v>24.8</v>
      </c>
    </row>
    <row r="49" spans="1:34" ht="14.5" x14ac:dyDescent="0.35">
      <c r="A49" s="103" t="s">
        <v>135</v>
      </c>
      <c r="B49" s="103" t="s">
        <v>167</v>
      </c>
      <c r="C49" s="103" t="s">
        <v>137</v>
      </c>
      <c r="D49" s="103" t="s">
        <v>145</v>
      </c>
      <c r="E49" s="103" t="s">
        <v>139</v>
      </c>
      <c r="F49" s="104"/>
      <c r="G49" s="104"/>
      <c r="H49" s="105">
        <v>0.27900000000000003</v>
      </c>
      <c r="I49" s="105">
        <v>1.0760000000000001</v>
      </c>
      <c r="J49" s="105">
        <v>0.51200000000000001</v>
      </c>
      <c r="K49" s="105">
        <v>1.2210000000000001</v>
      </c>
      <c r="L49" s="105">
        <v>34.909999999999997</v>
      </c>
      <c r="M49" s="62">
        <f t="shared" si="0"/>
        <v>2.4420000000000002</v>
      </c>
      <c r="N49" s="62">
        <f t="shared" si="1"/>
        <v>1.024</v>
      </c>
      <c r="O49" s="62">
        <f t="shared" si="2"/>
        <v>0.14500000000000002</v>
      </c>
      <c r="P49" s="62">
        <f t="shared" si="3"/>
        <v>0.23299999999999998</v>
      </c>
      <c r="Q49" s="105">
        <v>1.66</v>
      </c>
      <c r="R49" s="105">
        <v>2.42</v>
      </c>
      <c r="S49" s="105">
        <v>4.24</v>
      </c>
      <c r="T49" s="105">
        <v>2.34</v>
      </c>
      <c r="U49" s="105">
        <v>2.08</v>
      </c>
      <c r="V49" s="105">
        <v>1.28</v>
      </c>
      <c r="W49" s="106">
        <v>43712</v>
      </c>
      <c r="X49" s="107">
        <v>0.53</v>
      </c>
      <c r="Y49" s="107">
        <v>20.598610000000001</v>
      </c>
      <c r="Z49" s="65">
        <f t="shared" si="8"/>
        <v>0.11035760466678471</v>
      </c>
      <c r="AA49" s="66">
        <f t="shared" si="5"/>
        <v>19104.74196506583</v>
      </c>
      <c r="AB49" s="66">
        <f t="shared" si="6"/>
        <v>19.104741965065831</v>
      </c>
      <c r="AC49" s="67">
        <v>19.10474</v>
      </c>
      <c r="AD49" s="108"/>
      <c r="AE49" s="109" t="s">
        <v>5</v>
      </c>
      <c r="AF49" s="15" t="s">
        <v>5</v>
      </c>
      <c r="AG49" s="15" t="s">
        <v>5</v>
      </c>
      <c r="AH49" s="110">
        <v>62.2</v>
      </c>
    </row>
    <row r="50" spans="1:34" ht="14.5" x14ac:dyDescent="0.35">
      <c r="A50" s="79" t="s">
        <v>135</v>
      </c>
      <c r="B50" s="79" t="s">
        <v>167</v>
      </c>
      <c r="C50" s="79" t="s">
        <v>137</v>
      </c>
      <c r="D50" s="79" t="s">
        <v>145</v>
      </c>
      <c r="E50" s="79" t="s">
        <v>160</v>
      </c>
      <c r="F50" s="80">
        <v>1.67425</v>
      </c>
      <c r="G50" s="80">
        <v>1.65429</v>
      </c>
      <c r="H50" s="81">
        <v>0.23699999999999999</v>
      </c>
      <c r="I50" s="81">
        <v>0.71699999999999997</v>
      </c>
      <c r="J50" s="81">
        <v>0.35199999999999998</v>
      </c>
      <c r="K50" s="81">
        <v>0.85</v>
      </c>
      <c r="L50" s="81">
        <v>27.15</v>
      </c>
      <c r="M50" s="62">
        <f t="shared" si="0"/>
        <v>1.7</v>
      </c>
      <c r="N50" s="62">
        <f t="shared" si="1"/>
        <v>0.70399999999999996</v>
      </c>
      <c r="O50" s="62">
        <f t="shared" si="2"/>
        <v>0.13300000000000001</v>
      </c>
      <c r="P50" s="62">
        <f t="shared" si="3"/>
        <v>0.11499999999999999</v>
      </c>
      <c r="Q50" s="81">
        <v>0.87</v>
      </c>
      <c r="R50" s="81">
        <v>1.59</v>
      </c>
      <c r="S50" s="81">
        <v>1.95</v>
      </c>
      <c r="T50" s="81">
        <v>1.0900000000000001</v>
      </c>
      <c r="U50" s="81">
        <v>1.66</v>
      </c>
      <c r="V50" s="81">
        <v>1.03</v>
      </c>
      <c r="W50" s="82">
        <v>43712</v>
      </c>
      <c r="X50" s="83">
        <v>0.42</v>
      </c>
      <c r="Y50" s="83">
        <v>3.4043199999999998</v>
      </c>
      <c r="Z50" s="75">
        <f t="shared" si="8"/>
        <v>2.1619918194361258E-2</v>
      </c>
      <c r="AA50" s="66">
        <f t="shared" si="5"/>
        <v>16116.912817808248</v>
      </c>
      <c r="AB50" s="66">
        <f t="shared" si="6"/>
        <v>16.116912817808249</v>
      </c>
      <c r="AC50" s="67">
        <v>16.116910000000001</v>
      </c>
      <c r="AD50" s="84"/>
      <c r="AE50" s="85" t="s">
        <v>149</v>
      </c>
      <c r="AF50" s="15" t="s">
        <v>12</v>
      </c>
      <c r="AG50" s="15" t="s">
        <v>149</v>
      </c>
      <c r="AH50" s="86">
        <v>21.8</v>
      </c>
    </row>
    <row r="51" spans="1:34" ht="14.5" x14ac:dyDescent="0.35">
      <c r="A51" s="103" t="s">
        <v>135</v>
      </c>
      <c r="B51" s="103" t="s">
        <v>167</v>
      </c>
      <c r="C51" s="103" t="s">
        <v>137</v>
      </c>
      <c r="D51" s="103" t="s">
        <v>148</v>
      </c>
      <c r="E51" s="103" t="s">
        <v>139</v>
      </c>
      <c r="F51" s="104"/>
      <c r="G51" s="104"/>
      <c r="H51" s="105">
        <v>0.38900000000000001</v>
      </c>
      <c r="I51" s="105">
        <v>1.0249999999999999</v>
      </c>
      <c r="J51" s="105">
        <v>0.57799999999999996</v>
      </c>
      <c r="K51" s="105">
        <v>1.2609999999999999</v>
      </c>
      <c r="L51" s="105">
        <v>26.44</v>
      </c>
      <c r="M51" s="62">
        <f t="shared" si="0"/>
        <v>2.5219999999999998</v>
      </c>
      <c r="N51" s="62">
        <f t="shared" si="1"/>
        <v>1.1559999999999999</v>
      </c>
      <c r="O51" s="62">
        <f t="shared" si="2"/>
        <v>0.23599999999999999</v>
      </c>
      <c r="P51" s="62">
        <f t="shared" si="3"/>
        <v>0.18899999999999995</v>
      </c>
      <c r="Q51" s="105">
        <v>1.89</v>
      </c>
      <c r="R51" s="105">
        <v>3.02</v>
      </c>
      <c r="S51" s="105">
        <v>3.74</v>
      </c>
      <c r="T51" s="105">
        <v>2.25</v>
      </c>
      <c r="U51" s="105">
        <v>3.15</v>
      </c>
      <c r="V51" s="105">
        <v>1.83</v>
      </c>
      <c r="W51" s="106">
        <v>43712</v>
      </c>
      <c r="X51" s="107">
        <v>0.3</v>
      </c>
      <c r="Y51" s="107">
        <v>14.787710000000001</v>
      </c>
      <c r="Z51" s="65">
        <f t="shared" si="8"/>
        <v>0.14385692865445723</v>
      </c>
      <c r="AA51" s="66">
        <f t="shared" si="5"/>
        <v>10521.451751510314</v>
      </c>
      <c r="AB51" s="66">
        <f t="shared" si="6"/>
        <v>10.521451751510314</v>
      </c>
      <c r="AC51" s="67">
        <v>10.52145</v>
      </c>
      <c r="AD51" s="108"/>
      <c r="AE51" s="109" t="s">
        <v>5</v>
      </c>
      <c r="AF51" s="15" t="s">
        <v>8</v>
      </c>
      <c r="AG51" s="15" t="s">
        <v>5</v>
      </c>
      <c r="AH51" s="110">
        <v>55.8</v>
      </c>
    </row>
    <row r="52" spans="1:34" ht="14.5" x14ac:dyDescent="0.35">
      <c r="A52" s="103" t="s">
        <v>135</v>
      </c>
      <c r="B52" s="103" t="s">
        <v>167</v>
      </c>
      <c r="C52" s="103" t="s">
        <v>137</v>
      </c>
      <c r="D52" s="103" t="s">
        <v>150</v>
      </c>
      <c r="E52" s="103" t="s">
        <v>139</v>
      </c>
      <c r="F52" s="104"/>
      <c r="G52" s="104"/>
      <c r="H52" s="105">
        <v>0.32500000000000001</v>
      </c>
      <c r="I52" s="105">
        <v>1.159</v>
      </c>
      <c r="J52" s="105">
        <v>0.47399999999999998</v>
      </c>
      <c r="K52" s="105">
        <v>1.3420000000000001</v>
      </c>
      <c r="L52" s="105">
        <v>26.01</v>
      </c>
      <c r="M52" s="62">
        <f t="shared" si="0"/>
        <v>2.6840000000000002</v>
      </c>
      <c r="N52" s="62">
        <f t="shared" si="1"/>
        <v>0.94799999999999995</v>
      </c>
      <c r="O52" s="62">
        <f t="shared" si="2"/>
        <v>0.18300000000000005</v>
      </c>
      <c r="P52" s="62">
        <f t="shared" si="3"/>
        <v>0.14899999999999997</v>
      </c>
      <c r="Q52" s="105">
        <v>1.53</v>
      </c>
      <c r="R52" s="105">
        <v>2.9</v>
      </c>
      <c r="S52" s="105">
        <v>3.73</v>
      </c>
      <c r="T52" s="105">
        <v>1.82</v>
      </c>
      <c r="U52" s="105">
        <v>2.44</v>
      </c>
      <c r="V52" s="105">
        <v>1.2</v>
      </c>
      <c r="W52" s="106">
        <v>43712</v>
      </c>
      <c r="X52" s="107">
        <v>0.21</v>
      </c>
      <c r="Y52" s="107">
        <v>14.787710000000001</v>
      </c>
      <c r="Z52" s="75">
        <f t="shared" si="8"/>
        <v>8.0999608093739905E-2</v>
      </c>
      <c r="AA52" s="66">
        <f t="shared" si="5"/>
        <v>18686.309348641298</v>
      </c>
      <c r="AB52" s="66">
        <f t="shared" si="6"/>
        <v>18.686309348641299</v>
      </c>
      <c r="AC52" s="67">
        <v>18.686309999999999</v>
      </c>
      <c r="AD52" s="108"/>
      <c r="AE52" s="109" t="s">
        <v>5</v>
      </c>
      <c r="AF52" s="15" t="s">
        <v>149</v>
      </c>
      <c r="AG52" s="15" t="s">
        <v>5</v>
      </c>
      <c r="AH52" s="110">
        <v>43.6</v>
      </c>
    </row>
    <row r="53" spans="1:34" ht="14.5" x14ac:dyDescent="0.35">
      <c r="A53" s="89" t="s">
        <v>135</v>
      </c>
      <c r="B53" s="89" t="s">
        <v>167</v>
      </c>
      <c r="C53" s="89" t="s">
        <v>137</v>
      </c>
      <c r="D53" s="89" t="s">
        <v>151</v>
      </c>
      <c r="E53" s="89" t="s">
        <v>139</v>
      </c>
      <c r="F53" s="75">
        <v>6.9683799999999998</v>
      </c>
      <c r="G53" s="75">
        <v>6.9683799999999998</v>
      </c>
      <c r="H53" s="90">
        <v>0.55600000000000005</v>
      </c>
      <c r="I53" s="90">
        <v>0.66700000000000004</v>
      </c>
      <c r="J53" s="90">
        <v>0.76200000000000001</v>
      </c>
      <c r="K53" s="90">
        <v>0.95</v>
      </c>
      <c r="L53" s="90">
        <v>23.77</v>
      </c>
      <c r="M53" s="62">
        <f t="shared" si="0"/>
        <v>1.9</v>
      </c>
      <c r="N53" s="62">
        <f t="shared" si="1"/>
        <v>1.524</v>
      </c>
      <c r="O53" s="62">
        <f t="shared" si="2"/>
        <v>0.28299999999999992</v>
      </c>
      <c r="P53" s="62">
        <f t="shared" si="3"/>
        <v>0.20599999999999996</v>
      </c>
      <c r="Q53" s="90">
        <v>1.84</v>
      </c>
      <c r="R53" s="90">
        <v>1.98</v>
      </c>
      <c r="S53" s="90">
        <v>2.13</v>
      </c>
      <c r="T53" s="90">
        <v>1.74</v>
      </c>
      <c r="U53" s="90">
        <v>1.92</v>
      </c>
      <c r="V53" s="90">
        <v>2.06</v>
      </c>
      <c r="W53" s="91">
        <v>43712</v>
      </c>
      <c r="X53" s="92">
        <v>0.21</v>
      </c>
      <c r="Y53" s="92">
        <v>11.009230000000001</v>
      </c>
      <c r="Z53" s="65">
        <f t="shared" si="8"/>
        <v>0.24008403524066102</v>
      </c>
      <c r="AA53" s="66">
        <f t="shared" si="5"/>
        <v>4693.5255864144319</v>
      </c>
      <c r="AB53" s="66">
        <f t="shared" si="6"/>
        <v>4.6935255864144318</v>
      </c>
      <c r="AC53" s="67">
        <v>4.6935260000000003</v>
      </c>
      <c r="AD53" s="75"/>
      <c r="AE53" s="93" t="s">
        <v>16</v>
      </c>
      <c r="AF53" s="15" t="s">
        <v>16</v>
      </c>
      <c r="AG53" s="15" t="s">
        <v>16</v>
      </c>
      <c r="AH53" s="94">
        <v>30.8</v>
      </c>
    </row>
    <row r="54" spans="1:34" ht="14.5" x14ac:dyDescent="0.35">
      <c r="A54" s="79" t="s">
        <v>135</v>
      </c>
      <c r="B54" s="79" t="s">
        <v>167</v>
      </c>
      <c r="C54" s="79" t="s">
        <v>152</v>
      </c>
      <c r="D54" s="79" t="s">
        <v>138</v>
      </c>
      <c r="E54" s="79" t="s">
        <v>139</v>
      </c>
      <c r="F54" s="80">
        <v>7.6716600000000001</v>
      </c>
      <c r="G54" s="80">
        <v>7.6295400000000004</v>
      </c>
      <c r="H54" s="81">
        <v>0.22700000000000001</v>
      </c>
      <c r="I54" s="81">
        <v>1.0269999999999999</v>
      </c>
      <c r="J54" s="81">
        <v>0.36399999999999999</v>
      </c>
      <c r="K54" s="81">
        <v>1.153</v>
      </c>
      <c r="L54" s="81">
        <v>22.61</v>
      </c>
      <c r="M54" s="62">
        <f t="shared" si="0"/>
        <v>2.306</v>
      </c>
      <c r="N54" s="62">
        <f t="shared" si="1"/>
        <v>0.72799999999999998</v>
      </c>
      <c r="O54" s="62">
        <f t="shared" si="2"/>
        <v>0.12600000000000011</v>
      </c>
      <c r="P54" s="62">
        <f t="shared" si="3"/>
        <v>0.13699999999999998</v>
      </c>
      <c r="Q54" s="81">
        <v>1.79</v>
      </c>
      <c r="R54" s="81">
        <v>2.79</v>
      </c>
      <c r="S54" s="81">
        <v>2.77</v>
      </c>
      <c r="T54" s="81">
        <v>2.0099999999999998</v>
      </c>
      <c r="U54" s="81">
        <v>3.12</v>
      </c>
      <c r="V54" s="81">
        <v>1.44</v>
      </c>
      <c r="W54" s="82">
        <v>43712</v>
      </c>
      <c r="X54" s="83">
        <v>0.3</v>
      </c>
      <c r="Y54" s="83">
        <v>14.30111</v>
      </c>
      <c r="Z54" s="75">
        <f t="shared" ref="Z54:Z85" si="9">PI()/4*(J54^3*K54-H54^3*I54)</f>
        <v>3.4239124264764956E-2</v>
      </c>
      <c r="AA54" s="66">
        <f t="shared" si="5"/>
        <v>42751.624870402673</v>
      </c>
      <c r="AB54" s="66">
        <f t="shared" si="6"/>
        <v>42.751624870402672</v>
      </c>
      <c r="AC54" s="67">
        <v>42.751620000000003</v>
      </c>
      <c r="AD54" s="84"/>
      <c r="AE54" s="85" t="s">
        <v>149</v>
      </c>
      <c r="AF54" s="15" t="s">
        <v>12</v>
      </c>
      <c r="AG54" s="15" t="s">
        <v>149</v>
      </c>
      <c r="AH54" s="86">
        <v>46.9</v>
      </c>
    </row>
    <row r="55" spans="1:34" ht="14.5" x14ac:dyDescent="0.35">
      <c r="A55" s="79" t="s">
        <v>135</v>
      </c>
      <c r="B55" s="79" t="s">
        <v>167</v>
      </c>
      <c r="C55" s="79" t="s">
        <v>152</v>
      </c>
      <c r="D55" s="79" t="s">
        <v>138</v>
      </c>
      <c r="E55" s="79" t="s">
        <v>142</v>
      </c>
      <c r="F55" s="80">
        <v>3.1494</v>
      </c>
      <c r="G55" s="80">
        <v>3.1318299999999999</v>
      </c>
      <c r="H55" s="81">
        <v>0.28699999999999998</v>
      </c>
      <c r="I55" s="81">
        <v>0.89</v>
      </c>
      <c r="J55" s="81">
        <v>0.437</v>
      </c>
      <c r="K55" s="81">
        <v>1.0860000000000001</v>
      </c>
      <c r="L55" s="81">
        <v>24.06</v>
      </c>
      <c r="M55" s="62">
        <f t="shared" si="0"/>
        <v>2.1720000000000002</v>
      </c>
      <c r="N55" s="62">
        <f t="shared" si="1"/>
        <v>0.874</v>
      </c>
      <c r="O55" s="62">
        <f t="shared" si="2"/>
        <v>0.19600000000000006</v>
      </c>
      <c r="P55" s="62">
        <f t="shared" si="3"/>
        <v>0.15000000000000002</v>
      </c>
      <c r="Q55" s="81">
        <v>1.1499999999999999</v>
      </c>
      <c r="R55" s="81">
        <v>2.36</v>
      </c>
      <c r="S55" s="81">
        <v>2.81</v>
      </c>
      <c r="T55" s="81">
        <v>1.63</v>
      </c>
      <c r="U55" s="81">
        <v>1.98</v>
      </c>
      <c r="V55" s="81">
        <v>1.36</v>
      </c>
      <c r="W55" s="82">
        <v>43712</v>
      </c>
      <c r="X55" s="83">
        <v>0.32</v>
      </c>
      <c r="Y55" s="83">
        <v>8.1321399999999997</v>
      </c>
      <c r="Z55" s="65">
        <f t="shared" si="9"/>
        <v>5.4656593549704043E-2</v>
      </c>
      <c r="AA55" s="66">
        <f t="shared" si="5"/>
        <v>15228.874667421964</v>
      </c>
      <c r="AB55" s="66">
        <f t="shared" si="6"/>
        <v>15.228874667421964</v>
      </c>
      <c r="AC55" s="67">
        <v>15.228870000000001</v>
      </c>
      <c r="AD55" s="84"/>
      <c r="AE55" s="85" t="s">
        <v>149</v>
      </c>
      <c r="AF55" s="15" t="s">
        <v>8</v>
      </c>
      <c r="AG55" s="15" t="s">
        <v>149</v>
      </c>
      <c r="AH55" s="86">
        <v>40</v>
      </c>
    </row>
    <row r="56" spans="1:34" ht="14.5" x14ac:dyDescent="0.35">
      <c r="A56" s="79" t="s">
        <v>135</v>
      </c>
      <c r="B56" s="79" t="s">
        <v>167</v>
      </c>
      <c r="C56" s="79" t="s">
        <v>152</v>
      </c>
      <c r="D56" s="79" t="s">
        <v>145</v>
      </c>
      <c r="E56" s="79" t="s">
        <v>139</v>
      </c>
      <c r="F56" s="80">
        <v>8.26736</v>
      </c>
      <c r="G56" s="80">
        <v>7.4569999999999999</v>
      </c>
      <c r="H56" s="81">
        <v>0.253</v>
      </c>
      <c r="I56" s="81">
        <v>1.117</v>
      </c>
      <c r="J56" s="81">
        <v>0.39500000000000002</v>
      </c>
      <c r="K56" s="81">
        <v>1.2649999999999999</v>
      </c>
      <c r="L56" s="81">
        <v>29.6</v>
      </c>
      <c r="M56" s="62">
        <f t="shared" si="0"/>
        <v>2.5299999999999998</v>
      </c>
      <c r="N56" s="62">
        <f t="shared" si="1"/>
        <v>0.79</v>
      </c>
      <c r="O56" s="62">
        <f t="shared" si="2"/>
        <v>0.14799999999999991</v>
      </c>
      <c r="P56" s="62">
        <f t="shared" si="3"/>
        <v>0.14200000000000002</v>
      </c>
      <c r="Q56" s="81">
        <v>1.64</v>
      </c>
      <c r="R56" s="81">
        <v>3.39</v>
      </c>
      <c r="S56" s="81">
        <v>3.19</v>
      </c>
      <c r="T56" s="81">
        <v>1.67</v>
      </c>
      <c r="U56" s="81">
        <v>2.62</v>
      </c>
      <c r="V56" s="81">
        <v>1.52</v>
      </c>
      <c r="W56" s="82">
        <v>43712</v>
      </c>
      <c r="X56" s="83">
        <v>0.4</v>
      </c>
      <c r="Y56" s="83">
        <v>12.410259999999999</v>
      </c>
      <c r="Z56" s="75">
        <f t="shared" si="9"/>
        <v>4.7023974957087669E-2</v>
      </c>
      <c r="AA56" s="66">
        <f t="shared" si="5"/>
        <v>27012.642414339531</v>
      </c>
      <c r="AB56" s="66">
        <f t="shared" si="6"/>
        <v>27.012642414339531</v>
      </c>
      <c r="AC56" s="67">
        <v>27.012640000000001</v>
      </c>
      <c r="AD56" s="84"/>
      <c r="AE56" s="85" t="s">
        <v>149</v>
      </c>
      <c r="AF56" s="15" t="s">
        <v>5</v>
      </c>
      <c r="AG56" s="15" t="s">
        <v>5</v>
      </c>
      <c r="AH56" s="86">
        <v>66.099999999999994</v>
      </c>
    </row>
    <row r="57" spans="1:34" ht="14.5" x14ac:dyDescent="0.35">
      <c r="A57" s="60" t="s">
        <v>135</v>
      </c>
      <c r="B57" s="60" t="s">
        <v>167</v>
      </c>
      <c r="C57" s="60" t="s">
        <v>152</v>
      </c>
      <c r="D57" s="60" t="s">
        <v>148</v>
      </c>
      <c r="E57" s="60" t="s">
        <v>142</v>
      </c>
      <c r="F57" s="61">
        <v>6.6516999999999999</v>
      </c>
      <c r="G57" s="61">
        <v>6.6497400000000004</v>
      </c>
      <c r="H57" s="62">
        <v>0.27600000000000002</v>
      </c>
      <c r="I57" s="62">
        <v>1.3009999999999999</v>
      </c>
      <c r="J57" s="62">
        <v>0.44700000000000001</v>
      </c>
      <c r="K57" s="62">
        <v>1.4590000000000001</v>
      </c>
      <c r="L57" s="62">
        <v>21.72</v>
      </c>
      <c r="M57" s="62">
        <f t="shared" si="0"/>
        <v>2.9180000000000001</v>
      </c>
      <c r="N57" s="62">
        <f t="shared" si="1"/>
        <v>0.89400000000000002</v>
      </c>
      <c r="O57" s="62">
        <f t="shared" si="2"/>
        <v>0.15800000000000014</v>
      </c>
      <c r="P57" s="62">
        <f t="shared" si="3"/>
        <v>0.17099999999999999</v>
      </c>
      <c r="Q57" s="62">
        <v>1.42</v>
      </c>
      <c r="R57" s="62">
        <v>3.05</v>
      </c>
      <c r="S57" s="62">
        <v>3.41</v>
      </c>
      <c r="T57" s="62">
        <v>1.73</v>
      </c>
      <c r="U57" s="62">
        <v>2.59</v>
      </c>
      <c r="V57" s="62">
        <v>1.57</v>
      </c>
      <c r="W57" s="63">
        <v>43712</v>
      </c>
      <c r="X57" s="64">
        <v>0.49</v>
      </c>
      <c r="Y57" s="64">
        <v>16.29974</v>
      </c>
      <c r="Z57" s="65">
        <f t="shared" si="9"/>
        <v>8.0862287074515399E-2</v>
      </c>
      <c r="AA57" s="66">
        <f t="shared" si="5"/>
        <v>20631.945557586514</v>
      </c>
      <c r="AB57" s="66">
        <f t="shared" si="6"/>
        <v>20.631945557586516</v>
      </c>
      <c r="AC57" s="67">
        <v>20.63195</v>
      </c>
      <c r="AD57" s="66"/>
      <c r="AE57" s="68" t="s">
        <v>18</v>
      </c>
      <c r="AF57" s="15" t="s">
        <v>12</v>
      </c>
      <c r="AG57" s="15" t="s">
        <v>18</v>
      </c>
      <c r="AH57" s="69">
        <v>48.3</v>
      </c>
    </row>
    <row r="58" spans="1:34" ht="14.5" x14ac:dyDescent="0.35">
      <c r="A58" s="79" t="s">
        <v>135</v>
      </c>
      <c r="B58" s="79" t="s">
        <v>167</v>
      </c>
      <c r="C58" s="79" t="s">
        <v>152</v>
      </c>
      <c r="D58" s="79" t="s">
        <v>148</v>
      </c>
      <c r="E58" s="79" t="s">
        <v>160</v>
      </c>
      <c r="F58" s="80">
        <v>2.2164199999999998</v>
      </c>
      <c r="G58" s="80">
        <v>1.96807</v>
      </c>
      <c r="H58" s="81">
        <v>0.23</v>
      </c>
      <c r="I58" s="81">
        <v>0.58699999999999997</v>
      </c>
      <c r="J58" s="81">
        <v>0.35</v>
      </c>
      <c r="K58" s="81">
        <v>0.85399999999999998</v>
      </c>
      <c r="L58" s="81">
        <v>22.7</v>
      </c>
      <c r="M58" s="62">
        <f t="shared" si="0"/>
        <v>1.708</v>
      </c>
      <c r="N58" s="62">
        <f t="shared" si="1"/>
        <v>0.7</v>
      </c>
      <c r="O58" s="62">
        <f t="shared" si="2"/>
        <v>0.26700000000000002</v>
      </c>
      <c r="P58" s="62">
        <f t="shared" si="3"/>
        <v>0.11999999999999997</v>
      </c>
      <c r="Q58" s="81">
        <v>1.08</v>
      </c>
      <c r="R58" s="81">
        <v>1.78</v>
      </c>
      <c r="S58" s="81">
        <v>2.4900000000000002</v>
      </c>
      <c r="T58" s="81">
        <v>0.99</v>
      </c>
      <c r="U58" s="81">
        <v>1.86</v>
      </c>
      <c r="V58" s="81">
        <v>0.83</v>
      </c>
      <c r="W58" s="82">
        <v>43712</v>
      </c>
      <c r="X58" s="83">
        <v>0.47</v>
      </c>
      <c r="Y58" s="83">
        <v>5.2237299999999998</v>
      </c>
      <c r="Z58" s="75">
        <f t="shared" si="9"/>
        <v>2.3148213642807093E-2</v>
      </c>
      <c r="AA58" s="66">
        <f t="shared" si="5"/>
        <v>23097.701589072996</v>
      </c>
      <c r="AB58" s="66">
        <f t="shared" si="6"/>
        <v>23.097701589072997</v>
      </c>
      <c r="AC58" s="67">
        <v>23.0977</v>
      </c>
      <c r="AD58" s="84"/>
      <c r="AE58" s="85" t="s">
        <v>149</v>
      </c>
      <c r="AF58" s="15" t="s">
        <v>8</v>
      </c>
      <c r="AG58" s="15" t="s">
        <v>149</v>
      </c>
      <c r="AH58" s="86">
        <v>25.7</v>
      </c>
    </row>
    <row r="59" spans="1:34" ht="14.5" x14ac:dyDescent="0.35">
      <c r="A59" s="79" t="s">
        <v>135</v>
      </c>
      <c r="B59" s="79" t="s">
        <v>167</v>
      </c>
      <c r="C59" s="79" t="s">
        <v>152</v>
      </c>
      <c r="D59" s="79" t="s">
        <v>150</v>
      </c>
      <c r="E59" s="79" t="s">
        <v>139</v>
      </c>
      <c r="F59" s="80">
        <v>7.3543900000000004</v>
      </c>
      <c r="G59" s="80">
        <v>7.3476299999999997</v>
      </c>
      <c r="H59" s="81">
        <v>0.51800000000000002</v>
      </c>
      <c r="I59" s="81">
        <v>0.88300000000000001</v>
      </c>
      <c r="J59" s="81">
        <v>0.71599999999999997</v>
      </c>
      <c r="K59" s="81">
        <v>1.0580000000000001</v>
      </c>
      <c r="L59" s="81">
        <v>20.13</v>
      </c>
      <c r="M59" s="62">
        <f t="shared" si="0"/>
        <v>2.1160000000000001</v>
      </c>
      <c r="N59" s="62">
        <f t="shared" si="1"/>
        <v>1.4319999999999999</v>
      </c>
      <c r="O59" s="62">
        <f t="shared" si="2"/>
        <v>0.17500000000000004</v>
      </c>
      <c r="P59" s="62">
        <f t="shared" si="3"/>
        <v>0.19799999999999995</v>
      </c>
      <c r="Q59" s="81">
        <v>1.82</v>
      </c>
      <c r="R59" s="81">
        <v>2.76</v>
      </c>
      <c r="S59" s="81">
        <v>2.74</v>
      </c>
      <c r="T59" s="81">
        <v>1.75</v>
      </c>
      <c r="U59" s="81">
        <v>2.39</v>
      </c>
      <c r="V59" s="81">
        <v>1.5</v>
      </c>
      <c r="W59" s="82">
        <v>43712</v>
      </c>
      <c r="X59" s="83">
        <v>0.33</v>
      </c>
      <c r="Y59" s="83">
        <v>11.031549999999999</v>
      </c>
      <c r="Z59" s="65">
        <f t="shared" si="9"/>
        <v>0.20861862782250448</v>
      </c>
      <c r="AA59" s="66">
        <f t="shared" si="5"/>
        <v>5412.3887165643782</v>
      </c>
      <c r="AB59" s="66">
        <f t="shared" si="6"/>
        <v>5.4123887165643785</v>
      </c>
      <c r="AC59" s="67">
        <v>5.4123890000000001</v>
      </c>
      <c r="AD59" s="84"/>
      <c r="AE59" s="85" t="s">
        <v>149</v>
      </c>
      <c r="AF59" s="15" t="s">
        <v>12</v>
      </c>
      <c r="AG59" s="15" t="s">
        <v>149</v>
      </c>
      <c r="AH59" s="86">
        <v>49.1</v>
      </c>
    </row>
    <row r="60" spans="1:34" ht="14.5" x14ac:dyDescent="0.35">
      <c r="A60" s="89" t="s">
        <v>135</v>
      </c>
      <c r="B60" s="89" t="s">
        <v>167</v>
      </c>
      <c r="C60" s="89" t="s">
        <v>152</v>
      </c>
      <c r="D60" s="89" t="s">
        <v>150</v>
      </c>
      <c r="E60" s="89" t="s">
        <v>142</v>
      </c>
      <c r="F60" s="75">
        <v>8.6486499999999999</v>
      </c>
      <c r="G60" s="75">
        <v>8.6486499999999999</v>
      </c>
      <c r="H60" s="90">
        <v>0.32500000000000001</v>
      </c>
      <c r="I60" s="90">
        <v>0.9</v>
      </c>
      <c r="J60" s="90">
        <v>0.59799999999999998</v>
      </c>
      <c r="K60" s="90">
        <v>1.306</v>
      </c>
      <c r="L60" s="90">
        <v>23.86</v>
      </c>
      <c r="M60" s="62">
        <f t="shared" si="0"/>
        <v>2.6120000000000001</v>
      </c>
      <c r="N60" s="62">
        <f t="shared" si="1"/>
        <v>1.196</v>
      </c>
      <c r="O60" s="62">
        <f t="shared" si="2"/>
        <v>0.40600000000000003</v>
      </c>
      <c r="P60" s="62">
        <f t="shared" si="3"/>
        <v>0.27299999999999996</v>
      </c>
      <c r="Q60" s="90">
        <v>1.7</v>
      </c>
      <c r="R60" s="90">
        <v>2.08</v>
      </c>
      <c r="S60" s="90">
        <v>1.73</v>
      </c>
      <c r="T60" s="90">
        <v>1.41</v>
      </c>
      <c r="U60" s="90">
        <v>2.58</v>
      </c>
      <c r="V60" s="90">
        <v>1.55</v>
      </c>
      <c r="W60" s="91">
        <v>43712</v>
      </c>
      <c r="X60" s="92">
        <v>0.21</v>
      </c>
      <c r="Y60" s="92">
        <v>6.1436000000000002</v>
      </c>
      <c r="Z60" s="75">
        <f t="shared" si="9"/>
        <v>0.19508435885382872</v>
      </c>
      <c r="AA60" s="66">
        <f t="shared" si="5"/>
        <v>3223.3391853033841</v>
      </c>
      <c r="AB60" s="66">
        <f t="shared" si="6"/>
        <v>3.2233391853033839</v>
      </c>
      <c r="AC60" s="67">
        <v>3.2233390000000002</v>
      </c>
      <c r="AD60" s="75"/>
      <c r="AE60" s="93" t="s">
        <v>16</v>
      </c>
      <c r="AF60" s="15" t="s">
        <v>16</v>
      </c>
      <c r="AG60" s="15" t="s">
        <v>16</v>
      </c>
      <c r="AH60" s="94">
        <v>45.4</v>
      </c>
    </row>
    <row r="61" spans="1:34" ht="14.5" x14ac:dyDescent="0.35">
      <c r="A61" s="79" t="s">
        <v>135</v>
      </c>
      <c r="B61" s="79" t="s">
        <v>167</v>
      </c>
      <c r="C61" s="79" t="s">
        <v>152</v>
      </c>
      <c r="D61" s="79" t="s">
        <v>151</v>
      </c>
      <c r="E61" s="79" t="s">
        <v>139</v>
      </c>
      <c r="F61" s="80">
        <v>3.3525200000000002</v>
      </c>
      <c r="G61" s="80">
        <v>3.3466999999999998</v>
      </c>
      <c r="H61" s="81">
        <v>0.27900000000000003</v>
      </c>
      <c r="I61" s="81">
        <v>0.626</v>
      </c>
      <c r="J61" s="81">
        <v>0.55500000000000005</v>
      </c>
      <c r="K61" s="81">
        <v>0.78500000000000003</v>
      </c>
      <c r="L61" s="81">
        <v>27.05</v>
      </c>
      <c r="M61" s="62">
        <f t="shared" si="0"/>
        <v>1.57</v>
      </c>
      <c r="N61" s="62">
        <f t="shared" si="1"/>
        <v>1.1100000000000001</v>
      </c>
      <c r="O61" s="62">
        <f t="shared" si="2"/>
        <v>0.15900000000000003</v>
      </c>
      <c r="P61" s="62">
        <f t="shared" si="3"/>
        <v>0.27600000000000002</v>
      </c>
      <c r="Q61" s="81">
        <v>1.48</v>
      </c>
      <c r="R61" s="81">
        <v>2.14</v>
      </c>
      <c r="S61" s="81">
        <v>1.77</v>
      </c>
      <c r="T61" s="81">
        <v>1.6</v>
      </c>
      <c r="U61" s="81">
        <v>2.71</v>
      </c>
      <c r="V61" s="81">
        <v>1.55</v>
      </c>
      <c r="W61" s="82">
        <v>43712</v>
      </c>
      <c r="X61" s="83">
        <v>0.28000000000000003</v>
      </c>
      <c r="Y61" s="83">
        <v>6.7711899999999998</v>
      </c>
      <c r="Z61" s="65">
        <f t="shared" si="9"/>
        <v>9.4721806560042004E-2</v>
      </c>
      <c r="AA61" s="66">
        <f t="shared" si="5"/>
        <v>7316.7893958225131</v>
      </c>
      <c r="AB61" s="66">
        <f t="shared" si="6"/>
        <v>7.3167893958225134</v>
      </c>
      <c r="AC61" s="67">
        <v>7.316789</v>
      </c>
      <c r="AD61" s="84"/>
      <c r="AE61" s="85" t="s">
        <v>149</v>
      </c>
      <c r="AF61" s="15" t="s">
        <v>8</v>
      </c>
      <c r="AG61" s="15" t="s">
        <v>149</v>
      </c>
      <c r="AH61" s="86">
        <v>51.3</v>
      </c>
    </row>
    <row r="62" spans="1:34" ht="14.5" x14ac:dyDescent="0.35">
      <c r="A62" s="79" t="s">
        <v>135</v>
      </c>
      <c r="B62" s="79" t="s">
        <v>167</v>
      </c>
      <c r="C62" s="79" t="s">
        <v>152</v>
      </c>
      <c r="D62" s="79" t="s">
        <v>169</v>
      </c>
      <c r="E62" s="79" t="s">
        <v>139</v>
      </c>
      <c r="F62" s="80">
        <v>4.37357</v>
      </c>
      <c r="G62" s="80">
        <v>4.0745699999999996</v>
      </c>
      <c r="H62" s="81">
        <v>0.313</v>
      </c>
      <c r="I62" s="81">
        <v>0.74099999999999999</v>
      </c>
      <c r="J62" s="81">
        <v>0.56000000000000005</v>
      </c>
      <c r="K62" s="81">
        <v>0.94</v>
      </c>
      <c r="L62" s="81">
        <v>28.21</v>
      </c>
      <c r="M62" s="62">
        <f t="shared" si="0"/>
        <v>1.88</v>
      </c>
      <c r="N62" s="62">
        <f t="shared" si="1"/>
        <v>1.1200000000000001</v>
      </c>
      <c r="O62" s="62">
        <f t="shared" si="2"/>
        <v>0.19899999999999995</v>
      </c>
      <c r="P62" s="62">
        <f t="shared" si="3"/>
        <v>0.24700000000000005</v>
      </c>
      <c r="Q62" s="81">
        <v>1.78</v>
      </c>
      <c r="R62" s="81">
        <v>2.67</v>
      </c>
      <c r="S62" s="81">
        <v>2.4700000000000002</v>
      </c>
      <c r="T62" s="81">
        <v>1.39</v>
      </c>
      <c r="U62" s="81">
        <v>2.48</v>
      </c>
      <c r="V62" s="81">
        <v>1.29</v>
      </c>
      <c r="W62" s="82">
        <v>43712</v>
      </c>
      <c r="X62" s="83">
        <v>0.41</v>
      </c>
      <c r="Y62" s="83">
        <v>9.2502899999999997</v>
      </c>
      <c r="Z62" s="75">
        <f t="shared" si="9"/>
        <v>0.11180676606506959</v>
      </c>
      <c r="AA62" s="66">
        <f t="shared" si="5"/>
        <v>8468.2328064472913</v>
      </c>
      <c r="AB62" s="66">
        <f t="shared" si="6"/>
        <v>8.4682328064472916</v>
      </c>
      <c r="AC62" s="67">
        <v>8.4682329999999997</v>
      </c>
      <c r="AD62" s="84"/>
      <c r="AE62" s="85" t="s">
        <v>149</v>
      </c>
      <c r="AF62" s="15" t="s">
        <v>12</v>
      </c>
      <c r="AG62" s="15" t="s">
        <v>12</v>
      </c>
      <c r="AH62" s="86">
        <v>60.6</v>
      </c>
    </row>
    <row r="63" spans="1:34" ht="14.5" x14ac:dyDescent="0.35">
      <c r="A63" s="79" t="s">
        <v>135</v>
      </c>
      <c r="B63" s="79" t="s">
        <v>167</v>
      </c>
      <c r="C63" s="79" t="s">
        <v>154</v>
      </c>
      <c r="D63" s="79" t="s">
        <v>138</v>
      </c>
      <c r="E63" s="79" t="s">
        <v>139</v>
      </c>
      <c r="F63" s="80">
        <v>4.6672200000000004</v>
      </c>
      <c r="G63" s="80">
        <v>3.3462200000000002</v>
      </c>
      <c r="H63" s="81">
        <v>0.27900000000000003</v>
      </c>
      <c r="I63" s="81">
        <v>0.86699999999999999</v>
      </c>
      <c r="J63" s="81">
        <v>0.47299999999999998</v>
      </c>
      <c r="K63" s="81">
        <v>1.0049999999999999</v>
      </c>
      <c r="L63" s="81">
        <v>23.85</v>
      </c>
      <c r="M63" s="62">
        <f t="shared" si="0"/>
        <v>2.0099999999999998</v>
      </c>
      <c r="N63" s="62">
        <f t="shared" si="1"/>
        <v>0.94599999999999995</v>
      </c>
      <c r="O63" s="62">
        <f t="shared" si="2"/>
        <v>0.1379999999999999</v>
      </c>
      <c r="P63" s="62">
        <f t="shared" si="3"/>
        <v>0.19399999999999995</v>
      </c>
      <c r="Q63" s="81">
        <v>1.76</v>
      </c>
      <c r="R63" s="81">
        <v>2.81</v>
      </c>
      <c r="S63" s="81">
        <v>3.18</v>
      </c>
      <c r="T63" s="81">
        <v>1.44</v>
      </c>
      <c r="U63" s="81">
        <v>2.41</v>
      </c>
      <c r="V63" s="81">
        <v>1.79</v>
      </c>
      <c r="W63" s="82">
        <v>43712</v>
      </c>
      <c r="X63" s="83">
        <v>0.4</v>
      </c>
      <c r="Y63" s="83">
        <v>8.8118700000000008</v>
      </c>
      <c r="Z63" s="65">
        <f t="shared" si="9"/>
        <v>6.8740987062418921E-2</v>
      </c>
      <c r="AA63" s="66">
        <f t="shared" si="5"/>
        <v>13120.725336777878</v>
      </c>
      <c r="AB63" s="66">
        <f t="shared" si="6"/>
        <v>13.120725336777879</v>
      </c>
      <c r="AC63" s="67">
        <v>13.12073</v>
      </c>
      <c r="AD63" s="84"/>
      <c r="AE63" s="85" t="s">
        <v>149</v>
      </c>
      <c r="AF63" s="15" t="s">
        <v>12</v>
      </c>
      <c r="AG63" s="15" t="s">
        <v>149</v>
      </c>
      <c r="AH63" s="86">
        <v>55.8</v>
      </c>
    </row>
    <row r="64" spans="1:34" ht="14.5" x14ac:dyDescent="0.35">
      <c r="A64" s="89" t="s">
        <v>135</v>
      </c>
      <c r="B64" s="89" t="s">
        <v>167</v>
      </c>
      <c r="C64" s="89" t="s">
        <v>154</v>
      </c>
      <c r="D64" s="89" t="s">
        <v>138</v>
      </c>
      <c r="E64" s="89" t="s">
        <v>160</v>
      </c>
      <c r="F64" s="101"/>
      <c r="G64" s="101"/>
      <c r="H64" s="90">
        <v>0.26800000000000002</v>
      </c>
      <c r="I64" s="90">
        <v>0.34</v>
      </c>
      <c r="J64" s="90">
        <v>0.432</v>
      </c>
      <c r="K64" s="90">
        <v>0.46700000000000003</v>
      </c>
      <c r="L64" s="90">
        <v>16.07</v>
      </c>
      <c r="M64" s="62">
        <f t="shared" si="0"/>
        <v>0.93400000000000005</v>
      </c>
      <c r="N64" s="62">
        <f t="shared" si="1"/>
        <v>0.86399999999999999</v>
      </c>
      <c r="O64" s="62">
        <f t="shared" si="2"/>
        <v>0.127</v>
      </c>
      <c r="P64" s="62">
        <f t="shared" si="3"/>
        <v>0.16399999999999998</v>
      </c>
      <c r="Q64" s="90">
        <v>1.31</v>
      </c>
      <c r="R64" s="90">
        <v>1.54</v>
      </c>
      <c r="S64" s="90">
        <v>1.49</v>
      </c>
      <c r="T64" s="90">
        <v>1.31</v>
      </c>
      <c r="U64" s="90">
        <v>1.9</v>
      </c>
      <c r="V64" s="90">
        <v>1.24</v>
      </c>
      <c r="W64" s="91">
        <v>43712</v>
      </c>
      <c r="X64" s="75"/>
      <c r="Y64" s="75"/>
      <c r="Z64" s="75">
        <f t="shared" si="9"/>
        <v>2.4430335599158651E-2</v>
      </c>
      <c r="AA64" s="66">
        <f t="shared" si="5"/>
        <v>0</v>
      </c>
      <c r="AB64" s="66">
        <f t="shared" si="6"/>
        <v>0</v>
      </c>
      <c r="AC64" s="102" t="e">
        <v>#VALUE!</v>
      </c>
      <c r="AD64" s="75" t="s">
        <v>214</v>
      </c>
      <c r="AE64" s="93" t="s">
        <v>16</v>
      </c>
      <c r="AF64" s="15" t="s">
        <v>16</v>
      </c>
      <c r="AG64" s="15" t="s">
        <v>16</v>
      </c>
      <c r="AH64" s="101" t="s">
        <v>211</v>
      </c>
    </row>
    <row r="65" spans="1:34" ht="14.5" x14ac:dyDescent="0.35">
      <c r="A65" s="79" t="s">
        <v>135</v>
      </c>
      <c r="B65" s="79" t="s">
        <v>170</v>
      </c>
      <c r="C65" s="79" t="s">
        <v>137</v>
      </c>
      <c r="D65" s="79" t="s">
        <v>138</v>
      </c>
      <c r="E65" s="79" t="s">
        <v>139</v>
      </c>
      <c r="F65" s="80">
        <v>10.236319999999999</v>
      </c>
      <c r="G65" s="80">
        <v>9.43492</v>
      </c>
      <c r="H65" s="81">
        <v>0.69299999999999995</v>
      </c>
      <c r="I65" s="81">
        <v>1.167</v>
      </c>
      <c r="J65" s="81">
        <v>0.873</v>
      </c>
      <c r="K65" s="81">
        <v>1.3560000000000001</v>
      </c>
      <c r="L65" s="81">
        <v>25.35</v>
      </c>
      <c r="M65" s="62">
        <f t="shared" si="0"/>
        <v>2.7120000000000002</v>
      </c>
      <c r="N65" s="62">
        <f t="shared" si="1"/>
        <v>1.746</v>
      </c>
      <c r="O65" s="62">
        <f t="shared" si="2"/>
        <v>0.18900000000000006</v>
      </c>
      <c r="P65" s="62">
        <f t="shared" si="3"/>
        <v>0.18000000000000005</v>
      </c>
      <c r="Q65" s="81">
        <v>1.58</v>
      </c>
      <c r="R65" s="81">
        <v>2.5099999999999998</v>
      </c>
      <c r="S65" s="81">
        <v>2.13</v>
      </c>
      <c r="T65" s="81">
        <v>1.19</v>
      </c>
      <c r="U65" s="81">
        <v>2.8</v>
      </c>
      <c r="V65" s="81">
        <v>2.61</v>
      </c>
      <c r="W65" s="82">
        <v>43712</v>
      </c>
      <c r="X65" s="83">
        <v>0.39</v>
      </c>
      <c r="Y65" s="83">
        <v>18.24607</v>
      </c>
      <c r="Z65" s="65">
        <f t="shared" si="9"/>
        <v>0.4035430039520751</v>
      </c>
      <c r="AA65" s="66">
        <f t="shared" si="5"/>
        <v>4627.9114530590614</v>
      </c>
      <c r="AB65" s="66">
        <f t="shared" si="6"/>
        <v>4.6279114530590615</v>
      </c>
      <c r="AC65" s="67">
        <v>4.6279110000000001</v>
      </c>
      <c r="AD65" s="84"/>
      <c r="AE65" s="85" t="s">
        <v>149</v>
      </c>
      <c r="AF65" s="15" t="s">
        <v>149</v>
      </c>
      <c r="AG65" s="15" t="s">
        <v>149</v>
      </c>
      <c r="AH65" s="86">
        <v>38.700000000000003</v>
      </c>
    </row>
    <row r="66" spans="1:34" ht="14.5" x14ac:dyDescent="0.35">
      <c r="A66" s="79" t="s">
        <v>135</v>
      </c>
      <c r="B66" s="79" t="s">
        <v>170</v>
      </c>
      <c r="C66" s="79" t="s">
        <v>137</v>
      </c>
      <c r="D66" s="79" t="s">
        <v>138</v>
      </c>
      <c r="E66" s="79" t="s">
        <v>160</v>
      </c>
      <c r="F66" s="80">
        <v>1.24536</v>
      </c>
      <c r="G66" s="80">
        <v>0.66979999999999995</v>
      </c>
      <c r="H66" s="81">
        <v>0.311</v>
      </c>
      <c r="I66" s="81">
        <v>0.40300000000000002</v>
      </c>
      <c r="J66" s="81">
        <v>0.442</v>
      </c>
      <c r="K66" s="81">
        <v>0.54600000000000004</v>
      </c>
      <c r="L66" s="81">
        <v>24.57</v>
      </c>
      <c r="M66" s="62">
        <f t="shared" si="0"/>
        <v>1.0920000000000001</v>
      </c>
      <c r="N66" s="62">
        <f t="shared" si="1"/>
        <v>0.88400000000000001</v>
      </c>
      <c r="O66" s="62">
        <f t="shared" si="2"/>
        <v>0.14300000000000002</v>
      </c>
      <c r="P66" s="62">
        <f t="shared" si="3"/>
        <v>0.13100000000000001</v>
      </c>
      <c r="Q66" s="81">
        <v>1.1100000000000001</v>
      </c>
      <c r="R66" s="81">
        <v>1.18</v>
      </c>
      <c r="S66" s="81">
        <v>1.1100000000000001</v>
      </c>
      <c r="T66" s="81">
        <v>0.96</v>
      </c>
      <c r="U66" s="81">
        <v>0.99</v>
      </c>
      <c r="V66" s="81">
        <v>1.1299999999999999</v>
      </c>
      <c r="W66" s="82">
        <v>43712</v>
      </c>
      <c r="X66" s="83">
        <v>0.2</v>
      </c>
      <c r="Y66" s="83">
        <v>2.25366</v>
      </c>
      <c r="Z66" s="75">
        <f t="shared" si="9"/>
        <v>2.7508768400910252E-2</v>
      </c>
      <c r="AA66" s="66">
        <f t="shared" si="5"/>
        <v>8385.3805407866676</v>
      </c>
      <c r="AB66" s="66">
        <f t="shared" si="6"/>
        <v>8.3853805407866684</v>
      </c>
      <c r="AC66" s="67">
        <v>8.3853810000000006</v>
      </c>
      <c r="AD66" s="84"/>
      <c r="AE66" s="85" t="s">
        <v>149</v>
      </c>
      <c r="AF66" s="15" t="s">
        <v>149</v>
      </c>
      <c r="AG66" s="15" t="s">
        <v>149</v>
      </c>
      <c r="AH66" s="86">
        <v>11.7</v>
      </c>
    </row>
    <row r="67" spans="1:34" ht="14.5" x14ac:dyDescent="0.35">
      <c r="A67" s="79" t="s">
        <v>135</v>
      </c>
      <c r="B67" s="79" t="s">
        <v>170</v>
      </c>
      <c r="C67" s="79" t="s">
        <v>137</v>
      </c>
      <c r="D67" s="79" t="s">
        <v>145</v>
      </c>
      <c r="E67" s="79" t="s">
        <v>142</v>
      </c>
      <c r="F67" s="80">
        <v>1.4994799999999999</v>
      </c>
      <c r="G67" s="80">
        <v>1.4520999999999999</v>
      </c>
      <c r="H67" s="81">
        <v>0.26</v>
      </c>
      <c r="I67" s="81">
        <v>0.46400000000000002</v>
      </c>
      <c r="J67" s="81">
        <v>0.36599999999999999</v>
      </c>
      <c r="K67" s="81">
        <v>0.63100000000000001</v>
      </c>
      <c r="L67" s="81">
        <v>28.6</v>
      </c>
      <c r="M67" s="62">
        <f t="shared" si="0"/>
        <v>1.262</v>
      </c>
      <c r="N67" s="62">
        <f t="shared" si="1"/>
        <v>0.73199999999999998</v>
      </c>
      <c r="O67" s="62">
        <f t="shared" si="2"/>
        <v>0.16699999999999998</v>
      </c>
      <c r="P67" s="62">
        <f t="shared" si="3"/>
        <v>0.10599999999999998</v>
      </c>
      <c r="Q67" s="81">
        <v>0.96</v>
      </c>
      <c r="R67" s="81">
        <v>1.31</v>
      </c>
      <c r="S67" s="81">
        <v>0.98</v>
      </c>
      <c r="T67" s="81">
        <v>1.69</v>
      </c>
      <c r="U67" s="81">
        <v>1.1100000000000001</v>
      </c>
      <c r="V67" s="81">
        <v>0.93</v>
      </c>
      <c r="W67" s="82">
        <v>43712</v>
      </c>
      <c r="X67" s="83">
        <v>0.2</v>
      </c>
      <c r="Y67" s="83">
        <v>2.9831699999999999</v>
      </c>
      <c r="Z67" s="65">
        <f t="shared" si="9"/>
        <v>1.7892421320246203E-2</v>
      </c>
      <c r="AA67" s="66">
        <f t="shared" si="5"/>
        <v>17065.319104099792</v>
      </c>
      <c r="AB67" s="66">
        <f t="shared" si="6"/>
        <v>17.065319104099792</v>
      </c>
      <c r="AC67" s="67">
        <v>17.06532</v>
      </c>
      <c r="AD67" s="84"/>
      <c r="AE67" s="85" t="s">
        <v>149</v>
      </c>
      <c r="AF67" s="15" t="s">
        <v>149</v>
      </c>
      <c r="AG67" s="15" t="s">
        <v>149</v>
      </c>
      <c r="AH67" s="86">
        <v>16.3</v>
      </c>
    </row>
    <row r="68" spans="1:34" ht="14.5" x14ac:dyDescent="0.35">
      <c r="A68" s="79" t="s">
        <v>135</v>
      </c>
      <c r="B68" s="79" t="s">
        <v>170</v>
      </c>
      <c r="C68" s="79" t="s">
        <v>137</v>
      </c>
      <c r="D68" s="79" t="s">
        <v>148</v>
      </c>
      <c r="E68" s="79" t="s">
        <v>139</v>
      </c>
      <c r="F68" s="80">
        <v>6.7600199999999999</v>
      </c>
      <c r="G68" s="80">
        <v>5.2537099999999999</v>
      </c>
      <c r="H68" s="81">
        <v>0.78700000000000003</v>
      </c>
      <c r="I68" s="81">
        <v>1.1020000000000001</v>
      </c>
      <c r="J68" s="81">
        <v>0.97799999999999998</v>
      </c>
      <c r="K68" s="81">
        <v>1.2789999999999999</v>
      </c>
      <c r="L68" s="81">
        <v>21.15</v>
      </c>
      <c r="M68" s="62">
        <f t="shared" si="0"/>
        <v>2.5579999999999998</v>
      </c>
      <c r="N68" s="62">
        <f t="shared" si="1"/>
        <v>1.956</v>
      </c>
      <c r="O68" s="62">
        <f t="shared" si="2"/>
        <v>0.17699999999999982</v>
      </c>
      <c r="P68" s="62">
        <f t="shared" si="3"/>
        <v>0.19099999999999995</v>
      </c>
      <c r="Q68" s="81">
        <v>1.88</v>
      </c>
      <c r="R68" s="81">
        <v>2.33</v>
      </c>
      <c r="S68" s="81">
        <v>3.2</v>
      </c>
      <c r="T68" s="81">
        <v>2.0299999999999998</v>
      </c>
      <c r="U68" s="81">
        <v>1.78</v>
      </c>
      <c r="V68" s="81">
        <v>1.29</v>
      </c>
      <c r="W68" s="82">
        <v>43712</v>
      </c>
      <c r="X68" s="83">
        <v>0.33</v>
      </c>
      <c r="Y68" s="83">
        <v>17.073329999999999</v>
      </c>
      <c r="Z68" s="75">
        <f t="shared" si="9"/>
        <v>0.51778698032751491</v>
      </c>
      <c r="AA68" s="66">
        <f t="shared" si="5"/>
        <v>3374.9911271806018</v>
      </c>
      <c r="AB68" s="66">
        <f t="shared" si="6"/>
        <v>3.3749911271806017</v>
      </c>
      <c r="AC68" s="67">
        <v>3.3749910000000001</v>
      </c>
      <c r="AD68" s="84"/>
      <c r="AE68" s="85" t="s">
        <v>149</v>
      </c>
      <c r="AF68" s="15" t="s">
        <v>149</v>
      </c>
      <c r="AG68" s="15" t="s">
        <v>149</v>
      </c>
      <c r="AH68" s="86">
        <v>32.6</v>
      </c>
    </row>
    <row r="69" spans="1:34" ht="14.5" x14ac:dyDescent="0.35">
      <c r="A69" s="79" t="s">
        <v>135</v>
      </c>
      <c r="B69" s="79" t="s">
        <v>170</v>
      </c>
      <c r="C69" s="79" t="s">
        <v>137</v>
      </c>
      <c r="D69" s="79" t="s">
        <v>148</v>
      </c>
      <c r="E69" s="79" t="s">
        <v>142</v>
      </c>
      <c r="F69" s="80">
        <v>1.62429</v>
      </c>
      <c r="G69" s="80">
        <v>1.08067</v>
      </c>
      <c r="H69" s="81">
        <v>0.27700000000000002</v>
      </c>
      <c r="I69" s="81">
        <v>0.55700000000000005</v>
      </c>
      <c r="J69" s="81">
        <v>0.39400000000000002</v>
      </c>
      <c r="K69" s="81">
        <v>0.71399999999999997</v>
      </c>
      <c r="L69" s="81">
        <v>28.58</v>
      </c>
      <c r="M69" s="62">
        <f t="shared" si="0"/>
        <v>1.4279999999999999</v>
      </c>
      <c r="N69" s="62">
        <f t="shared" si="1"/>
        <v>0.78800000000000003</v>
      </c>
      <c r="O69" s="62">
        <f t="shared" si="2"/>
        <v>0.15699999999999992</v>
      </c>
      <c r="P69" s="62">
        <f t="shared" si="3"/>
        <v>0.11699999999999999</v>
      </c>
      <c r="Q69" s="81">
        <v>1.08</v>
      </c>
      <c r="R69" s="81">
        <v>1.66</v>
      </c>
      <c r="S69" s="81">
        <v>1.3</v>
      </c>
      <c r="T69" s="81">
        <v>0.92</v>
      </c>
      <c r="U69" s="81">
        <v>1.51</v>
      </c>
      <c r="V69" s="81">
        <v>1.1100000000000001</v>
      </c>
      <c r="W69" s="82">
        <v>43712</v>
      </c>
      <c r="X69" s="83">
        <v>0.25</v>
      </c>
      <c r="Y69" s="83">
        <v>4.1997499999999999</v>
      </c>
      <c r="Z69" s="65">
        <f t="shared" si="9"/>
        <v>2.5000739276929328E-2</v>
      </c>
      <c r="AA69" s="66">
        <f t="shared" si="5"/>
        <v>17193.968014178277</v>
      </c>
      <c r="AB69" s="66">
        <f t="shared" si="6"/>
        <v>17.193968014178278</v>
      </c>
      <c r="AC69" s="67">
        <v>17.19397</v>
      </c>
      <c r="AD69" s="84"/>
      <c r="AE69" s="85" t="s">
        <v>149</v>
      </c>
      <c r="AF69" s="15" t="s">
        <v>149</v>
      </c>
      <c r="AG69" s="15" t="s">
        <v>149</v>
      </c>
      <c r="AH69" s="86">
        <v>19.3</v>
      </c>
    </row>
    <row r="70" spans="1:34" ht="14.5" x14ac:dyDescent="0.35">
      <c r="A70" s="79" t="s">
        <v>135</v>
      </c>
      <c r="B70" s="79" t="s">
        <v>170</v>
      </c>
      <c r="C70" s="79" t="s">
        <v>152</v>
      </c>
      <c r="D70" s="79" t="s">
        <v>138</v>
      </c>
      <c r="E70" s="79" t="s">
        <v>139</v>
      </c>
      <c r="F70" s="80">
        <v>14.555249999999999</v>
      </c>
      <c r="G70" s="80">
        <v>9.8600700000000003</v>
      </c>
      <c r="H70" s="81">
        <v>0.88</v>
      </c>
      <c r="I70" s="81">
        <v>1.3009999999999999</v>
      </c>
      <c r="J70" s="81">
        <v>1.1160000000000001</v>
      </c>
      <c r="K70" s="81">
        <v>1.472</v>
      </c>
      <c r="L70" s="81">
        <v>23.37</v>
      </c>
      <c r="M70" s="62">
        <f t="shared" si="0"/>
        <v>2.944</v>
      </c>
      <c r="N70" s="62">
        <f t="shared" si="1"/>
        <v>2.2320000000000002</v>
      </c>
      <c r="O70" s="62">
        <f t="shared" si="2"/>
        <v>0.17100000000000004</v>
      </c>
      <c r="P70" s="62">
        <f t="shared" si="3"/>
        <v>0.2360000000000001</v>
      </c>
      <c r="Q70" s="81">
        <v>2.4500000000000002</v>
      </c>
      <c r="R70" s="81">
        <v>3.22</v>
      </c>
      <c r="S70" s="81">
        <v>3</v>
      </c>
      <c r="T70" s="81">
        <v>1.91</v>
      </c>
      <c r="U70" s="81">
        <v>3.72</v>
      </c>
      <c r="V70" s="81">
        <v>3.07</v>
      </c>
      <c r="W70" s="82">
        <v>43712</v>
      </c>
      <c r="X70" s="83">
        <v>0.34</v>
      </c>
      <c r="Y70" s="83">
        <v>23.21968</v>
      </c>
      <c r="Z70" s="75">
        <f t="shared" si="9"/>
        <v>0.91057512917033612</v>
      </c>
      <c r="AA70" s="66">
        <f t="shared" si="5"/>
        <v>2610.0328468581356</v>
      </c>
      <c r="AB70" s="66">
        <f t="shared" si="6"/>
        <v>2.6100328468581355</v>
      </c>
      <c r="AC70" s="67">
        <v>2.610033</v>
      </c>
      <c r="AD70" s="84"/>
      <c r="AE70" s="85" t="s">
        <v>149</v>
      </c>
      <c r="AF70" s="15" t="s">
        <v>149</v>
      </c>
      <c r="AG70" s="15" t="s">
        <v>149</v>
      </c>
      <c r="AH70" s="86">
        <v>51.9</v>
      </c>
    </row>
    <row r="71" spans="1:34" ht="14.5" x14ac:dyDescent="0.35">
      <c r="A71" s="79" t="s">
        <v>135</v>
      </c>
      <c r="B71" s="79" t="s">
        <v>170</v>
      </c>
      <c r="C71" s="79" t="s">
        <v>152</v>
      </c>
      <c r="D71" s="79" t="s">
        <v>138</v>
      </c>
      <c r="E71" s="79" t="s">
        <v>142</v>
      </c>
      <c r="F71" s="80">
        <v>4.6349999999999998</v>
      </c>
      <c r="G71" s="80">
        <v>4.1144800000000004</v>
      </c>
      <c r="H71" s="81">
        <v>0.20499999999999999</v>
      </c>
      <c r="I71" s="81">
        <v>0.97099999999999997</v>
      </c>
      <c r="J71" s="81">
        <v>0.37</v>
      </c>
      <c r="K71" s="81">
        <v>1.1619999999999999</v>
      </c>
      <c r="L71" s="81">
        <v>34.6</v>
      </c>
      <c r="M71" s="62">
        <f t="shared" si="0"/>
        <v>2.3239999999999998</v>
      </c>
      <c r="N71" s="62">
        <f t="shared" si="1"/>
        <v>0.74</v>
      </c>
      <c r="O71" s="62">
        <f t="shared" si="2"/>
        <v>0.19099999999999995</v>
      </c>
      <c r="P71" s="62">
        <f t="shared" si="3"/>
        <v>0.16500000000000001</v>
      </c>
      <c r="Q71" s="81">
        <v>1.3</v>
      </c>
      <c r="R71" s="81">
        <v>2.27</v>
      </c>
      <c r="S71" s="81">
        <v>2.12</v>
      </c>
      <c r="T71" s="81">
        <v>0.91</v>
      </c>
      <c r="U71" s="81">
        <v>2.73</v>
      </c>
      <c r="V71" s="81">
        <v>1.66</v>
      </c>
      <c r="W71" s="82">
        <v>43712</v>
      </c>
      <c r="X71" s="83">
        <v>0.28000000000000003</v>
      </c>
      <c r="Y71" s="83">
        <v>12.8194</v>
      </c>
      <c r="Z71" s="65">
        <f t="shared" si="9"/>
        <v>3.9657501868984736E-2</v>
      </c>
      <c r="AA71" s="66">
        <f t="shared" si="5"/>
        <v>33086.274786078902</v>
      </c>
      <c r="AB71" s="66">
        <f t="shared" si="6"/>
        <v>33.086274786078903</v>
      </c>
      <c r="AC71" s="67">
        <v>33.086269999999999</v>
      </c>
      <c r="AD71" s="84"/>
      <c r="AE71" s="85" t="s">
        <v>149</v>
      </c>
      <c r="AF71" s="15" t="s">
        <v>5</v>
      </c>
      <c r="AG71" s="15" t="s">
        <v>149</v>
      </c>
      <c r="AH71" s="86">
        <v>46.5</v>
      </c>
    </row>
    <row r="72" spans="1:34" ht="14.5" x14ac:dyDescent="0.35">
      <c r="A72" s="89" t="s">
        <v>135</v>
      </c>
      <c r="B72" s="89" t="s">
        <v>170</v>
      </c>
      <c r="C72" s="89" t="s">
        <v>152</v>
      </c>
      <c r="D72" s="89" t="s">
        <v>145</v>
      </c>
      <c r="E72" s="89" t="s">
        <v>139</v>
      </c>
      <c r="F72" s="75">
        <v>11.491020000000001</v>
      </c>
      <c r="G72" s="75">
        <v>7.7423099999999998</v>
      </c>
      <c r="H72" s="90">
        <v>0.77500000000000002</v>
      </c>
      <c r="I72" s="90">
        <v>1.1990000000000001</v>
      </c>
      <c r="J72" s="90">
        <v>1.0129999999999999</v>
      </c>
      <c r="K72" s="90">
        <v>1.363</v>
      </c>
      <c r="L72" s="90">
        <v>24.18</v>
      </c>
      <c r="M72" s="62">
        <f t="shared" si="0"/>
        <v>2.726</v>
      </c>
      <c r="N72" s="62">
        <f t="shared" si="1"/>
        <v>2.0259999999999998</v>
      </c>
      <c r="O72" s="62">
        <f t="shared" si="2"/>
        <v>0.16399999999999992</v>
      </c>
      <c r="P72" s="62">
        <f t="shared" si="3"/>
        <v>0.23799999999999988</v>
      </c>
      <c r="Q72" s="90">
        <v>2.2200000000000002</v>
      </c>
      <c r="R72" s="90">
        <v>2.86</v>
      </c>
      <c r="S72" s="90">
        <v>2.61</v>
      </c>
      <c r="T72" s="90">
        <v>1.82</v>
      </c>
      <c r="U72" s="90">
        <v>3.21</v>
      </c>
      <c r="V72" s="90">
        <v>2.34</v>
      </c>
      <c r="W72" s="91">
        <v>43712</v>
      </c>
      <c r="X72" s="92">
        <v>0.35</v>
      </c>
      <c r="Y72" s="92">
        <v>27.83372</v>
      </c>
      <c r="Z72" s="75">
        <f t="shared" si="9"/>
        <v>0.67444910381307621</v>
      </c>
      <c r="AA72" s="66">
        <f t="shared" si="5"/>
        <v>4224.0358831033545</v>
      </c>
      <c r="AB72" s="66">
        <f t="shared" si="6"/>
        <v>4.2240358831033546</v>
      </c>
      <c r="AC72" s="67">
        <v>4.2240359999999999</v>
      </c>
      <c r="AD72" s="75"/>
      <c r="AE72" s="93" t="s">
        <v>16</v>
      </c>
      <c r="AF72" s="15" t="s">
        <v>16</v>
      </c>
      <c r="AG72" s="15" t="s">
        <v>16</v>
      </c>
      <c r="AH72" s="94">
        <v>47.5</v>
      </c>
    </row>
    <row r="73" spans="1:34" ht="14.5" x14ac:dyDescent="0.35">
      <c r="A73" s="79" t="s">
        <v>135</v>
      </c>
      <c r="B73" s="79" t="s">
        <v>170</v>
      </c>
      <c r="C73" s="79" t="s">
        <v>152</v>
      </c>
      <c r="D73" s="79" t="s">
        <v>145</v>
      </c>
      <c r="E73" s="79" t="s">
        <v>142</v>
      </c>
      <c r="F73" s="80">
        <v>3.03721</v>
      </c>
      <c r="G73" s="80">
        <v>2.6831999999999998</v>
      </c>
      <c r="H73" s="81">
        <v>0.45800000000000002</v>
      </c>
      <c r="I73" s="81">
        <v>0.94</v>
      </c>
      <c r="J73" s="81">
        <v>0.71199999999999997</v>
      </c>
      <c r="K73" s="81">
        <v>1.131</v>
      </c>
      <c r="L73" s="81">
        <v>24.87</v>
      </c>
      <c r="M73" s="62">
        <f t="shared" si="0"/>
        <v>2.262</v>
      </c>
      <c r="N73" s="62">
        <f t="shared" si="1"/>
        <v>1.4239999999999999</v>
      </c>
      <c r="O73" s="62">
        <f t="shared" si="2"/>
        <v>0.19100000000000006</v>
      </c>
      <c r="P73" s="62">
        <f t="shared" si="3"/>
        <v>0.25399999999999995</v>
      </c>
      <c r="Q73" s="81">
        <v>1.1499999999999999</v>
      </c>
      <c r="R73" s="81">
        <v>2.2400000000000002</v>
      </c>
      <c r="S73" s="81">
        <v>2.56</v>
      </c>
      <c r="T73" s="81">
        <v>1.66</v>
      </c>
      <c r="U73" s="81">
        <v>2.38</v>
      </c>
      <c r="V73" s="81">
        <v>0.9</v>
      </c>
      <c r="W73" s="82">
        <v>43712</v>
      </c>
      <c r="X73" s="83">
        <v>0.35</v>
      </c>
      <c r="Y73" s="83">
        <v>8.4729500000000009</v>
      </c>
      <c r="Z73" s="65">
        <f t="shared" si="9"/>
        <v>0.24969395020960353</v>
      </c>
      <c r="AA73" s="66">
        <f t="shared" si="5"/>
        <v>3473.2188574466236</v>
      </c>
      <c r="AB73" s="66">
        <f t="shared" si="6"/>
        <v>3.4732188574466236</v>
      </c>
      <c r="AC73" s="67">
        <v>3.4732189999999998</v>
      </c>
      <c r="AD73" s="84"/>
      <c r="AE73" s="85" t="s">
        <v>149</v>
      </c>
      <c r="AF73" s="15" t="s">
        <v>149</v>
      </c>
      <c r="AG73" s="15" t="s">
        <v>149</v>
      </c>
      <c r="AH73" s="86">
        <v>29.6</v>
      </c>
    </row>
    <row r="74" spans="1:34" ht="14.5" x14ac:dyDescent="0.35">
      <c r="A74" s="79" t="s">
        <v>135</v>
      </c>
      <c r="B74" s="79" t="s">
        <v>170</v>
      </c>
      <c r="C74" s="79" t="s">
        <v>152</v>
      </c>
      <c r="D74" s="79" t="s">
        <v>145</v>
      </c>
      <c r="E74" s="79" t="s">
        <v>160</v>
      </c>
      <c r="F74" s="80">
        <v>1.8850899999999999</v>
      </c>
      <c r="G74" s="80">
        <v>1.18354</v>
      </c>
      <c r="H74" s="81">
        <v>0.12</v>
      </c>
      <c r="I74" s="81">
        <v>0.70099999999999996</v>
      </c>
      <c r="J74" s="81">
        <v>0.251</v>
      </c>
      <c r="K74" s="81">
        <v>0.89100000000000001</v>
      </c>
      <c r="L74" s="81">
        <v>27.94</v>
      </c>
      <c r="M74" s="62">
        <f t="shared" si="0"/>
        <v>1.782</v>
      </c>
      <c r="N74" s="62">
        <f t="shared" si="1"/>
        <v>0.502</v>
      </c>
      <c r="O74" s="62">
        <f t="shared" si="2"/>
        <v>0.19000000000000006</v>
      </c>
      <c r="P74" s="62">
        <f t="shared" si="3"/>
        <v>0.13100000000000001</v>
      </c>
      <c r="Q74" s="81">
        <v>0.81</v>
      </c>
      <c r="R74" s="81">
        <v>1.79</v>
      </c>
      <c r="S74" s="81">
        <v>1.62</v>
      </c>
      <c r="T74" s="81">
        <v>0.91</v>
      </c>
      <c r="U74" s="81">
        <v>2.06</v>
      </c>
      <c r="V74" s="81">
        <v>0.96</v>
      </c>
      <c r="W74" s="82">
        <v>43712</v>
      </c>
      <c r="X74" s="83">
        <v>0.3</v>
      </c>
      <c r="Y74" s="83">
        <v>3.7862499999999999</v>
      </c>
      <c r="Z74" s="75">
        <f t="shared" si="9"/>
        <v>1.0114576392361987E-2</v>
      </c>
      <c r="AA74" s="66">
        <f t="shared" si="5"/>
        <v>38314.848641047982</v>
      </c>
      <c r="AB74" s="66">
        <f t="shared" si="6"/>
        <v>38.31484864104798</v>
      </c>
      <c r="AC74" s="67">
        <v>38.31485</v>
      </c>
      <c r="AD74" s="84"/>
      <c r="AE74" s="85" t="s">
        <v>149</v>
      </c>
      <c r="AF74" s="15" t="s">
        <v>5</v>
      </c>
      <c r="AG74" s="15" t="s">
        <v>149</v>
      </c>
      <c r="AH74" s="86">
        <v>22.8</v>
      </c>
    </row>
    <row r="75" spans="1:34" ht="14.5" x14ac:dyDescent="0.35">
      <c r="A75" s="79" t="s">
        <v>135</v>
      </c>
      <c r="B75" s="79" t="s">
        <v>170</v>
      </c>
      <c r="C75" s="79" t="s">
        <v>152</v>
      </c>
      <c r="D75" s="79" t="s">
        <v>148</v>
      </c>
      <c r="E75" s="79" t="s">
        <v>139</v>
      </c>
      <c r="F75" s="80">
        <v>15.362410000000001</v>
      </c>
      <c r="G75" s="80">
        <v>13.80904</v>
      </c>
      <c r="H75" s="81">
        <v>0.98</v>
      </c>
      <c r="I75" s="81">
        <v>1.456</v>
      </c>
      <c r="J75" s="81">
        <v>1.19</v>
      </c>
      <c r="K75" s="81">
        <v>1.6679999999999999</v>
      </c>
      <c r="L75" s="81">
        <v>27.44</v>
      </c>
      <c r="M75" s="62">
        <f t="shared" si="0"/>
        <v>3.3359999999999999</v>
      </c>
      <c r="N75" s="62">
        <f t="shared" si="1"/>
        <v>2.38</v>
      </c>
      <c r="O75" s="62">
        <f t="shared" si="2"/>
        <v>0.21199999999999997</v>
      </c>
      <c r="P75" s="62">
        <f t="shared" si="3"/>
        <v>0.20999999999999996</v>
      </c>
      <c r="Q75" s="81">
        <v>2.57</v>
      </c>
      <c r="R75" s="81">
        <v>3.73</v>
      </c>
      <c r="S75" s="81">
        <v>3.18</v>
      </c>
      <c r="T75" s="81">
        <v>1.89</v>
      </c>
      <c r="U75" s="81">
        <v>3.8</v>
      </c>
      <c r="V75" s="81">
        <v>2.7</v>
      </c>
      <c r="W75" s="82">
        <v>43712</v>
      </c>
      <c r="X75" s="83">
        <v>0.48</v>
      </c>
      <c r="Y75" s="83">
        <v>32.157919999999997</v>
      </c>
      <c r="Z75" s="65">
        <f t="shared" si="9"/>
        <v>1.1313422253937468</v>
      </c>
      <c r="AA75" s="66">
        <f t="shared" si="5"/>
        <v>2909.3735117928409</v>
      </c>
      <c r="AB75" s="66">
        <f t="shared" si="6"/>
        <v>2.909373511792841</v>
      </c>
      <c r="AC75" s="67">
        <v>2.9093740000000001</v>
      </c>
      <c r="AD75" s="84"/>
      <c r="AE75" s="85" t="s">
        <v>149</v>
      </c>
      <c r="AF75" s="15" t="s">
        <v>10</v>
      </c>
      <c r="AG75" s="15" t="s">
        <v>149</v>
      </c>
      <c r="AH75" s="86">
        <v>78.5</v>
      </c>
    </row>
    <row r="76" spans="1:34" ht="14.5" x14ac:dyDescent="0.35">
      <c r="A76" s="79" t="s">
        <v>135</v>
      </c>
      <c r="B76" s="79" t="s">
        <v>170</v>
      </c>
      <c r="C76" s="79" t="s">
        <v>152</v>
      </c>
      <c r="D76" s="79" t="s">
        <v>148</v>
      </c>
      <c r="E76" s="79" t="s">
        <v>142</v>
      </c>
      <c r="F76" s="80">
        <v>2.6536499999999998</v>
      </c>
      <c r="G76" s="80">
        <v>1.9412</v>
      </c>
      <c r="H76" s="81">
        <v>0.14799999999999999</v>
      </c>
      <c r="I76" s="81">
        <v>0.94899999999999995</v>
      </c>
      <c r="J76" s="81">
        <v>0.32600000000000001</v>
      </c>
      <c r="K76" s="81">
        <v>1.1399999999999999</v>
      </c>
      <c r="L76" s="81">
        <v>26.48</v>
      </c>
      <c r="M76" s="62">
        <f t="shared" si="0"/>
        <v>2.2799999999999998</v>
      </c>
      <c r="N76" s="62">
        <f t="shared" si="1"/>
        <v>0.65200000000000002</v>
      </c>
      <c r="O76" s="62">
        <f t="shared" si="2"/>
        <v>0.19099999999999995</v>
      </c>
      <c r="P76" s="62">
        <f t="shared" si="3"/>
        <v>0.17800000000000002</v>
      </c>
      <c r="Q76" s="81">
        <v>0.94</v>
      </c>
      <c r="R76" s="81">
        <v>2.54</v>
      </c>
      <c r="S76" s="81">
        <v>1.9</v>
      </c>
      <c r="T76" s="81">
        <v>1.06</v>
      </c>
      <c r="U76" s="81">
        <v>2.4300000000000002</v>
      </c>
      <c r="V76" s="81">
        <v>1.32</v>
      </c>
      <c r="W76" s="82">
        <v>43712</v>
      </c>
      <c r="X76" s="83">
        <v>0.37</v>
      </c>
      <c r="Y76" s="83">
        <v>5.5472900000000003</v>
      </c>
      <c r="Z76" s="75">
        <f t="shared" si="9"/>
        <v>2.8604163436955963E-2</v>
      </c>
      <c r="AA76" s="66">
        <f t="shared" si="5"/>
        <v>19849.84621066607</v>
      </c>
      <c r="AB76" s="66">
        <f t="shared" si="6"/>
        <v>19.849846210666069</v>
      </c>
      <c r="AC76" s="67">
        <v>19.84985</v>
      </c>
      <c r="AD76" s="84"/>
      <c r="AE76" s="85" t="s">
        <v>149</v>
      </c>
      <c r="AF76" s="15" t="s">
        <v>12</v>
      </c>
      <c r="AG76" s="15" t="s">
        <v>149</v>
      </c>
      <c r="AH76" s="86">
        <v>32.700000000000003</v>
      </c>
    </row>
    <row r="77" spans="1:34" ht="14.5" x14ac:dyDescent="0.35">
      <c r="A77" s="89" t="s">
        <v>135</v>
      </c>
      <c r="B77" s="89" t="s">
        <v>170</v>
      </c>
      <c r="C77" s="89" t="s">
        <v>152</v>
      </c>
      <c r="D77" s="89" t="s">
        <v>150</v>
      </c>
      <c r="E77" s="89" t="s">
        <v>139</v>
      </c>
      <c r="F77" s="75">
        <v>10.56119</v>
      </c>
      <c r="G77" s="75">
        <v>10.56119</v>
      </c>
      <c r="H77" s="90">
        <v>0.214</v>
      </c>
      <c r="I77" s="90">
        <v>1.24</v>
      </c>
      <c r="J77" s="90">
        <v>0.42399999999999999</v>
      </c>
      <c r="K77" s="90">
        <v>1.4430000000000001</v>
      </c>
      <c r="L77" s="90">
        <v>28.68</v>
      </c>
      <c r="M77" s="62">
        <f t="shared" si="0"/>
        <v>2.8860000000000001</v>
      </c>
      <c r="N77" s="62">
        <f t="shared" si="1"/>
        <v>0.84799999999999998</v>
      </c>
      <c r="O77" s="62">
        <f t="shared" si="2"/>
        <v>0.20300000000000007</v>
      </c>
      <c r="P77" s="62">
        <f t="shared" si="3"/>
        <v>0.21</v>
      </c>
      <c r="Q77" s="90">
        <v>1.46</v>
      </c>
      <c r="R77" s="90">
        <v>3.28</v>
      </c>
      <c r="S77" s="90">
        <v>3.67</v>
      </c>
      <c r="T77" s="90">
        <v>1.96</v>
      </c>
      <c r="U77" s="90">
        <v>2.76</v>
      </c>
      <c r="V77" s="90">
        <v>1.51</v>
      </c>
      <c r="W77" s="91">
        <v>43712</v>
      </c>
      <c r="X77" s="92">
        <v>0.23</v>
      </c>
      <c r="Y77" s="92">
        <v>14.82621</v>
      </c>
      <c r="Z77" s="65">
        <f t="shared" si="9"/>
        <v>7.6843578631035234E-2</v>
      </c>
      <c r="AA77" s="66">
        <f t="shared" si="5"/>
        <v>19748.226155127413</v>
      </c>
      <c r="AB77" s="66">
        <f t="shared" si="6"/>
        <v>19.748226155127412</v>
      </c>
      <c r="AC77" s="67">
        <v>19.74823</v>
      </c>
      <c r="AD77" s="75"/>
      <c r="AE77" s="93" t="s">
        <v>16</v>
      </c>
      <c r="AF77" s="15" t="s">
        <v>16</v>
      </c>
      <c r="AG77" s="15" t="s">
        <v>16</v>
      </c>
      <c r="AH77" s="94">
        <v>61.2</v>
      </c>
    </row>
    <row r="78" spans="1:34" ht="14.5" x14ac:dyDescent="0.35">
      <c r="A78" s="103" t="s">
        <v>135</v>
      </c>
      <c r="B78" s="103" t="s">
        <v>170</v>
      </c>
      <c r="C78" s="103" t="s">
        <v>152</v>
      </c>
      <c r="D78" s="103" t="s">
        <v>151</v>
      </c>
      <c r="E78" s="103" t="s">
        <v>139</v>
      </c>
      <c r="F78" s="108"/>
      <c r="G78" s="108"/>
      <c r="H78" s="105">
        <v>0.29199999999999998</v>
      </c>
      <c r="I78" s="105">
        <v>1.26</v>
      </c>
      <c r="J78" s="105">
        <v>0.51200000000000001</v>
      </c>
      <c r="K78" s="105">
        <v>1.5069999999999999</v>
      </c>
      <c r="L78" s="105">
        <v>25.57</v>
      </c>
      <c r="M78" s="62">
        <f t="shared" si="0"/>
        <v>3.0139999999999998</v>
      </c>
      <c r="N78" s="62">
        <f t="shared" si="1"/>
        <v>1.024</v>
      </c>
      <c r="O78" s="62">
        <f t="shared" si="2"/>
        <v>0.24699999999999989</v>
      </c>
      <c r="P78" s="62">
        <f t="shared" si="3"/>
        <v>0.22000000000000003</v>
      </c>
      <c r="Q78" s="105">
        <v>1.57</v>
      </c>
      <c r="R78" s="105">
        <v>3.03</v>
      </c>
      <c r="S78" s="105">
        <v>2.91</v>
      </c>
      <c r="T78" s="105">
        <v>1.41</v>
      </c>
      <c r="U78" s="105">
        <v>3.97</v>
      </c>
      <c r="V78" s="105">
        <v>1.85</v>
      </c>
      <c r="W78" s="106">
        <v>43712</v>
      </c>
      <c r="X78" s="107">
        <v>0.14000000000000001</v>
      </c>
      <c r="Y78" s="107">
        <v>16.11354</v>
      </c>
      <c r="Z78" s="75">
        <f t="shared" si="9"/>
        <v>0.1342212358410112</v>
      </c>
      <c r="AA78" s="66">
        <f t="shared" si="5"/>
        <v>12287.831716164705</v>
      </c>
      <c r="AB78" s="66">
        <f t="shared" si="6"/>
        <v>12.287831716164705</v>
      </c>
      <c r="AC78" s="67">
        <v>12.28783</v>
      </c>
      <c r="AD78" s="108"/>
      <c r="AE78" s="109" t="s">
        <v>5</v>
      </c>
      <c r="AF78" s="15" t="s">
        <v>5</v>
      </c>
      <c r="AG78" s="15" t="s">
        <v>5</v>
      </c>
      <c r="AH78" s="110">
        <v>53.5</v>
      </c>
    </row>
    <row r="79" spans="1:34" ht="14.5" x14ac:dyDescent="0.35">
      <c r="A79" s="103" t="s">
        <v>135</v>
      </c>
      <c r="B79" s="103" t="s">
        <v>170</v>
      </c>
      <c r="C79" s="103" t="s">
        <v>154</v>
      </c>
      <c r="D79" s="103" t="s">
        <v>138</v>
      </c>
      <c r="E79" s="103" t="s">
        <v>139</v>
      </c>
      <c r="F79" s="104"/>
      <c r="G79" s="104"/>
      <c r="H79" s="105">
        <v>0.25</v>
      </c>
      <c r="I79" s="105">
        <v>1.0660000000000001</v>
      </c>
      <c r="J79" s="105">
        <v>0.42</v>
      </c>
      <c r="K79" s="105">
        <v>1.21</v>
      </c>
      <c r="L79" s="105">
        <v>28.54</v>
      </c>
      <c r="M79" s="62">
        <f t="shared" si="0"/>
        <v>2.42</v>
      </c>
      <c r="N79" s="62">
        <f t="shared" si="1"/>
        <v>0.84</v>
      </c>
      <c r="O79" s="62">
        <f t="shared" si="2"/>
        <v>0.14399999999999991</v>
      </c>
      <c r="P79" s="62">
        <f t="shared" si="3"/>
        <v>0.16999999999999998</v>
      </c>
      <c r="Q79" s="105">
        <v>1.95</v>
      </c>
      <c r="R79" s="105">
        <v>2.74</v>
      </c>
      <c r="S79" s="105">
        <v>3.59</v>
      </c>
      <c r="T79" s="105">
        <v>1.92</v>
      </c>
      <c r="U79" s="105">
        <v>2.97</v>
      </c>
      <c r="V79" s="105">
        <v>2.02</v>
      </c>
      <c r="W79" s="106">
        <v>43712</v>
      </c>
      <c r="X79" s="107">
        <v>0.25</v>
      </c>
      <c r="Y79" s="107">
        <v>20.058240000000001</v>
      </c>
      <c r="Z79" s="65">
        <f t="shared" si="9"/>
        <v>5.7326392587957326E-2</v>
      </c>
      <c r="AA79" s="66">
        <f t="shared" si="5"/>
        <v>35813.250185766745</v>
      </c>
      <c r="AB79" s="66">
        <f t="shared" si="6"/>
        <v>35.813250185766748</v>
      </c>
      <c r="AC79" s="67">
        <v>35.813249999999996</v>
      </c>
      <c r="AD79" s="108"/>
      <c r="AE79" s="109" t="s">
        <v>5</v>
      </c>
      <c r="AF79" s="15" t="s">
        <v>8</v>
      </c>
      <c r="AG79" s="15" t="s">
        <v>5</v>
      </c>
      <c r="AH79" s="110">
        <v>69</v>
      </c>
    </row>
    <row r="80" spans="1:34" ht="14.5" x14ac:dyDescent="0.35">
      <c r="A80" s="79" t="s">
        <v>135</v>
      </c>
      <c r="B80" s="79" t="s">
        <v>170</v>
      </c>
      <c r="C80" s="79" t="s">
        <v>154</v>
      </c>
      <c r="D80" s="79" t="s">
        <v>138</v>
      </c>
      <c r="E80" s="79" t="s">
        <v>142</v>
      </c>
      <c r="F80" s="80">
        <v>8.3745399999999997</v>
      </c>
      <c r="G80" s="80">
        <v>8.2936599999999991</v>
      </c>
      <c r="H80" s="81">
        <v>0.46300000000000002</v>
      </c>
      <c r="I80" s="81">
        <v>0.94799999999999995</v>
      </c>
      <c r="J80" s="81">
        <v>0.623</v>
      </c>
      <c r="K80" s="81">
        <v>1.1990000000000001</v>
      </c>
      <c r="L80" s="81">
        <v>27.77</v>
      </c>
      <c r="M80" s="62">
        <f t="shared" si="0"/>
        <v>2.3980000000000001</v>
      </c>
      <c r="N80" s="62">
        <f t="shared" si="1"/>
        <v>1.246</v>
      </c>
      <c r="O80" s="62">
        <f t="shared" si="2"/>
        <v>0.25100000000000011</v>
      </c>
      <c r="P80" s="62">
        <f t="shared" si="3"/>
        <v>0.15999999999999998</v>
      </c>
      <c r="Q80" s="81">
        <v>1.94</v>
      </c>
      <c r="R80" s="81">
        <v>2.88</v>
      </c>
      <c r="S80" s="81">
        <v>3.21</v>
      </c>
      <c r="T80" s="81">
        <v>1.6</v>
      </c>
      <c r="U80" s="81">
        <v>3.18</v>
      </c>
      <c r="V80" s="81">
        <v>2.11</v>
      </c>
      <c r="W80" s="82">
        <v>43712</v>
      </c>
      <c r="X80" s="83">
        <v>0.46</v>
      </c>
      <c r="Y80" s="83">
        <v>14.67238</v>
      </c>
      <c r="Z80" s="75">
        <f t="shared" si="9"/>
        <v>0.15380588663520781</v>
      </c>
      <c r="AA80" s="66">
        <f t="shared" si="5"/>
        <v>9764.1206118367991</v>
      </c>
      <c r="AB80" s="66">
        <f t="shared" si="6"/>
        <v>9.7641206118368</v>
      </c>
      <c r="AC80" s="67">
        <v>9.7641209999999994</v>
      </c>
      <c r="AD80" s="84"/>
      <c r="AE80" s="85" t="s">
        <v>149</v>
      </c>
      <c r="AF80" s="15" t="s">
        <v>8</v>
      </c>
      <c r="AG80" s="15" t="s">
        <v>8</v>
      </c>
      <c r="AH80" s="86">
        <v>68.900000000000006</v>
      </c>
    </row>
    <row r="81" spans="1:34" ht="14.5" x14ac:dyDescent="0.35">
      <c r="A81" s="79" t="s">
        <v>135</v>
      </c>
      <c r="B81" s="79" t="s">
        <v>170</v>
      </c>
      <c r="C81" s="79" t="s">
        <v>154</v>
      </c>
      <c r="D81" s="79" t="s">
        <v>145</v>
      </c>
      <c r="E81" s="79" t="s">
        <v>139</v>
      </c>
      <c r="F81" s="80">
        <v>5.7351599999999996</v>
      </c>
      <c r="G81" s="80">
        <v>5.2845700000000004</v>
      </c>
      <c r="H81" s="81">
        <v>0.372</v>
      </c>
      <c r="I81" s="81">
        <v>0.99099999999999999</v>
      </c>
      <c r="J81" s="81">
        <v>0.45400000000000001</v>
      </c>
      <c r="K81" s="81">
        <v>1.1759999999999999</v>
      </c>
      <c r="L81" s="81">
        <v>26.33</v>
      </c>
      <c r="M81" s="62">
        <f t="shared" si="0"/>
        <v>2.3519999999999999</v>
      </c>
      <c r="N81" s="62">
        <f t="shared" si="1"/>
        <v>0.90800000000000003</v>
      </c>
      <c r="O81" s="62">
        <f t="shared" si="2"/>
        <v>0.18499999999999994</v>
      </c>
      <c r="P81" s="62">
        <f t="shared" si="3"/>
        <v>8.2000000000000017E-2</v>
      </c>
      <c r="Q81" s="81">
        <v>1.4</v>
      </c>
      <c r="R81" s="81">
        <v>2.35</v>
      </c>
      <c r="S81" s="81">
        <v>2.58</v>
      </c>
      <c r="T81" s="81">
        <v>1.56</v>
      </c>
      <c r="U81" s="81">
        <v>2.69</v>
      </c>
      <c r="V81" s="81">
        <v>1.7</v>
      </c>
      <c r="W81" s="82">
        <v>43712</v>
      </c>
      <c r="X81" s="83">
        <v>0.17</v>
      </c>
      <c r="Y81" s="83">
        <v>10.666539999999999</v>
      </c>
      <c r="Z81" s="65">
        <f t="shared" si="9"/>
        <v>4.6362539350973855E-2</v>
      </c>
      <c r="AA81" s="66">
        <f t="shared" si="5"/>
        <v>23548.425694541547</v>
      </c>
      <c r="AB81" s="66">
        <f t="shared" si="6"/>
        <v>23.548425694541546</v>
      </c>
      <c r="AC81" s="67">
        <v>23.54843</v>
      </c>
      <c r="AD81" s="84"/>
      <c r="AE81" s="85" t="s">
        <v>149</v>
      </c>
      <c r="AF81" s="15" t="s">
        <v>8</v>
      </c>
      <c r="AG81" s="15" t="s">
        <v>149</v>
      </c>
      <c r="AH81" s="86">
        <v>49.4</v>
      </c>
    </row>
    <row r="82" spans="1:34" ht="14.5" x14ac:dyDescent="0.35">
      <c r="A82" s="79" t="s">
        <v>135</v>
      </c>
      <c r="B82" s="79" t="s">
        <v>170</v>
      </c>
      <c r="C82" s="79" t="s">
        <v>154</v>
      </c>
      <c r="D82" s="79" t="s">
        <v>145</v>
      </c>
      <c r="E82" s="79" t="s">
        <v>142</v>
      </c>
      <c r="F82" s="80">
        <v>4.1824500000000002</v>
      </c>
      <c r="G82" s="80">
        <v>3.66893</v>
      </c>
      <c r="H82" s="81">
        <v>0.33</v>
      </c>
      <c r="I82" s="81">
        <v>0.72499999999999998</v>
      </c>
      <c r="J82" s="81">
        <v>0.53300000000000003</v>
      </c>
      <c r="K82" s="81">
        <v>0.91600000000000004</v>
      </c>
      <c r="L82" s="81">
        <v>30.01</v>
      </c>
      <c r="M82" s="62">
        <f t="shared" si="0"/>
        <v>1.8320000000000001</v>
      </c>
      <c r="N82" s="62">
        <f t="shared" si="1"/>
        <v>1.0660000000000001</v>
      </c>
      <c r="O82" s="62">
        <f t="shared" si="2"/>
        <v>0.19100000000000006</v>
      </c>
      <c r="P82" s="62">
        <f t="shared" si="3"/>
        <v>0.20300000000000001</v>
      </c>
      <c r="Q82" s="81">
        <v>1.61</v>
      </c>
      <c r="R82" s="81">
        <v>2.06</v>
      </c>
      <c r="S82" s="81">
        <v>2.0099999999999998</v>
      </c>
      <c r="T82" s="81">
        <v>1.27</v>
      </c>
      <c r="U82" s="81">
        <v>2.82</v>
      </c>
      <c r="V82" s="81">
        <v>1.77</v>
      </c>
      <c r="W82" s="82">
        <v>43712</v>
      </c>
      <c r="X82" s="83">
        <v>0.28999999999999998</v>
      </c>
      <c r="Y82" s="83">
        <v>9.8371200000000005</v>
      </c>
      <c r="Z82" s="75">
        <f t="shared" si="9"/>
        <v>8.847186671022747E-2</v>
      </c>
      <c r="AA82" s="66">
        <f t="shared" si="5"/>
        <v>11380.682441095192</v>
      </c>
      <c r="AB82" s="66">
        <f t="shared" si="6"/>
        <v>11.380682441095193</v>
      </c>
      <c r="AC82" s="67">
        <v>11.38068</v>
      </c>
      <c r="AD82" s="84"/>
      <c r="AE82" s="85" t="s">
        <v>149</v>
      </c>
      <c r="AF82" s="15" t="s">
        <v>8</v>
      </c>
      <c r="AG82" s="15" t="s">
        <v>149</v>
      </c>
      <c r="AH82" s="86">
        <v>59.4</v>
      </c>
    </row>
    <row r="83" spans="1:34" ht="14.5" x14ac:dyDescent="0.35">
      <c r="A83" s="79" t="s">
        <v>135</v>
      </c>
      <c r="B83" s="79" t="s">
        <v>170</v>
      </c>
      <c r="C83" s="79" t="s">
        <v>154</v>
      </c>
      <c r="D83" s="79" t="s">
        <v>148</v>
      </c>
      <c r="E83" s="79" t="s">
        <v>142</v>
      </c>
      <c r="F83" s="80">
        <v>6.1684599999999996</v>
      </c>
      <c r="G83" s="80">
        <v>5.9903399999999998</v>
      </c>
      <c r="H83" s="81">
        <v>0.39900000000000002</v>
      </c>
      <c r="I83" s="81">
        <v>1.046</v>
      </c>
      <c r="J83" s="81">
        <v>0.58599999999999997</v>
      </c>
      <c r="K83" s="81">
        <v>1.17</v>
      </c>
      <c r="L83" s="81">
        <v>30.2</v>
      </c>
      <c r="M83" s="62">
        <f t="shared" si="0"/>
        <v>2.34</v>
      </c>
      <c r="N83" s="62">
        <f t="shared" si="1"/>
        <v>1.1719999999999999</v>
      </c>
      <c r="O83" s="62">
        <f t="shared" si="2"/>
        <v>0.12399999999999989</v>
      </c>
      <c r="P83" s="62">
        <f t="shared" si="3"/>
        <v>0.18699999999999994</v>
      </c>
      <c r="Q83" s="81">
        <v>1.79</v>
      </c>
      <c r="R83" s="81">
        <v>2.52</v>
      </c>
      <c r="S83" s="81">
        <v>3.01</v>
      </c>
      <c r="T83" s="81">
        <v>1.58</v>
      </c>
      <c r="U83" s="81">
        <v>2.3199999999999998</v>
      </c>
      <c r="V83" s="81">
        <v>1.45</v>
      </c>
      <c r="W83" s="82">
        <v>43712</v>
      </c>
      <c r="X83" s="83">
        <v>0.24</v>
      </c>
      <c r="Y83" s="83">
        <v>16.39414</v>
      </c>
      <c r="Z83" s="65">
        <f t="shared" si="9"/>
        <v>0.13272914124038737</v>
      </c>
      <c r="AA83" s="66">
        <f t="shared" si="5"/>
        <v>12642.352103202451</v>
      </c>
      <c r="AB83" s="66">
        <f t="shared" si="6"/>
        <v>12.642352103202452</v>
      </c>
      <c r="AC83" s="67">
        <v>12.64235</v>
      </c>
      <c r="AD83" s="84"/>
      <c r="AE83" s="85" t="s">
        <v>149</v>
      </c>
      <c r="AF83" s="15" t="s">
        <v>8</v>
      </c>
      <c r="AG83" s="15" t="s">
        <v>149</v>
      </c>
      <c r="AH83" s="86">
        <v>59.1</v>
      </c>
    </row>
    <row r="84" spans="1:34" ht="14.5" x14ac:dyDescent="0.35">
      <c r="A84" s="60" t="s">
        <v>135</v>
      </c>
      <c r="B84" s="60" t="s">
        <v>170</v>
      </c>
      <c r="C84" s="60" t="s">
        <v>154</v>
      </c>
      <c r="D84" s="60" t="s">
        <v>150</v>
      </c>
      <c r="E84" s="60" t="s">
        <v>139</v>
      </c>
      <c r="F84" s="61">
        <v>4.11456</v>
      </c>
      <c r="G84" s="61">
        <v>4.0555700000000003</v>
      </c>
      <c r="H84" s="62">
        <v>0.51100000000000001</v>
      </c>
      <c r="I84" s="62">
        <v>0.91100000000000003</v>
      </c>
      <c r="J84" s="62">
        <v>0.64</v>
      </c>
      <c r="K84" s="62">
        <v>1.095</v>
      </c>
      <c r="L84" s="62">
        <v>24.79</v>
      </c>
      <c r="M84" s="62">
        <f t="shared" si="0"/>
        <v>2.19</v>
      </c>
      <c r="N84" s="62">
        <f t="shared" si="1"/>
        <v>1.28</v>
      </c>
      <c r="O84" s="62">
        <f t="shared" si="2"/>
        <v>0.18399999999999994</v>
      </c>
      <c r="P84" s="62">
        <f t="shared" si="3"/>
        <v>0.129</v>
      </c>
      <c r="Q84" s="62">
        <v>1.1100000000000001</v>
      </c>
      <c r="R84" s="62">
        <v>2.16</v>
      </c>
      <c r="S84" s="62">
        <v>2.79</v>
      </c>
      <c r="T84" s="62">
        <v>1.51</v>
      </c>
      <c r="U84" s="62">
        <v>2.77</v>
      </c>
      <c r="V84" s="62">
        <v>1.56</v>
      </c>
      <c r="W84" s="63">
        <v>43712</v>
      </c>
      <c r="X84" s="64">
        <v>0.43</v>
      </c>
      <c r="Y84" s="64">
        <v>7.0009499999999996</v>
      </c>
      <c r="Z84" s="75">
        <f t="shared" si="9"/>
        <v>0.12997583341116103</v>
      </c>
      <c r="AA84" s="66">
        <f t="shared" si="5"/>
        <v>5513.1510552289137</v>
      </c>
      <c r="AB84" s="66">
        <f t="shared" si="6"/>
        <v>5.5131510552289136</v>
      </c>
      <c r="AC84" s="67">
        <v>5.5131509999999997</v>
      </c>
      <c r="AD84" s="66"/>
      <c r="AE84" s="68" t="s">
        <v>18</v>
      </c>
      <c r="AF84" s="15" t="s">
        <v>8</v>
      </c>
      <c r="AG84" s="15" t="s">
        <v>18</v>
      </c>
      <c r="AH84" s="69">
        <v>43.6</v>
      </c>
    </row>
    <row r="85" spans="1:34" ht="14.5" x14ac:dyDescent="0.35">
      <c r="A85" s="79" t="s">
        <v>135</v>
      </c>
      <c r="B85" s="79" t="s">
        <v>170</v>
      </c>
      <c r="C85" s="79" t="s">
        <v>154</v>
      </c>
      <c r="D85" s="79" t="s">
        <v>151</v>
      </c>
      <c r="E85" s="79" t="s">
        <v>139</v>
      </c>
      <c r="F85" s="80">
        <v>6.03538</v>
      </c>
      <c r="G85" s="80">
        <v>4.9045500000000004</v>
      </c>
      <c r="H85" s="81">
        <v>0.186</v>
      </c>
      <c r="I85" s="81">
        <v>0.90600000000000003</v>
      </c>
      <c r="J85" s="81">
        <v>0.39500000000000002</v>
      </c>
      <c r="K85" s="81">
        <v>1.038</v>
      </c>
      <c r="L85" s="81">
        <v>25.04</v>
      </c>
      <c r="M85" s="62">
        <f t="shared" si="0"/>
        <v>2.0760000000000001</v>
      </c>
      <c r="N85" s="62">
        <f t="shared" si="1"/>
        <v>0.79</v>
      </c>
      <c r="O85" s="62">
        <f t="shared" si="2"/>
        <v>0.13200000000000001</v>
      </c>
      <c r="P85" s="62">
        <f t="shared" si="3"/>
        <v>0.20900000000000002</v>
      </c>
      <c r="Q85" s="81">
        <v>1.38</v>
      </c>
      <c r="R85" s="81">
        <v>2.52</v>
      </c>
      <c r="S85" s="81">
        <v>2.44</v>
      </c>
      <c r="T85" s="81">
        <v>1.63</v>
      </c>
      <c r="U85" s="81">
        <v>2.71</v>
      </c>
      <c r="V85" s="81">
        <v>1.41</v>
      </c>
      <c r="W85" s="82">
        <v>43712</v>
      </c>
      <c r="X85" s="83">
        <v>0.26</v>
      </c>
      <c r="Y85" s="83">
        <v>10.15367</v>
      </c>
      <c r="Z85" s="65">
        <f t="shared" si="9"/>
        <v>4.5664487059340959E-2</v>
      </c>
      <c r="AA85" s="66">
        <f t="shared" si="5"/>
        <v>22758.832922130547</v>
      </c>
      <c r="AB85" s="66">
        <f t="shared" si="6"/>
        <v>22.758832922130548</v>
      </c>
      <c r="AC85" s="67">
        <v>22.75883</v>
      </c>
      <c r="AD85" s="84"/>
      <c r="AE85" s="85" t="s">
        <v>149</v>
      </c>
      <c r="AF85" s="15" t="s">
        <v>8</v>
      </c>
      <c r="AG85" s="15" t="s">
        <v>149</v>
      </c>
      <c r="AH85" s="86">
        <v>51.2</v>
      </c>
    </row>
    <row r="86" spans="1:34" ht="14.5" x14ac:dyDescent="0.35">
      <c r="A86" s="79" t="s">
        <v>135</v>
      </c>
      <c r="B86" s="79" t="s">
        <v>170</v>
      </c>
      <c r="C86" s="79" t="s">
        <v>154</v>
      </c>
      <c r="D86" s="79" t="s">
        <v>151</v>
      </c>
      <c r="E86" s="79" t="s">
        <v>142</v>
      </c>
      <c r="F86" s="80">
        <v>4.6174400000000002</v>
      </c>
      <c r="G86" s="80">
        <v>4.0758299999999998</v>
      </c>
      <c r="H86" s="81">
        <v>0.25800000000000001</v>
      </c>
      <c r="I86" s="81">
        <v>0.91600000000000004</v>
      </c>
      <c r="J86" s="81">
        <v>0.47299999999999998</v>
      </c>
      <c r="K86" s="81">
        <v>1.1339999999999999</v>
      </c>
      <c r="L86" s="81">
        <v>25.34</v>
      </c>
      <c r="M86" s="62">
        <f t="shared" si="0"/>
        <v>2.2679999999999998</v>
      </c>
      <c r="N86" s="62">
        <f t="shared" si="1"/>
        <v>0.94599999999999995</v>
      </c>
      <c r="O86" s="62">
        <f t="shared" si="2"/>
        <v>0.21799999999999986</v>
      </c>
      <c r="P86" s="62">
        <f t="shared" si="3"/>
        <v>0.21499999999999997</v>
      </c>
      <c r="Q86" s="81">
        <v>1.2</v>
      </c>
      <c r="R86" s="81">
        <v>2.33</v>
      </c>
      <c r="S86" s="81">
        <v>2.69</v>
      </c>
      <c r="T86" s="81">
        <v>1.66</v>
      </c>
      <c r="U86" s="81">
        <v>1.94</v>
      </c>
      <c r="V86" s="81">
        <v>1.29</v>
      </c>
      <c r="W86" s="82">
        <v>43712</v>
      </c>
      <c r="X86" s="83">
        <v>0.28000000000000003</v>
      </c>
      <c r="Y86" s="83">
        <v>10.13622</v>
      </c>
      <c r="Z86" s="75">
        <f t="shared" ref="Z86:Z87" si="10">PI()/4*(J86^3*K86-H86^3*I86)</f>
        <v>8.1896035916547899E-2</v>
      </c>
      <c r="AA86" s="66">
        <f t="shared" si="5"/>
        <v>12668.309761747163</v>
      </c>
      <c r="AB86" s="66">
        <f t="shared" si="6"/>
        <v>12.668309761747164</v>
      </c>
      <c r="AC86" s="67">
        <v>12.66831</v>
      </c>
      <c r="AD86" s="84"/>
      <c r="AE86" s="85" t="s">
        <v>149</v>
      </c>
      <c r="AF86" s="15" t="s">
        <v>8</v>
      </c>
      <c r="AG86" s="15" t="s">
        <v>149</v>
      </c>
      <c r="AH86" s="86">
        <v>49.1</v>
      </c>
    </row>
    <row r="87" spans="1:34" ht="14.5" x14ac:dyDescent="0.35">
      <c r="A87" s="89" t="s">
        <v>172</v>
      </c>
      <c r="B87" s="89" t="s">
        <v>173</v>
      </c>
      <c r="C87" s="89" t="s">
        <v>137</v>
      </c>
      <c r="D87" s="89" t="s">
        <v>138</v>
      </c>
      <c r="E87" s="89" t="s">
        <v>139</v>
      </c>
      <c r="F87" s="75">
        <v>12.729240000000001</v>
      </c>
      <c r="G87" s="75">
        <v>12.729240000000001</v>
      </c>
      <c r="H87" s="90">
        <v>0.60399999999999998</v>
      </c>
      <c r="I87" s="90">
        <v>1.1639999999999999</v>
      </c>
      <c r="J87" s="90">
        <v>0.81699999999999995</v>
      </c>
      <c r="K87" s="90">
        <v>1.377</v>
      </c>
      <c r="L87" s="90">
        <v>28.23</v>
      </c>
      <c r="M87" s="62">
        <f t="shared" si="0"/>
        <v>2.754</v>
      </c>
      <c r="N87" s="62">
        <f t="shared" si="1"/>
        <v>1.6339999999999999</v>
      </c>
      <c r="O87" s="62">
        <f t="shared" si="2"/>
        <v>0.21300000000000008</v>
      </c>
      <c r="P87" s="62">
        <f t="shared" si="3"/>
        <v>0.21299999999999997</v>
      </c>
      <c r="Q87" s="90">
        <v>2.5299999999999998</v>
      </c>
      <c r="R87" s="90">
        <v>3.63</v>
      </c>
      <c r="S87" s="90">
        <v>2.73</v>
      </c>
      <c r="T87" s="90">
        <v>1.77</v>
      </c>
      <c r="U87" s="90">
        <v>3.13</v>
      </c>
      <c r="V87" s="90">
        <v>2.89</v>
      </c>
      <c r="W87" s="91">
        <v>43707</v>
      </c>
      <c r="X87" s="92">
        <v>0.36</v>
      </c>
      <c r="Y87" s="92">
        <v>20.60144</v>
      </c>
      <c r="Z87" s="75">
        <f t="shared" si="10"/>
        <v>0.38833623786625776</v>
      </c>
      <c r="AA87" s="66">
        <f t="shared" si="5"/>
        <v>5429.9419361927949</v>
      </c>
      <c r="AB87" s="66">
        <f t="shared" si="6"/>
        <v>5.4299419361927947</v>
      </c>
      <c r="AC87" s="67">
        <v>5.4299419999999996</v>
      </c>
      <c r="AD87" s="75"/>
      <c r="AE87" s="93" t="s">
        <v>16</v>
      </c>
      <c r="AF87" s="15" t="s">
        <v>16</v>
      </c>
      <c r="AG87" s="15" t="s">
        <v>16</v>
      </c>
      <c r="AH87" s="94">
        <v>66.2</v>
      </c>
    </row>
    <row r="88" spans="1:34" ht="14.5" x14ac:dyDescent="0.35">
      <c r="A88" s="79" t="s">
        <v>172</v>
      </c>
      <c r="B88" s="79" t="s">
        <v>173</v>
      </c>
      <c r="C88" s="79" t="s">
        <v>137</v>
      </c>
      <c r="D88" s="79" t="s">
        <v>138</v>
      </c>
      <c r="E88" s="79" t="s">
        <v>142</v>
      </c>
      <c r="F88" s="80">
        <v>3.8034300000000001</v>
      </c>
      <c r="G88" s="80">
        <v>2.6131500000000001</v>
      </c>
      <c r="H88" s="81">
        <v>0.57799999999999996</v>
      </c>
      <c r="I88" s="81">
        <v>0.745</v>
      </c>
      <c r="J88" s="81">
        <v>0.751</v>
      </c>
      <c r="K88" s="81">
        <v>0.88600000000000001</v>
      </c>
      <c r="L88" s="81">
        <v>28.32</v>
      </c>
      <c r="M88" s="62">
        <f t="shared" si="0"/>
        <v>1.772</v>
      </c>
      <c r="N88" s="62">
        <f t="shared" si="1"/>
        <v>1.502</v>
      </c>
      <c r="O88" s="62">
        <f t="shared" si="2"/>
        <v>0.14100000000000001</v>
      </c>
      <c r="P88" s="62">
        <f t="shared" si="3"/>
        <v>0.17300000000000004</v>
      </c>
      <c r="Q88" s="81">
        <v>1.61</v>
      </c>
      <c r="R88" s="81">
        <v>2.02</v>
      </c>
      <c r="S88" s="81">
        <v>1.83</v>
      </c>
      <c r="T88" s="81">
        <v>1.49</v>
      </c>
      <c r="U88" s="81">
        <v>2.61</v>
      </c>
      <c r="V88" s="81">
        <v>1.93</v>
      </c>
      <c r="W88" s="82">
        <v>43707</v>
      </c>
      <c r="X88" s="83">
        <v>0.25</v>
      </c>
      <c r="Y88" s="83">
        <v>13.240030000000001</v>
      </c>
      <c r="Z88" s="65">
        <f t="shared" ref="Z88:Z119" si="11">PI()/4*(J88^3*K88-H88^3*I88)</f>
        <v>0.18175563200413763</v>
      </c>
      <c r="AA88" s="66">
        <f t="shared" si="5"/>
        <v>7456.0123521279193</v>
      </c>
      <c r="AB88" s="66">
        <f t="shared" si="6"/>
        <v>7.4560123521279191</v>
      </c>
      <c r="AC88" s="67">
        <v>7.4560120000000003</v>
      </c>
      <c r="AD88" s="84"/>
      <c r="AE88" s="85" t="s">
        <v>149</v>
      </c>
      <c r="AF88" s="15" t="s">
        <v>149</v>
      </c>
      <c r="AG88" s="15" t="s">
        <v>149</v>
      </c>
      <c r="AH88" s="86">
        <v>35.6</v>
      </c>
    </row>
    <row r="89" spans="1:34" ht="14.5" x14ac:dyDescent="0.35">
      <c r="A89" s="79" t="s">
        <v>172</v>
      </c>
      <c r="B89" s="79" t="s">
        <v>173</v>
      </c>
      <c r="C89" s="79" t="s">
        <v>137</v>
      </c>
      <c r="D89" s="79" t="s">
        <v>138</v>
      </c>
      <c r="E89" s="79" t="s">
        <v>160</v>
      </c>
      <c r="F89" s="80">
        <v>2.8403700000000001</v>
      </c>
      <c r="G89" s="80">
        <v>2.5795599999999999</v>
      </c>
      <c r="H89" s="81">
        <v>0.50800000000000001</v>
      </c>
      <c r="I89" s="81">
        <v>0.56599999999999995</v>
      </c>
      <c r="J89" s="81">
        <v>0.624</v>
      </c>
      <c r="K89" s="81">
        <v>0.67600000000000005</v>
      </c>
      <c r="L89" s="81">
        <v>27.74</v>
      </c>
      <c r="M89" s="62">
        <f t="shared" si="0"/>
        <v>1.3520000000000001</v>
      </c>
      <c r="N89" s="62">
        <f t="shared" si="1"/>
        <v>1.248</v>
      </c>
      <c r="O89" s="62">
        <f t="shared" si="2"/>
        <v>0.1100000000000001</v>
      </c>
      <c r="P89" s="62">
        <f t="shared" si="3"/>
        <v>0.11599999999999999</v>
      </c>
      <c r="Q89" s="81">
        <v>1.51</v>
      </c>
      <c r="R89" s="81">
        <v>1.68</v>
      </c>
      <c r="S89" s="81">
        <v>1.76</v>
      </c>
      <c r="T89" s="81">
        <v>1.75</v>
      </c>
      <c r="U89" s="81">
        <v>1.86</v>
      </c>
      <c r="V89" s="81">
        <v>1.4</v>
      </c>
      <c r="W89" s="82">
        <v>43707</v>
      </c>
      <c r="X89" s="83">
        <v>0.24</v>
      </c>
      <c r="Y89" s="83">
        <v>7.27759</v>
      </c>
      <c r="Z89" s="75">
        <f t="shared" si="11"/>
        <v>7.0723153710035111E-2</v>
      </c>
      <c r="AA89" s="66">
        <f t="shared" si="5"/>
        <v>10532.500612822247</v>
      </c>
      <c r="AB89" s="66">
        <f t="shared" si="6"/>
        <v>10.532500612822247</v>
      </c>
      <c r="AC89" s="67">
        <v>10.532500000000001</v>
      </c>
      <c r="AD89" s="84"/>
      <c r="AE89" s="85" t="s">
        <v>149</v>
      </c>
      <c r="AF89" s="15" t="s">
        <v>149</v>
      </c>
      <c r="AG89" s="15" t="s">
        <v>149</v>
      </c>
      <c r="AH89" s="86">
        <v>23.5</v>
      </c>
    </row>
    <row r="90" spans="1:34" ht="14.5" x14ac:dyDescent="0.35">
      <c r="A90" s="79" t="s">
        <v>172</v>
      </c>
      <c r="B90" s="79" t="s">
        <v>173</v>
      </c>
      <c r="C90" s="79" t="s">
        <v>137</v>
      </c>
      <c r="D90" s="79" t="s">
        <v>145</v>
      </c>
      <c r="E90" s="79" t="s">
        <v>139</v>
      </c>
      <c r="F90" s="80">
        <v>14.17648</v>
      </c>
      <c r="G90" s="80">
        <v>10.45739</v>
      </c>
      <c r="H90" s="81">
        <v>1.194</v>
      </c>
      <c r="I90" s="81">
        <v>1.226</v>
      </c>
      <c r="J90" s="81">
        <v>1.39</v>
      </c>
      <c r="K90" s="81">
        <v>1.518</v>
      </c>
      <c r="L90" s="81">
        <v>24.3</v>
      </c>
      <c r="M90" s="62">
        <f t="shared" si="0"/>
        <v>3.036</v>
      </c>
      <c r="N90" s="62">
        <f t="shared" si="1"/>
        <v>2.78</v>
      </c>
      <c r="O90" s="62">
        <f t="shared" si="2"/>
        <v>0.29200000000000004</v>
      </c>
      <c r="P90" s="62">
        <f t="shared" si="3"/>
        <v>0.19599999999999995</v>
      </c>
      <c r="Q90" s="81">
        <v>3.09</v>
      </c>
      <c r="R90" s="81">
        <v>3.18</v>
      </c>
      <c r="S90" s="81">
        <v>3.02</v>
      </c>
      <c r="T90" s="81">
        <v>2.4900000000000002</v>
      </c>
      <c r="U90" s="81">
        <v>3.57</v>
      </c>
      <c r="V90" s="81">
        <v>2.66</v>
      </c>
      <c r="W90" s="82">
        <v>43707</v>
      </c>
      <c r="X90" s="83">
        <v>0.28999999999999998</v>
      </c>
      <c r="Y90" s="83">
        <v>25.49971</v>
      </c>
      <c r="Z90" s="65">
        <f t="shared" si="11"/>
        <v>1.5628331255057712</v>
      </c>
      <c r="AA90" s="66">
        <f t="shared" si="5"/>
        <v>1670.0449489429693</v>
      </c>
      <c r="AB90" s="66">
        <f t="shared" si="6"/>
        <v>1.6700449489429694</v>
      </c>
      <c r="AC90" s="67">
        <v>1.670045</v>
      </c>
      <c r="AD90" s="84"/>
      <c r="AE90" s="85" t="s">
        <v>149</v>
      </c>
      <c r="AF90" s="15" t="s">
        <v>149</v>
      </c>
      <c r="AG90" s="15" t="s">
        <v>149</v>
      </c>
      <c r="AH90" s="86">
        <v>66.900000000000006</v>
      </c>
    </row>
    <row r="91" spans="1:34" ht="14.5" x14ac:dyDescent="0.35">
      <c r="A91" s="79" t="s">
        <v>172</v>
      </c>
      <c r="B91" s="79" t="s">
        <v>173</v>
      </c>
      <c r="C91" s="79" t="s">
        <v>137</v>
      </c>
      <c r="D91" s="79" t="s">
        <v>145</v>
      </c>
      <c r="E91" s="79" t="s">
        <v>142</v>
      </c>
      <c r="F91" s="80">
        <v>5.12005</v>
      </c>
      <c r="G91" s="80">
        <v>4.0747999999999998</v>
      </c>
      <c r="H91" s="81">
        <v>0.64500000000000002</v>
      </c>
      <c r="I91" s="81">
        <v>0.78800000000000003</v>
      </c>
      <c r="J91" s="81">
        <v>0.82699999999999996</v>
      </c>
      <c r="K91" s="81">
        <v>0.97699999999999998</v>
      </c>
      <c r="L91" s="81">
        <v>30.6</v>
      </c>
      <c r="M91" s="62">
        <f t="shared" si="0"/>
        <v>1.954</v>
      </c>
      <c r="N91" s="62">
        <f t="shared" si="1"/>
        <v>1.6539999999999999</v>
      </c>
      <c r="O91" s="62">
        <f t="shared" si="2"/>
        <v>0.18899999999999995</v>
      </c>
      <c r="P91" s="62">
        <f t="shared" si="3"/>
        <v>0.18199999999999994</v>
      </c>
      <c r="Q91" s="81">
        <v>1.98</v>
      </c>
      <c r="R91" s="81">
        <v>2.1800000000000002</v>
      </c>
      <c r="S91" s="81">
        <v>2.38</v>
      </c>
      <c r="T91" s="81">
        <v>2.6</v>
      </c>
      <c r="U91" s="81">
        <v>2</v>
      </c>
      <c r="V91" s="81">
        <v>1.71</v>
      </c>
      <c r="W91" s="82">
        <v>43707</v>
      </c>
      <c r="X91" s="83">
        <v>0.28999999999999998</v>
      </c>
      <c r="Y91" s="83">
        <v>13.87405</v>
      </c>
      <c r="Z91" s="75">
        <f t="shared" si="11"/>
        <v>0.26793968534959406</v>
      </c>
      <c r="AA91" s="66">
        <f t="shared" si="5"/>
        <v>5299.9495919719247</v>
      </c>
      <c r="AB91" s="66">
        <f t="shared" si="6"/>
        <v>5.2999495919719246</v>
      </c>
      <c r="AC91" s="67">
        <v>5.2999499999999999</v>
      </c>
      <c r="AD91" s="84"/>
      <c r="AE91" s="85" t="s">
        <v>149</v>
      </c>
      <c r="AF91" s="15" t="s">
        <v>149</v>
      </c>
      <c r="AG91" s="15" t="s">
        <v>149</v>
      </c>
      <c r="AH91" s="86">
        <v>46.3</v>
      </c>
    </row>
    <row r="92" spans="1:34" ht="14.5" x14ac:dyDescent="0.35">
      <c r="A92" s="79" t="s">
        <v>172</v>
      </c>
      <c r="B92" s="79" t="s">
        <v>173</v>
      </c>
      <c r="C92" s="79" t="s">
        <v>137</v>
      </c>
      <c r="D92" s="79" t="s">
        <v>145</v>
      </c>
      <c r="E92" s="79" t="s">
        <v>160</v>
      </c>
      <c r="F92" s="80">
        <v>2.5488599999999999</v>
      </c>
      <c r="G92" s="80">
        <v>1.7654700000000001</v>
      </c>
      <c r="H92" s="81">
        <v>0.45800000000000002</v>
      </c>
      <c r="I92" s="81">
        <v>0.67600000000000005</v>
      </c>
      <c r="J92" s="81">
        <v>0.59299999999999997</v>
      </c>
      <c r="K92" s="81">
        <v>0.80400000000000005</v>
      </c>
      <c r="L92" s="81">
        <v>28.42</v>
      </c>
      <c r="M92" s="62">
        <f t="shared" si="0"/>
        <v>1.6080000000000001</v>
      </c>
      <c r="N92" s="62">
        <f t="shared" si="1"/>
        <v>1.1859999999999999</v>
      </c>
      <c r="O92" s="62">
        <f t="shared" si="2"/>
        <v>0.128</v>
      </c>
      <c r="P92" s="62">
        <f t="shared" si="3"/>
        <v>0.13499999999999995</v>
      </c>
      <c r="Q92" s="81">
        <v>1.78</v>
      </c>
      <c r="R92" s="81">
        <v>2.02</v>
      </c>
      <c r="S92" s="81">
        <v>1.84</v>
      </c>
      <c r="T92" s="81">
        <v>1.1399999999999999</v>
      </c>
      <c r="U92" s="81">
        <v>1.76</v>
      </c>
      <c r="V92" s="81">
        <v>1.45</v>
      </c>
      <c r="W92" s="82">
        <v>43707</v>
      </c>
      <c r="X92" s="83">
        <v>0.2</v>
      </c>
      <c r="Y92" s="83">
        <v>5.3989500000000001</v>
      </c>
      <c r="Z92" s="65">
        <f t="shared" si="11"/>
        <v>8.0669646918140867E-2</v>
      </c>
      <c r="AA92" s="66">
        <f t="shared" si="5"/>
        <v>6850.2224719757769</v>
      </c>
      <c r="AB92" s="66">
        <f t="shared" si="6"/>
        <v>6.8502224719757772</v>
      </c>
      <c r="AC92" s="67">
        <v>6.8502219999999996</v>
      </c>
      <c r="AD92" s="84"/>
      <c r="AE92" s="85" t="s">
        <v>149</v>
      </c>
      <c r="AF92" s="15" t="s">
        <v>149</v>
      </c>
      <c r="AG92" s="15" t="s">
        <v>149</v>
      </c>
      <c r="AH92" s="86">
        <v>26.2</v>
      </c>
    </row>
    <row r="93" spans="1:34" ht="14.5" x14ac:dyDescent="0.35">
      <c r="A93" s="103" t="s">
        <v>172</v>
      </c>
      <c r="B93" s="103" t="s">
        <v>173</v>
      </c>
      <c r="C93" s="103" t="s">
        <v>137</v>
      </c>
      <c r="D93" s="103" t="s">
        <v>148</v>
      </c>
      <c r="E93" s="103" t="s">
        <v>139</v>
      </c>
      <c r="F93" s="104"/>
      <c r="G93" s="104"/>
      <c r="H93" s="105">
        <v>0.20499999999999999</v>
      </c>
      <c r="I93" s="105">
        <v>1.361</v>
      </c>
      <c r="J93" s="105">
        <v>0.40300000000000002</v>
      </c>
      <c r="K93" s="105">
        <v>1.5529999999999999</v>
      </c>
      <c r="L93" s="105">
        <v>26.86</v>
      </c>
      <c r="M93" s="62">
        <f t="shared" si="0"/>
        <v>3.1059999999999999</v>
      </c>
      <c r="N93" s="62">
        <f t="shared" si="1"/>
        <v>0.80600000000000005</v>
      </c>
      <c r="O93" s="62">
        <f t="shared" si="2"/>
        <v>0.19199999999999995</v>
      </c>
      <c r="P93" s="62">
        <f t="shared" si="3"/>
        <v>0.19800000000000004</v>
      </c>
      <c r="Q93" s="105">
        <v>1.52</v>
      </c>
      <c r="R93" s="105">
        <v>3.42</v>
      </c>
      <c r="S93" s="105">
        <v>3.23</v>
      </c>
      <c r="T93" s="105">
        <v>1.46</v>
      </c>
      <c r="U93" s="105">
        <v>4.41</v>
      </c>
      <c r="V93" s="105">
        <v>1.74</v>
      </c>
      <c r="W93" s="106">
        <v>43707</v>
      </c>
      <c r="X93" s="107">
        <v>0.32</v>
      </c>
      <c r="Y93" s="107">
        <v>20.562660000000001</v>
      </c>
      <c r="Z93" s="75">
        <f t="shared" si="11"/>
        <v>7.0622962959184257E-2</v>
      </c>
      <c r="AA93" s="66">
        <f t="shared" si="5"/>
        <v>29801.552364297891</v>
      </c>
      <c r="AB93" s="66">
        <f t="shared" si="6"/>
        <v>29.801552364297891</v>
      </c>
      <c r="AC93" s="67">
        <v>29.801549999999999</v>
      </c>
      <c r="AD93" s="108"/>
      <c r="AE93" s="109" t="s">
        <v>5</v>
      </c>
      <c r="AF93" s="15" t="s">
        <v>5</v>
      </c>
      <c r="AG93" s="15" t="s">
        <v>5</v>
      </c>
      <c r="AH93" s="110">
        <v>70.2</v>
      </c>
    </row>
    <row r="94" spans="1:34" ht="14.5" x14ac:dyDescent="0.35">
      <c r="A94" s="79" t="s">
        <v>172</v>
      </c>
      <c r="B94" s="79" t="s">
        <v>173</v>
      </c>
      <c r="C94" s="79" t="s">
        <v>137</v>
      </c>
      <c r="D94" s="79" t="s">
        <v>150</v>
      </c>
      <c r="E94" s="79" t="s">
        <v>139</v>
      </c>
      <c r="F94" s="80">
        <v>6.7258300000000002</v>
      </c>
      <c r="G94" s="80">
        <v>4.9926000000000004</v>
      </c>
      <c r="H94" s="81">
        <v>0.64400000000000002</v>
      </c>
      <c r="I94" s="81">
        <v>0.95</v>
      </c>
      <c r="J94" s="81">
        <v>0.82499999999999996</v>
      </c>
      <c r="K94" s="81">
        <v>1.1060000000000001</v>
      </c>
      <c r="L94" s="81">
        <v>29.12</v>
      </c>
      <c r="M94" s="62">
        <f t="shared" si="0"/>
        <v>2.2120000000000002</v>
      </c>
      <c r="N94" s="62">
        <f t="shared" si="1"/>
        <v>1.65</v>
      </c>
      <c r="O94" s="62">
        <f t="shared" si="2"/>
        <v>0.15600000000000014</v>
      </c>
      <c r="P94" s="62">
        <f t="shared" si="3"/>
        <v>0.18099999999999994</v>
      </c>
      <c r="Q94" s="81">
        <v>1.55</v>
      </c>
      <c r="R94" s="81">
        <v>2.41</v>
      </c>
      <c r="S94" s="81">
        <v>1.88</v>
      </c>
      <c r="T94" s="81">
        <v>1.73</v>
      </c>
      <c r="U94" s="81">
        <v>2.21</v>
      </c>
      <c r="V94" s="81">
        <v>2.63</v>
      </c>
      <c r="W94" s="82">
        <v>43707</v>
      </c>
      <c r="X94" s="83">
        <v>0.31</v>
      </c>
      <c r="Y94" s="83">
        <v>16.973939999999999</v>
      </c>
      <c r="Z94" s="65">
        <f t="shared" si="11"/>
        <v>0.28847737094624998</v>
      </c>
      <c r="AA94" s="66">
        <f t="shared" si="5"/>
        <v>6022.4948599996405</v>
      </c>
      <c r="AB94" s="66">
        <f t="shared" si="6"/>
        <v>6.0224948599996404</v>
      </c>
      <c r="AC94" s="67">
        <v>6.0224950000000002</v>
      </c>
      <c r="AD94" s="84"/>
      <c r="AE94" s="85" t="s">
        <v>149</v>
      </c>
      <c r="AF94" s="15" t="s">
        <v>149</v>
      </c>
      <c r="AG94" s="15" t="s">
        <v>149</v>
      </c>
      <c r="AH94" s="86">
        <v>48.2</v>
      </c>
    </row>
    <row r="95" spans="1:34" ht="14.5" x14ac:dyDescent="0.35">
      <c r="A95" s="60" t="s">
        <v>172</v>
      </c>
      <c r="B95" s="60" t="s">
        <v>173</v>
      </c>
      <c r="C95" s="60" t="s">
        <v>137</v>
      </c>
      <c r="D95" s="60" t="s">
        <v>151</v>
      </c>
      <c r="E95" s="60" t="s">
        <v>139</v>
      </c>
      <c r="F95" s="61">
        <v>14.12777</v>
      </c>
      <c r="G95" s="61">
        <v>7.7521899999999997</v>
      </c>
      <c r="H95" s="62">
        <v>0.92600000000000005</v>
      </c>
      <c r="I95" s="62">
        <v>1.6719999999999999</v>
      </c>
      <c r="J95" s="62">
        <v>1.1120000000000001</v>
      </c>
      <c r="K95" s="62">
        <v>1.863</v>
      </c>
      <c r="L95" s="62">
        <v>24.44</v>
      </c>
      <c r="M95" s="62">
        <f t="shared" si="0"/>
        <v>3.726</v>
      </c>
      <c r="N95" s="62">
        <f t="shared" si="1"/>
        <v>2.2240000000000002</v>
      </c>
      <c r="O95" s="62">
        <f t="shared" si="2"/>
        <v>0.19100000000000006</v>
      </c>
      <c r="P95" s="62">
        <f t="shared" si="3"/>
        <v>0.18600000000000005</v>
      </c>
      <c r="Q95" s="62">
        <v>2.94</v>
      </c>
      <c r="R95" s="62">
        <v>4.26</v>
      </c>
      <c r="S95" s="62">
        <v>4.49</v>
      </c>
      <c r="T95" s="62">
        <v>2.57</v>
      </c>
      <c r="U95" s="62">
        <v>4.05</v>
      </c>
      <c r="V95" s="62">
        <v>2.23</v>
      </c>
      <c r="W95" s="63">
        <v>43707</v>
      </c>
      <c r="X95" s="64">
        <v>0.26</v>
      </c>
      <c r="Y95" s="64">
        <v>26.289149999999999</v>
      </c>
      <c r="Z95" s="75">
        <f t="shared" si="11"/>
        <v>0.9692502251402304</v>
      </c>
      <c r="AA95" s="66">
        <f t="shared" si="5"/>
        <v>2776.17066349992</v>
      </c>
      <c r="AB95" s="66">
        <f t="shared" si="6"/>
        <v>2.7761706634999199</v>
      </c>
      <c r="AC95" s="67">
        <v>2.7761710000000002</v>
      </c>
      <c r="AD95" s="66"/>
      <c r="AE95" s="68" t="s">
        <v>18</v>
      </c>
      <c r="AF95" s="15" t="s">
        <v>18</v>
      </c>
      <c r="AG95" s="15" t="s">
        <v>18</v>
      </c>
      <c r="AH95" s="69">
        <v>84.1</v>
      </c>
    </row>
    <row r="96" spans="1:34" ht="14.5" x14ac:dyDescent="0.35">
      <c r="A96" s="79" t="s">
        <v>172</v>
      </c>
      <c r="B96" s="79" t="s">
        <v>173</v>
      </c>
      <c r="C96" s="79" t="s">
        <v>137</v>
      </c>
      <c r="D96" s="79" t="s">
        <v>151</v>
      </c>
      <c r="E96" s="79" t="s">
        <v>160</v>
      </c>
      <c r="F96" s="80">
        <v>4.9251199999999997</v>
      </c>
      <c r="G96" s="80">
        <v>4.2073299999999998</v>
      </c>
      <c r="H96" s="81">
        <v>0.38800000000000001</v>
      </c>
      <c r="I96" s="81">
        <v>1.153</v>
      </c>
      <c r="J96" s="81">
        <v>0.55100000000000005</v>
      </c>
      <c r="K96" s="81">
        <v>1.3169999999999999</v>
      </c>
      <c r="L96" s="81">
        <v>26.24</v>
      </c>
      <c r="M96" s="62">
        <f t="shared" si="0"/>
        <v>2.6339999999999999</v>
      </c>
      <c r="N96" s="62">
        <f t="shared" si="1"/>
        <v>1.1020000000000001</v>
      </c>
      <c r="O96" s="62">
        <f t="shared" si="2"/>
        <v>0.16399999999999992</v>
      </c>
      <c r="P96" s="62">
        <f t="shared" si="3"/>
        <v>0.16300000000000003</v>
      </c>
      <c r="Q96" s="81">
        <v>1.52</v>
      </c>
      <c r="R96" s="81">
        <v>3.02</v>
      </c>
      <c r="S96" s="81">
        <v>2.6</v>
      </c>
      <c r="T96" s="81">
        <v>1.56</v>
      </c>
      <c r="U96" s="81">
        <v>3.3</v>
      </c>
      <c r="V96" s="81">
        <v>1.45</v>
      </c>
      <c r="W96" s="82">
        <v>43707</v>
      </c>
      <c r="X96" s="83">
        <v>0.28999999999999998</v>
      </c>
      <c r="Y96" s="83">
        <v>9.7241599999999995</v>
      </c>
      <c r="Z96" s="65">
        <f t="shared" si="11"/>
        <v>0.12013863493598703</v>
      </c>
      <c r="AA96" s="66">
        <f t="shared" si="5"/>
        <v>8284.6645782487813</v>
      </c>
      <c r="AB96" s="66">
        <f t="shared" si="6"/>
        <v>8.2846645782487816</v>
      </c>
      <c r="AC96" s="67">
        <v>8.2846650000000004</v>
      </c>
      <c r="AD96" s="84"/>
      <c r="AE96" s="85" t="s">
        <v>149</v>
      </c>
      <c r="AF96" s="15" t="s">
        <v>149</v>
      </c>
      <c r="AG96" s="15" t="s">
        <v>149</v>
      </c>
      <c r="AH96" s="86">
        <v>45.3</v>
      </c>
    </row>
    <row r="97" spans="1:34" ht="14.5" x14ac:dyDescent="0.35">
      <c r="A97" s="60" t="s">
        <v>172</v>
      </c>
      <c r="B97" s="60" t="s">
        <v>173</v>
      </c>
      <c r="C97" s="60" t="s">
        <v>152</v>
      </c>
      <c r="D97" s="60" t="s">
        <v>138</v>
      </c>
      <c r="E97" s="60" t="s">
        <v>139</v>
      </c>
      <c r="F97" s="61">
        <v>13.447979999999999</v>
      </c>
      <c r="G97" s="61">
        <v>0.95747000000000004</v>
      </c>
      <c r="H97" s="62">
        <v>0.78400000000000003</v>
      </c>
      <c r="I97" s="62">
        <v>1.7070000000000001</v>
      </c>
      <c r="J97" s="62">
        <v>1.012</v>
      </c>
      <c r="K97" s="62">
        <v>1.9239999999999999</v>
      </c>
      <c r="L97" s="62">
        <v>24.85</v>
      </c>
      <c r="M97" s="62">
        <f t="shared" si="0"/>
        <v>3.8479999999999999</v>
      </c>
      <c r="N97" s="62">
        <f t="shared" si="1"/>
        <v>2.024</v>
      </c>
      <c r="O97" s="62">
        <f t="shared" si="2"/>
        <v>0.21699999999999986</v>
      </c>
      <c r="P97" s="62">
        <f t="shared" si="3"/>
        <v>0.22799999999999998</v>
      </c>
      <c r="Q97" s="62">
        <v>2.5099999999999998</v>
      </c>
      <c r="R97" s="62">
        <v>4.3</v>
      </c>
      <c r="S97" s="62">
        <v>4.47</v>
      </c>
      <c r="T97" s="62">
        <v>2.72</v>
      </c>
      <c r="U97" s="62">
        <v>4.55</v>
      </c>
      <c r="V97" s="62">
        <v>2.86</v>
      </c>
      <c r="W97" s="63">
        <v>43706</v>
      </c>
      <c r="X97" s="64">
        <v>0.24</v>
      </c>
      <c r="Y97" s="64">
        <v>20.763580000000001</v>
      </c>
      <c r="Z97" s="75">
        <f t="shared" si="11"/>
        <v>0.92010317193507962</v>
      </c>
      <c r="AA97" s="66">
        <f t="shared" si="5"/>
        <v>2309.783285984171</v>
      </c>
      <c r="AB97" s="66">
        <f t="shared" si="6"/>
        <v>2.3097832859841709</v>
      </c>
      <c r="AC97" s="67">
        <v>2.3097829999999999</v>
      </c>
      <c r="AD97" s="66"/>
      <c r="AE97" s="68" t="s">
        <v>18</v>
      </c>
      <c r="AF97" s="15" t="s">
        <v>18</v>
      </c>
      <c r="AG97" s="15" t="s">
        <v>18</v>
      </c>
      <c r="AH97" s="69">
        <v>99.3</v>
      </c>
    </row>
    <row r="98" spans="1:34" ht="14.5" x14ac:dyDescent="0.35">
      <c r="A98" s="79" t="s">
        <v>172</v>
      </c>
      <c r="B98" s="79" t="s">
        <v>173</v>
      </c>
      <c r="C98" s="79" t="s">
        <v>152</v>
      </c>
      <c r="D98" s="79" t="s">
        <v>138</v>
      </c>
      <c r="E98" s="79" t="s">
        <v>160</v>
      </c>
      <c r="F98" s="80">
        <v>3.1653500000000001</v>
      </c>
      <c r="G98" s="80">
        <v>3.0127199999999998</v>
      </c>
      <c r="H98" s="81">
        <v>0.56200000000000006</v>
      </c>
      <c r="I98" s="81">
        <v>1.004</v>
      </c>
      <c r="J98" s="81">
        <v>0.73399999999999999</v>
      </c>
      <c r="K98" s="81">
        <v>1.165</v>
      </c>
      <c r="L98" s="81">
        <v>28.8</v>
      </c>
      <c r="M98" s="62">
        <f t="shared" si="0"/>
        <v>2.33</v>
      </c>
      <c r="N98" s="62">
        <f t="shared" si="1"/>
        <v>1.468</v>
      </c>
      <c r="O98" s="62">
        <f t="shared" si="2"/>
        <v>0.16100000000000003</v>
      </c>
      <c r="P98" s="62">
        <f t="shared" si="3"/>
        <v>0.17199999999999993</v>
      </c>
      <c r="Q98" s="81">
        <v>1.45</v>
      </c>
      <c r="R98" s="81">
        <v>2.44</v>
      </c>
      <c r="S98" s="81">
        <v>1.98</v>
      </c>
      <c r="T98" s="81">
        <v>1.4</v>
      </c>
      <c r="U98" s="81">
        <v>2.66</v>
      </c>
      <c r="V98" s="81">
        <v>1.62</v>
      </c>
      <c r="W98" s="82">
        <v>43706</v>
      </c>
      <c r="X98" s="83">
        <v>0.27</v>
      </c>
      <c r="Y98" s="83">
        <v>9.1576500000000003</v>
      </c>
      <c r="Z98" s="65">
        <f t="shared" si="11"/>
        <v>0.22186029252394673</v>
      </c>
      <c r="AA98" s="66">
        <f t="shared" si="5"/>
        <v>4224.83727805339</v>
      </c>
      <c r="AB98" s="66">
        <f t="shared" si="6"/>
        <v>4.22483727805339</v>
      </c>
      <c r="AC98" s="67">
        <v>4.224837</v>
      </c>
      <c r="AD98" s="84"/>
      <c r="AE98" s="85" t="s">
        <v>149</v>
      </c>
      <c r="AF98" s="15" t="s">
        <v>149</v>
      </c>
      <c r="AG98" s="15" t="s">
        <v>149</v>
      </c>
      <c r="AH98" s="86">
        <v>40.4</v>
      </c>
    </row>
    <row r="99" spans="1:34" ht="14.5" x14ac:dyDescent="0.35">
      <c r="A99" s="60" t="s">
        <v>172</v>
      </c>
      <c r="B99" s="60" t="s">
        <v>173</v>
      </c>
      <c r="C99" s="60" t="s">
        <v>152</v>
      </c>
      <c r="D99" s="60" t="s">
        <v>145</v>
      </c>
      <c r="E99" s="60" t="s">
        <v>139</v>
      </c>
      <c r="F99" s="61">
        <v>13.94309</v>
      </c>
      <c r="G99" s="61">
        <v>13.53454</v>
      </c>
      <c r="H99" s="62">
        <v>0.68200000000000005</v>
      </c>
      <c r="I99" s="62">
        <v>1.5920000000000001</v>
      </c>
      <c r="J99" s="62">
        <v>0.93200000000000005</v>
      </c>
      <c r="K99" s="62">
        <v>1.831</v>
      </c>
      <c r="L99" s="62">
        <v>24.09</v>
      </c>
      <c r="M99" s="62">
        <f t="shared" si="0"/>
        <v>3.6619999999999999</v>
      </c>
      <c r="N99" s="62">
        <f t="shared" si="1"/>
        <v>1.8640000000000001</v>
      </c>
      <c r="O99" s="62">
        <f t="shared" si="2"/>
        <v>0.23899999999999988</v>
      </c>
      <c r="P99" s="62">
        <f t="shared" si="3"/>
        <v>0.25</v>
      </c>
      <c r="Q99" s="62">
        <v>2.41</v>
      </c>
      <c r="R99" s="62">
        <v>4.01</v>
      </c>
      <c r="S99" s="62">
        <v>3.83</v>
      </c>
      <c r="T99" s="62">
        <v>2.84</v>
      </c>
      <c r="U99" s="62">
        <v>4.1500000000000004</v>
      </c>
      <c r="V99" s="62">
        <v>2.86</v>
      </c>
      <c r="W99" s="63">
        <v>43706</v>
      </c>
      <c r="X99" s="64">
        <v>0.36</v>
      </c>
      <c r="Y99" s="64">
        <v>34.88897</v>
      </c>
      <c r="Z99" s="75">
        <f t="shared" si="11"/>
        <v>0.76756515990498841</v>
      </c>
      <c r="AA99" s="66">
        <f t="shared" si="5"/>
        <v>4652.4147222241909</v>
      </c>
      <c r="AB99" s="66">
        <f t="shared" si="6"/>
        <v>4.6524147222241909</v>
      </c>
      <c r="AC99" s="67">
        <v>4.6524150000000004</v>
      </c>
      <c r="AD99" s="66"/>
      <c r="AE99" s="68" t="s">
        <v>18</v>
      </c>
      <c r="AF99" s="15" t="s">
        <v>18</v>
      </c>
      <c r="AG99" s="15" t="s">
        <v>18</v>
      </c>
      <c r="AH99" s="69">
        <v>95.9</v>
      </c>
    </row>
    <row r="100" spans="1:34" ht="14.5" x14ac:dyDescent="0.35">
      <c r="A100" s="60" t="s">
        <v>172</v>
      </c>
      <c r="B100" s="60" t="s">
        <v>173</v>
      </c>
      <c r="C100" s="60" t="s">
        <v>152</v>
      </c>
      <c r="D100" s="60" t="s">
        <v>145</v>
      </c>
      <c r="E100" s="60" t="s">
        <v>142</v>
      </c>
      <c r="F100" s="61">
        <v>8.4864099999999993</v>
      </c>
      <c r="G100" s="61">
        <v>8.4726499999999998</v>
      </c>
      <c r="H100" s="62">
        <v>0.252</v>
      </c>
      <c r="I100" s="62">
        <v>1.56</v>
      </c>
      <c r="J100" s="62">
        <v>0.46500000000000002</v>
      </c>
      <c r="K100" s="62">
        <v>1.742</v>
      </c>
      <c r="L100" s="62">
        <v>27.04</v>
      </c>
      <c r="M100" s="62">
        <f t="shared" si="0"/>
        <v>3.484</v>
      </c>
      <c r="N100" s="62">
        <f t="shared" si="1"/>
        <v>0.93</v>
      </c>
      <c r="O100" s="62">
        <f t="shared" si="2"/>
        <v>0.18199999999999994</v>
      </c>
      <c r="P100" s="62">
        <f t="shared" si="3"/>
        <v>0.21300000000000002</v>
      </c>
      <c r="Q100" s="62">
        <v>1.68</v>
      </c>
      <c r="R100" s="62">
        <v>3.71</v>
      </c>
      <c r="S100" s="62">
        <v>4.4400000000000004</v>
      </c>
      <c r="T100" s="62">
        <v>2.33</v>
      </c>
      <c r="U100" s="62">
        <v>3.95</v>
      </c>
      <c r="V100" s="62">
        <v>1.96</v>
      </c>
      <c r="W100" s="63">
        <v>43706</v>
      </c>
      <c r="X100" s="64">
        <v>0.38</v>
      </c>
      <c r="Y100" s="64">
        <v>16.079730000000001</v>
      </c>
      <c r="Z100" s="65">
        <f t="shared" si="11"/>
        <v>0.11795427254125909</v>
      </c>
      <c r="AA100" s="66">
        <f t="shared" si="5"/>
        <v>13953.096644289066</v>
      </c>
      <c r="AB100" s="66">
        <f t="shared" si="6"/>
        <v>13.953096644289067</v>
      </c>
      <c r="AC100" s="67">
        <v>13.953099999999999</v>
      </c>
      <c r="AD100" s="66"/>
      <c r="AE100" s="68" t="s">
        <v>18</v>
      </c>
      <c r="AF100" s="15" t="s">
        <v>18</v>
      </c>
      <c r="AG100" s="15" t="s">
        <v>18</v>
      </c>
      <c r="AH100" s="69">
        <v>79.900000000000006</v>
      </c>
    </row>
    <row r="101" spans="1:34" ht="14.5" x14ac:dyDescent="0.35">
      <c r="A101" s="79" t="s">
        <v>172</v>
      </c>
      <c r="B101" s="79" t="s">
        <v>173</v>
      </c>
      <c r="C101" s="79" t="s">
        <v>152</v>
      </c>
      <c r="D101" s="79" t="s">
        <v>145</v>
      </c>
      <c r="E101" s="79" t="s">
        <v>160</v>
      </c>
      <c r="F101" s="80">
        <v>5.2192600000000002</v>
      </c>
      <c r="G101" s="80">
        <v>4.03505</v>
      </c>
      <c r="H101" s="81">
        <v>0.46100000000000002</v>
      </c>
      <c r="I101" s="81">
        <v>1.1020000000000001</v>
      </c>
      <c r="J101" s="81">
        <v>0.64400000000000002</v>
      </c>
      <c r="K101" s="81">
        <v>1.2490000000000001</v>
      </c>
      <c r="L101" s="81">
        <v>28.74</v>
      </c>
      <c r="M101" s="62">
        <f t="shared" si="0"/>
        <v>2.4980000000000002</v>
      </c>
      <c r="N101" s="62">
        <f t="shared" si="1"/>
        <v>1.288</v>
      </c>
      <c r="O101" s="62">
        <f t="shared" si="2"/>
        <v>0.14700000000000002</v>
      </c>
      <c r="P101" s="62">
        <f t="shared" si="3"/>
        <v>0.183</v>
      </c>
      <c r="Q101" s="81">
        <v>1.63</v>
      </c>
      <c r="R101" s="81">
        <v>3.44</v>
      </c>
      <c r="S101" s="81">
        <v>2.75</v>
      </c>
      <c r="T101" s="81">
        <v>1.49</v>
      </c>
      <c r="U101" s="81">
        <v>3.49</v>
      </c>
      <c r="V101" s="81">
        <v>1.84</v>
      </c>
      <c r="W101" s="82">
        <v>43706</v>
      </c>
      <c r="X101" s="83">
        <v>0.27</v>
      </c>
      <c r="Y101" s="83">
        <v>13.577859999999999</v>
      </c>
      <c r="Z101" s="75">
        <f t="shared" si="11"/>
        <v>0.17720942417079241</v>
      </c>
      <c r="AA101" s="66">
        <f t="shared" si="5"/>
        <v>7842.4189453786666</v>
      </c>
      <c r="AB101" s="66">
        <f t="shared" si="6"/>
        <v>7.8424189453786672</v>
      </c>
      <c r="AC101" s="67">
        <v>7.8424189999999996</v>
      </c>
      <c r="AD101" s="84"/>
      <c r="AE101" s="85" t="s">
        <v>149</v>
      </c>
      <c r="AF101" s="15" t="s">
        <v>149</v>
      </c>
      <c r="AG101" s="15" t="s">
        <v>149</v>
      </c>
      <c r="AH101" s="86">
        <v>50.1</v>
      </c>
    </row>
    <row r="102" spans="1:34" ht="14.5" x14ac:dyDescent="0.35">
      <c r="A102" s="103" t="s">
        <v>172</v>
      </c>
      <c r="B102" s="103" t="s">
        <v>173</v>
      </c>
      <c r="C102" s="103" t="s">
        <v>152</v>
      </c>
      <c r="D102" s="103" t="s">
        <v>148</v>
      </c>
      <c r="E102" s="103" t="s">
        <v>142</v>
      </c>
      <c r="F102" s="104"/>
      <c r="G102" s="104"/>
      <c r="H102" s="105">
        <v>0.38900000000000001</v>
      </c>
      <c r="I102" s="105">
        <v>1.4850000000000001</v>
      </c>
      <c r="J102" s="105">
        <v>0.56499999999999995</v>
      </c>
      <c r="K102" s="105">
        <v>1.724</v>
      </c>
      <c r="L102" s="105">
        <v>28.1</v>
      </c>
      <c r="M102" s="62">
        <f t="shared" si="0"/>
        <v>3.448</v>
      </c>
      <c r="N102" s="62">
        <f t="shared" si="1"/>
        <v>1.1299999999999999</v>
      </c>
      <c r="O102" s="62">
        <f t="shared" si="2"/>
        <v>0.23899999999999988</v>
      </c>
      <c r="P102" s="62">
        <f t="shared" si="3"/>
        <v>0.17599999999999993</v>
      </c>
      <c r="Q102" s="105">
        <v>2.1800000000000002</v>
      </c>
      <c r="R102" s="105">
        <v>4.37</v>
      </c>
      <c r="S102" s="105">
        <v>4.34</v>
      </c>
      <c r="T102" s="105">
        <v>2.2400000000000002</v>
      </c>
      <c r="U102" s="105">
        <v>3.71</v>
      </c>
      <c r="V102" s="105">
        <v>2.02</v>
      </c>
      <c r="W102" s="106">
        <v>43706</v>
      </c>
      <c r="X102" s="107">
        <v>0.53</v>
      </c>
      <c r="Y102" s="107">
        <v>16.603729999999999</v>
      </c>
      <c r="Z102" s="65">
        <f t="shared" si="11"/>
        <v>0.17556119660224268</v>
      </c>
      <c r="AA102" s="66">
        <f t="shared" si="5"/>
        <v>9680.1627045108889</v>
      </c>
      <c r="AB102" s="66">
        <f t="shared" si="6"/>
        <v>9.6801627045108898</v>
      </c>
      <c r="AC102" s="67">
        <v>9.6801630000000003</v>
      </c>
      <c r="AD102" s="108"/>
      <c r="AE102" s="109" t="s">
        <v>5</v>
      </c>
      <c r="AF102" s="15" t="s">
        <v>5</v>
      </c>
      <c r="AG102" s="15" t="s">
        <v>5</v>
      </c>
      <c r="AH102" s="110">
        <v>96.6</v>
      </c>
    </row>
    <row r="103" spans="1:34" ht="14.5" x14ac:dyDescent="0.35">
      <c r="A103" s="95" t="s">
        <v>172</v>
      </c>
      <c r="B103" s="95" t="s">
        <v>173</v>
      </c>
      <c r="C103" s="95" t="s">
        <v>152</v>
      </c>
      <c r="D103" s="95" t="s">
        <v>150</v>
      </c>
      <c r="E103" s="95" t="s">
        <v>139</v>
      </c>
      <c r="F103" s="96">
        <v>11.84102</v>
      </c>
      <c r="G103" s="96">
        <v>11.436310000000001</v>
      </c>
      <c r="H103" s="97">
        <v>0.84299999999999997</v>
      </c>
      <c r="I103" s="97">
        <v>1.575</v>
      </c>
      <c r="J103" s="97">
        <v>1.173</v>
      </c>
      <c r="K103" s="97">
        <v>1.83</v>
      </c>
      <c r="L103" s="97">
        <v>27.92</v>
      </c>
      <c r="M103" s="62">
        <f t="shared" si="0"/>
        <v>3.66</v>
      </c>
      <c r="N103" s="62">
        <f t="shared" si="1"/>
        <v>2.3460000000000001</v>
      </c>
      <c r="O103" s="62">
        <f t="shared" si="2"/>
        <v>0.25500000000000012</v>
      </c>
      <c r="P103" s="62">
        <f t="shared" si="3"/>
        <v>0.33000000000000007</v>
      </c>
      <c r="Q103" s="97">
        <v>2.63</v>
      </c>
      <c r="R103" s="97">
        <v>4.3099999999999996</v>
      </c>
      <c r="S103" s="97">
        <v>3.69</v>
      </c>
      <c r="T103" s="97">
        <v>2.5499999999999998</v>
      </c>
      <c r="U103" s="97">
        <v>3.7</v>
      </c>
      <c r="V103" s="97">
        <v>2.89</v>
      </c>
      <c r="W103" s="98">
        <v>43706</v>
      </c>
      <c r="X103" s="99">
        <v>0.3</v>
      </c>
      <c r="Y103" s="99">
        <v>19.05864</v>
      </c>
      <c r="Z103" s="75">
        <f t="shared" si="11"/>
        <v>1.5786573680470219</v>
      </c>
      <c r="AA103" s="66">
        <f t="shared" si="5"/>
        <v>1235.690058200074</v>
      </c>
      <c r="AB103" s="66">
        <f t="shared" si="6"/>
        <v>1.235690058200074</v>
      </c>
      <c r="AC103" s="67">
        <v>1.23569</v>
      </c>
      <c r="AD103" s="100"/>
      <c r="AE103" s="111" t="s">
        <v>149</v>
      </c>
      <c r="AF103" s="15" t="s">
        <v>12</v>
      </c>
      <c r="AG103" s="15" t="s">
        <v>18</v>
      </c>
      <c r="AH103" s="112">
        <v>102.1</v>
      </c>
    </row>
    <row r="104" spans="1:34" ht="14.5" x14ac:dyDescent="0.35">
      <c r="A104" s="103" t="s">
        <v>172</v>
      </c>
      <c r="B104" s="103" t="s">
        <v>173</v>
      </c>
      <c r="C104" s="103" t="s">
        <v>152</v>
      </c>
      <c r="D104" s="103" t="s">
        <v>151</v>
      </c>
      <c r="E104" s="103" t="s">
        <v>139</v>
      </c>
      <c r="F104" s="104"/>
      <c r="G104" s="104"/>
      <c r="H104" s="105">
        <v>0.376</v>
      </c>
      <c r="I104" s="105">
        <v>1.4279999999999999</v>
      </c>
      <c r="J104" s="105">
        <v>0.61399999999999999</v>
      </c>
      <c r="K104" s="105">
        <v>1.72</v>
      </c>
      <c r="L104" s="105">
        <v>27.16</v>
      </c>
      <c r="M104" s="62">
        <f t="shared" si="0"/>
        <v>3.44</v>
      </c>
      <c r="N104" s="62">
        <f t="shared" si="1"/>
        <v>1.228</v>
      </c>
      <c r="O104" s="62">
        <f t="shared" si="2"/>
        <v>0.29200000000000004</v>
      </c>
      <c r="P104" s="62">
        <f t="shared" si="3"/>
        <v>0.23799999999999999</v>
      </c>
      <c r="Q104" s="105">
        <v>2.0099999999999998</v>
      </c>
      <c r="R104" s="105">
        <v>4.08</v>
      </c>
      <c r="S104" s="105">
        <v>4.32</v>
      </c>
      <c r="T104" s="105">
        <v>2.0099999999999998</v>
      </c>
      <c r="U104" s="105">
        <v>5.05</v>
      </c>
      <c r="V104" s="105">
        <v>1.93</v>
      </c>
      <c r="W104" s="106">
        <v>43706</v>
      </c>
      <c r="X104" s="107">
        <v>0.26</v>
      </c>
      <c r="Y104" s="107">
        <v>17.086569999999998</v>
      </c>
      <c r="Z104" s="65">
        <f t="shared" si="11"/>
        <v>0.2530782240344448</v>
      </c>
      <c r="AA104" s="66">
        <f t="shared" si="5"/>
        <v>6910.4390162925974</v>
      </c>
      <c r="AB104" s="66">
        <f t="shared" si="6"/>
        <v>6.9104390162925977</v>
      </c>
      <c r="AC104" s="67">
        <v>6.9104390000000002</v>
      </c>
      <c r="AD104" s="108"/>
      <c r="AE104" s="109" t="s">
        <v>5</v>
      </c>
      <c r="AF104" s="15" t="s">
        <v>5</v>
      </c>
      <c r="AG104" s="15" t="s">
        <v>5</v>
      </c>
      <c r="AH104" s="110">
        <v>95.1</v>
      </c>
    </row>
    <row r="105" spans="1:34" ht="14.5" x14ac:dyDescent="0.35">
      <c r="A105" s="79" t="s">
        <v>172</v>
      </c>
      <c r="B105" s="79" t="s">
        <v>173</v>
      </c>
      <c r="C105" s="79" t="s">
        <v>152</v>
      </c>
      <c r="D105" s="79" t="s">
        <v>151</v>
      </c>
      <c r="E105" s="79" t="s">
        <v>160</v>
      </c>
      <c r="F105" s="80">
        <v>4.72485</v>
      </c>
      <c r="G105" s="80">
        <v>4.5346700000000002</v>
      </c>
      <c r="H105" s="81">
        <v>0.41599999999999998</v>
      </c>
      <c r="I105" s="81">
        <v>1.196</v>
      </c>
      <c r="J105" s="81">
        <v>0.54300000000000004</v>
      </c>
      <c r="K105" s="81">
        <v>1.43</v>
      </c>
      <c r="L105" s="81">
        <v>22.62</v>
      </c>
      <c r="M105" s="62">
        <f t="shared" si="0"/>
        <v>2.86</v>
      </c>
      <c r="N105" s="62">
        <f t="shared" si="1"/>
        <v>1.0860000000000001</v>
      </c>
      <c r="O105" s="62">
        <f t="shared" si="2"/>
        <v>0.23399999999999999</v>
      </c>
      <c r="P105" s="62">
        <f t="shared" si="3"/>
        <v>0.12700000000000006</v>
      </c>
      <c r="Q105" s="81">
        <v>1.26</v>
      </c>
      <c r="R105" s="81">
        <v>2.94</v>
      </c>
      <c r="S105" s="81">
        <v>2.7</v>
      </c>
      <c r="T105" s="81">
        <v>1.56</v>
      </c>
      <c r="U105" s="81">
        <v>3.48</v>
      </c>
      <c r="V105" s="81">
        <v>1.56</v>
      </c>
      <c r="W105" s="82">
        <v>43706</v>
      </c>
      <c r="X105" s="83">
        <v>0.56999999999999995</v>
      </c>
      <c r="Y105" s="83">
        <v>7.8144499999999999</v>
      </c>
      <c r="Z105" s="75">
        <f t="shared" si="11"/>
        <v>0.11219075827849215</v>
      </c>
      <c r="AA105" s="66">
        <f t="shared" si="5"/>
        <v>7129.2995072096701</v>
      </c>
      <c r="AB105" s="66">
        <f t="shared" si="6"/>
        <v>7.1292995072096703</v>
      </c>
      <c r="AC105" s="67">
        <v>7.1292999999999997</v>
      </c>
      <c r="AD105" s="84"/>
      <c r="AE105" s="85" t="s">
        <v>149</v>
      </c>
      <c r="AF105" s="15" t="s">
        <v>5</v>
      </c>
      <c r="AG105" s="15" t="s">
        <v>149</v>
      </c>
      <c r="AH105" s="86">
        <v>41.2</v>
      </c>
    </row>
    <row r="106" spans="1:34" ht="14.5" x14ac:dyDescent="0.35">
      <c r="A106" s="89" t="s">
        <v>172</v>
      </c>
      <c r="B106" s="89" t="s">
        <v>173</v>
      </c>
      <c r="C106" s="89" t="s">
        <v>154</v>
      </c>
      <c r="D106" s="89" t="s">
        <v>138</v>
      </c>
      <c r="E106" s="89" t="s">
        <v>139</v>
      </c>
      <c r="F106" s="101"/>
      <c r="G106" s="101"/>
      <c r="H106" s="101" t="s">
        <v>212</v>
      </c>
      <c r="I106" s="101"/>
      <c r="J106" s="101"/>
      <c r="K106" s="101"/>
      <c r="L106" s="90">
        <v>26.18</v>
      </c>
      <c r="M106" s="62">
        <f t="shared" si="0"/>
        <v>0</v>
      </c>
      <c r="N106" s="62">
        <f t="shared" si="1"/>
        <v>0</v>
      </c>
      <c r="O106" s="62">
        <f t="shared" si="2"/>
        <v>0</v>
      </c>
      <c r="P106" s="62" t="e">
        <f t="shared" si="3"/>
        <v>#VALUE!</v>
      </c>
      <c r="Q106" s="90">
        <v>2.16</v>
      </c>
      <c r="R106" s="90">
        <v>2.5299999999999998</v>
      </c>
      <c r="S106" s="90">
        <v>2.2200000000000002</v>
      </c>
      <c r="T106" s="90">
        <v>1.88</v>
      </c>
      <c r="U106" s="90">
        <v>2.4700000000000002</v>
      </c>
      <c r="V106" s="90">
        <v>1.73</v>
      </c>
      <c r="W106" s="91">
        <v>43706</v>
      </c>
      <c r="X106" s="92">
        <v>0.41</v>
      </c>
      <c r="Y106" s="92">
        <v>5.6088699999999996</v>
      </c>
      <c r="Z106" s="65" t="e">
        <f t="shared" si="11"/>
        <v>#VALUE!</v>
      </c>
      <c r="AA106" s="66" t="e">
        <f t="shared" si="5"/>
        <v>#VALUE!</v>
      </c>
      <c r="AB106" s="66" t="e">
        <f t="shared" si="6"/>
        <v>#VALUE!</v>
      </c>
      <c r="AC106" s="102" t="e">
        <v>#VALUE!</v>
      </c>
      <c r="AD106" s="75"/>
      <c r="AE106" s="93" t="s">
        <v>16</v>
      </c>
      <c r="AF106" s="15" t="s">
        <v>16</v>
      </c>
      <c r="AG106" s="15" t="s">
        <v>16</v>
      </c>
      <c r="AH106" s="94">
        <v>61.7</v>
      </c>
    </row>
    <row r="107" spans="1:34" ht="14.5" x14ac:dyDescent="0.35">
      <c r="A107" s="79" t="s">
        <v>172</v>
      </c>
      <c r="B107" s="79" t="s">
        <v>173</v>
      </c>
      <c r="C107" s="79" t="s">
        <v>154</v>
      </c>
      <c r="D107" s="79" t="s">
        <v>138</v>
      </c>
      <c r="E107" s="79" t="s">
        <v>142</v>
      </c>
      <c r="F107" s="80">
        <v>2.4732099999999999</v>
      </c>
      <c r="G107" s="80">
        <v>2.33969</v>
      </c>
      <c r="H107" s="81">
        <v>0.56200000000000006</v>
      </c>
      <c r="I107" s="81">
        <v>0.71199999999999997</v>
      </c>
      <c r="J107" s="81">
        <v>0.78400000000000003</v>
      </c>
      <c r="K107" s="81">
        <v>0.88800000000000001</v>
      </c>
      <c r="L107" s="81">
        <v>25.14</v>
      </c>
      <c r="M107" s="62">
        <f t="shared" si="0"/>
        <v>1.776</v>
      </c>
      <c r="N107" s="62">
        <f t="shared" si="1"/>
        <v>1.5680000000000001</v>
      </c>
      <c r="O107" s="62">
        <f t="shared" si="2"/>
        <v>0.17600000000000005</v>
      </c>
      <c r="P107" s="62">
        <f t="shared" si="3"/>
        <v>0.22199999999999998</v>
      </c>
      <c r="Q107" s="81">
        <v>1.77</v>
      </c>
      <c r="R107" s="81">
        <v>2.33</v>
      </c>
      <c r="S107" s="81">
        <v>2.29</v>
      </c>
      <c r="T107" s="81">
        <v>1.8</v>
      </c>
      <c r="U107" s="81">
        <v>2.02</v>
      </c>
      <c r="V107" s="81">
        <v>1.69</v>
      </c>
      <c r="W107" s="82">
        <v>43706</v>
      </c>
      <c r="X107" s="83">
        <v>0.2</v>
      </c>
      <c r="Y107" s="83">
        <v>3.8822299999999998</v>
      </c>
      <c r="Z107" s="75">
        <f t="shared" si="11"/>
        <v>0.23682543450904225</v>
      </c>
      <c r="AA107" s="66">
        <f t="shared" si="5"/>
        <v>1677.8705263735581</v>
      </c>
      <c r="AB107" s="66">
        <f t="shared" si="6"/>
        <v>1.677870526373558</v>
      </c>
      <c r="AC107" s="67">
        <v>1.6778709999999999</v>
      </c>
      <c r="AD107" s="84"/>
      <c r="AE107" s="85" t="s">
        <v>149</v>
      </c>
      <c r="AF107" s="15" t="s">
        <v>8</v>
      </c>
      <c r="AG107" s="15" t="s">
        <v>149</v>
      </c>
      <c r="AH107" s="86">
        <v>56.3</v>
      </c>
    </row>
    <row r="108" spans="1:34" ht="14.5" x14ac:dyDescent="0.35">
      <c r="A108" s="79" t="s">
        <v>172</v>
      </c>
      <c r="B108" s="79" t="s">
        <v>173</v>
      </c>
      <c r="C108" s="79" t="s">
        <v>154</v>
      </c>
      <c r="D108" s="79" t="s">
        <v>145</v>
      </c>
      <c r="E108" s="79" t="s">
        <v>139</v>
      </c>
      <c r="F108" s="80">
        <v>3.6672899999999999</v>
      </c>
      <c r="G108" s="80">
        <v>3.5478200000000002</v>
      </c>
      <c r="H108" s="81">
        <v>0.221</v>
      </c>
      <c r="I108" s="81">
        <v>0.753</v>
      </c>
      <c r="J108" s="81">
        <v>0.34399999999999997</v>
      </c>
      <c r="K108" s="81">
        <v>0.91400000000000003</v>
      </c>
      <c r="L108" s="81">
        <v>26.64</v>
      </c>
      <c r="M108" s="62">
        <f t="shared" si="0"/>
        <v>1.8280000000000001</v>
      </c>
      <c r="N108" s="62">
        <f t="shared" si="1"/>
        <v>0.68799999999999994</v>
      </c>
      <c r="O108" s="62">
        <f t="shared" si="2"/>
        <v>0.16100000000000003</v>
      </c>
      <c r="P108" s="62">
        <f t="shared" si="3"/>
        <v>0.12299999999999997</v>
      </c>
      <c r="Q108" s="81">
        <v>1.34</v>
      </c>
      <c r="R108" s="81">
        <v>2.1</v>
      </c>
      <c r="S108" s="81">
        <v>2.31</v>
      </c>
      <c r="T108" s="81">
        <v>1.22</v>
      </c>
      <c r="U108" s="81">
        <v>2.25</v>
      </c>
      <c r="V108" s="81">
        <v>1.49</v>
      </c>
      <c r="W108" s="82">
        <v>43706</v>
      </c>
      <c r="X108" s="83">
        <v>0.28999999999999998</v>
      </c>
      <c r="Y108" s="83">
        <v>5.4906699999999997</v>
      </c>
      <c r="Z108" s="65">
        <f t="shared" si="11"/>
        <v>2.2838557413050263E-2</v>
      </c>
      <c r="AA108" s="66">
        <f t="shared" si="5"/>
        <v>24607.200101462462</v>
      </c>
      <c r="AB108" s="66">
        <f t="shared" si="6"/>
        <v>24.607200101462464</v>
      </c>
      <c r="AC108" s="67">
        <v>24.607199999999999</v>
      </c>
      <c r="AD108" s="84"/>
      <c r="AE108" s="85" t="s">
        <v>149</v>
      </c>
      <c r="AF108" s="15" t="s">
        <v>8</v>
      </c>
      <c r="AG108" s="15" t="s">
        <v>8</v>
      </c>
      <c r="AH108" s="86">
        <v>53.5</v>
      </c>
    </row>
    <row r="109" spans="1:34" ht="14.5" x14ac:dyDescent="0.35">
      <c r="A109" s="89" t="s">
        <v>172</v>
      </c>
      <c r="B109" s="89" t="s">
        <v>173</v>
      </c>
      <c r="C109" s="89" t="s">
        <v>154</v>
      </c>
      <c r="D109" s="89" t="s">
        <v>148</v>
      </c>
      <c r="E109" s="89" t="s">
        <v>139</v>
      </c>
      <c r="F109" s="101"/>
      <c r="G109" s="101"/>
      <c r="H109" s="101" t="s">
        <v>212</v>
      </c>
      <c r="I109" s="101"/>
      <c r="J109" s="101"/>
      <c r="K109" s="101"/>
      <c r="L109" s="90">
        <v>27.26</v>
      </c>
      <c r="M109" s="62">
        <f t="shared" si="0"/>
        <v>0</v>
      </c>
      <c r="N109" s="62">
        <f t="shared" si="1"/>
        <v>0</v>
      </c>
      <c r="O109" s="62">
        <f t="shared" si="2"/>
        <v>0</v>
      </c>
      <c r="P109" s="62" t="e">
        <f t="shared" si="3"/>
        <v>#VALUE!</v>
      </c>
      <c r="Q109" s="90">
        <v>2</v>
      </c>
      <c r="R109" s="90">
        <v>2.29</v>
      </c>
      <c r="S109" s="90">
        <v>2.57</v>
      </c>
      <c r="T109" s="90">
        <v>1.63</v>
      </c>
      <c r="U109" s="90">
        <v>1.37</v>
      </c>
      <c r="V109" s="90">
        <v>2.29</v>
      </c>
      <c r="W109" s="91">
        <v>43706</v>
      </c>
      <c r="X109" s="92">
        <v>0.33</v>
      </c>
      <c r="Y109" s="92">
        <v>8.60351</v>
      </c>
      <c r="Z109" s="75" t="e">
        <f t="shared" si="11"/>
        <v>#VALUE!</v>
      </c>
      <c r="AA109" s="66" t="e">
        <f t="shared" si="5"/>
        <v>#VALUE!</v>
      </c>
      <c r="AB109" s="66" t="e">
        <f t="shared" si="6"/>
        <v>#VALUE!</v>
      </c>
      <c r="AC109" s="102" t="e">
        <v>#VALUE!</v>
      </c>
      <c r="AD109" s="75"/>
      <c r="AE109" s="93" t="s">
        <v>16</v>
      </c>
      <c r="AF109" s="15" t="s">
        <v>16</v>
      </c>
      <c r="AG109" s="15" t="s">
        <v>16</v>
      </c>
      <c r="AH109" s="94">
        <v>62.9</v>
      </c>
    </row>
    <row r="110" spans="1:34" ht="14.5" x14ac:dyDescent="0.35">
      <c r="A110" s="79" t="s">
        <v>172</v>
      </c>
      <c r="B110" s="79" t="s">
        <v>173</v>
      </c>
      <c r="C110" s="79" t="s">
        <v>154</v>
      </c>
      <c r="D110" s="79" t="s">
        <v>150</v>
      </c>
      <c r="E110" s="79" t="s">
        <v>139</v>
      </c>
      <c r="F110" s="80">
        <v>3.0605799999999999</v>
      </c>
      <c r="G110" s="80">
        <v>3.0593599999999999</v>
      </c>
      <c r="H110" s="81">
        <v>0.28399999999999997</v>
      </c>
      <c r="I110" s="81">
        <v>0.55300000000000005</v>
      </c>
      <c r="J110" s="81">
        <v>0.46</v>
      </c>
      <c r="K110" s="81">
        <v>0.74199999999999999</v>
      </c>
      <c r="L110" s="81">
        <v>24.17</v>
      </c>
      <c r="M110" s="62">
        <f t="shared" si="0"/>
        <v>1.484</v>
      </c>
      <c r="N110" s="62">
        <f t="shared" si="1"/>
        <v>0.92</v>
      </c>
      <c r="O110" s="62">
        <f t="shared" si="2"/>
        <v>0.18899999999999995</v>
      </c>
      <c r="P110" s="62">
        <f t="shared" si="3"/>
        <v>0.17600000000000005</v>
      </c>
      <c r="Q110" s="81">
        <v>1.56</v>
      </c>
      <c r="R110" s="81">
        <v>1.99</v>
      </c>
      <c r="S110" s="81">
        <v>2.89</v>
      </c>
      <c r="T110" s="81">
        <v>1.76</v>
      </c>
      <c r="U110" s="81">
        <v>1.92</v>
      </c>
      <c r="V110" s="81">
        <v>2.0299999999999998</v>
      </c>
      <c r="W110" s="82">
        <v>43706</v>
      </c>
      <c r="X110" s="83">
        <v>0.14000000000000001</v>
      </c>
      <c r="Y110" s="83">
        <v>4.52081</v>
      </c>
      <c r="Z110" s="65">
        <f t="shared" si="11"/>
        <v>4.6775271891502428E-2</v>
      </c>
      <c r="AA110" s="66">
        <f t="shared" si="5"/>
        <v>9892.4863821560266</v>
      </c>
      <c r="AB110" s="66">
        <f t="shared" si="6"/>
        <v>9.8924863821560276</v>
      </c>
      <c r="AC110" s="67">
        <v>9.8924859999999999</v>
      </c>
      <c r="AD110" s="84"/>
      <c r="AE110" s="85" t="s">
        <v>149</v>
      </c>
      <c r="AF110" s="15" t="s">
        <v>8</v>
      </c>
      <c r="AG110" s="15" t="s">
        <v>149</v>
      </c>
      <c r="AH110" s="86">
        <v>48.6</v>
      </c>
    </row>
    <row r="111" spans="1:34" ht="14.5" x14ac:dyDescent="0.35">
      <c r="A111" s="89" t="s">
        <v>172</v>
      </c>
      <c r="B111" s="89" t="s">
        <v>173</v>
      </c>
      <c r="C111" s="89" t="s">
        <v>154</v>
      </c>
      <c r="D111" s="89" t="s">
        <v>151</v>
      </c>
      <c r="E111" s="89" t="s">
        <v>139</v>
      </c>
      <c r="F111" s="101"/>
      <c r="G111" s="101"/>
      <c r="H111" s="101" t="s">
        <v>212</v>
      </c>
      <c r="I111" s="101"/>
      <c r="J111" s="101"/>
      <c r="K111" s="101"/>
      <c r="L111" s="90">
        <v>23.8</v>
      </c>
      <c r="M111" s="62">
        <f t="shared" si="0"/>
        <v>0</v>
      </c>
      <c r="N111" s="62">
        <f t="shared" si="1"/>
        <v>0</v>
      </c>
      <c r="O111" s="62">
        <f t="shared" si="2"/>
        <v>0</v>
      </c>
      <c r="P111" s="62" t="e">
        <f t="shared" si="3"/>
        <v>#VALUE!</v>
      </c>
      <c r="Q111" s="90">
        <v>1.41</v>
      </c>
      <c r="R111" s="90">
        <v>1.88</v>
      </c>
      <c r="S111" s="90">
        <v>1.81</v>
      </c>
      <c r="T111" s="90">
        <v>1.58</v>
      </c>
      <c r="U111" s="90">
        <v>3.08</v>
      </c>
      <c r="V111" s="90">
        <v>1.55</v>
      </c>
      <c r="W111" s="91">
        <v>43706</v>
      </c>
      <c r="X111" s="92">
        <v>0.22</v>
      </c>
      <c r="Y111" s="92">
        <v>2.4484300000000001</v>
      </c>
      <c r="Z111" s="75" t="e">
        <f t="shared" si="11"/>
        <v>#VALUE!</v>
      </c>
      <c r="AA111" s="66" t="e">
        <f t="shared" si="5"/>
        <v>#VALUE!</v>
      </c>
      <c r="AB111" s="66" t="e">
        <f t="shared" si="6"/>
        <v>#VALUE!</v>
      </c>
      <c r="AC111" s="102" t="e">
        <v>#VALUE!</v>
      </c>
      <c r="AD111" s="75"/>
      <c r="AE111" s="93" t="s">
        <v>16</v>
      </c>
      <c r="AF111" s="15" t="s">
        <v>16</v>
      </c>
      <c r="AG111" s="15" t="s">
        <v>16</v>
      </c>
      <c r="AH111" s="94">
        <v>44.4</v>
      </c>
    </row>
    <row r="112" spans="1:34" ht="14.5" x14ac:dyDescent="0.35">
      <c r="A112" s="59" t="s">
        <v>172</v>
      </c>
      <c r="B112" s="59" t="s">
        <v>176</v>
      </c>
      <c r="C112" s="59" t="s">
        <v>152</v>
      </c>
      <c r="D112" s="59" t="s">
        <v>138</v>
      </c>
      <c r="E112" s="59" t="s">
        <v>139</v>
      </c>
      <c r="F112" s="75"/>
      <c r="G112" s="75"/>
      <c r="H112" s="92">
        <v>0.53700000000000003</v>
      </c>
      <c r="I112" s="92">
        <v>1.4750000000000001</v>
      </c>
      <c r="J112" s="92">
        <v>0.81100000000000005</v>
      </c>
      <c r="K112" s="92">
        <v>1.718</v>
      </c>
      <c r="L112" s="92">
        <v>18.05</v>
      </c>
      <c r="M112" s="62">
        <f t="shared" si="0"/>
        <v>3.4359999999999999</v>
      </c>
      <c r="N112" s="62">
        <f t="shared" si="1"/>
        <v>1.6220000000000001</v>
      </c>
      <c r="O112" s="62">
        <f t="shared" si="2"/>
        <v>0.24299999999999988</v>
      </c>
      <c r="P112" s="62">
        <f t="shared" si="3"/>
        <v>0.27400000000000002</v>
      </c>
      <c r="Q112" s="92">
        <v>1.81</v>
      </c>
      <c r="R112" s="92">
        <v>3.59</v>
      </c>
      <c r="S112" s="92">
        <v>3.09</v>
      </c>
      <c r="T112" s="92">
        <v>2.52</v>
      </c>
      <c r="U112" s="92">
        <v>1.77</v>
      </c>
      <c r="V112" s="92">
        <v>3.69</v>
      </c>
      <c r="W112" s="91">
        <v>43706</v>
      </c>
      <c r="X112" s="75"/>
      <c r="Y112" s="75"/>
      <c r="Z112" s="65">
        <f t="shared" si="11"/>
        <v>0.54034724339802398</v>
      </c>
      <c r="AA112" s="66">
        <f t="shared" si="5"/>
        <v>0</v>
      </c>
      <c r="AB112" s="66">
        <f t="shared" si="6"/>
        <v>0</v>
      </c>
      <c r="AC112" s="102" t="e">
        <v>#VALUE!</v>
      </c>
      <c r="AD112" s="75" t="s">
        <v>215</v>
      </c>
      <c r="AE112" s="93" t="s">
        <v>16</v>
      </c>
      <c r="AF112" s="15" t="s">
        <v>16</v>
      </c>
      <c r="AG112" s="15" t="s">
        <v>16</v>
      </c>
      <c r="AH112" s="75" t="s">
        <v>216</v>
      </c>
    </row>
    <row r="113" spans="1:34" ht="14.5" x14ac:dyDescent="0.35">
      <c r="A113" s="59" t="s">
        <v>172</v>
      </c>
      <c r="B113" s="59" t="s">
        <v>176</v>
      </c>
      <c r="C113" s="59" t="s">
        <v>152</v>
      </c>
      <c r="D113" s="59" t="s">
        <v>138</v>
      </c>
      <c r="E113" s="59" t="s">
        <v>142</v>
      </c>
      <c r="F113" s="75"/>
      <c r="G113" s="75"/>
      <c r="H113" s="92">
        <v>0.34599999999999997</v>
      </c>
      <c r="I113" s="92">
        <v>1.4610000000000001</v>
      </c>
      <c r="J113" s="92">
        <v>0.70199999999999996</v>
      </c>
      <c r="K113" s="92">
        <v>1.7929999999999999</v>
      </c>
      <c r="L113" s="92">
        <v>15.45</v>
      </c>
      <c r="M113" s="62">
        <f t="shared" si="0"/>
        <v>3.5859999999999999</v>
      </c>
      <c r="N113" s="62">
        <f t="shared" si="1"/>
        <v>1.4039999999999999</v>
      </c>
      <c r="O113" s="62">
        <f t="shared" si="2"/>
        <v>0.33199999999999985</v>
      </c>
      <c r="P113" s="62">
        <f t="shared" si="3"/>
        <v>0.35599999999999998</v>
      </c>
      <c r="Q113" s="92">
        <v>1.66</v>
      </c>
      <c r="R113" s="92">
        <v>3.48</v>
      </c>
      <c r="S113" s="92">
        <v>3.62</v>
      </c>
      <c r="T113" s="92">
        <v>1.47</v>
      </c>
      <c r="U113" s="92">
        <v>1.49</v>
      </c>
      <c r="V113" s="92">
        <v>3.14</v>
      </c>
      <c r="W113" s="91">
        <v>43706</v>
      </c>
      <c r="X113" s="75"/>
      <c r="Y113" s="75"/>
      <c r="Z113" s="75">
        <f t="shared" si="11"/>
        <v>0.43964102557341883</v>
      </c>
      <c r="AA113" s="66">
        <f t="shared" si="5"/>
        <v>0</v>
      </c>
      <c r="AB113" s="66">
        <f t="shared" si="6"/>
        <v>0</v>
      </c>
      <c r="AC113" s="102" t="e">
        <v>#VALUE!</v>
      </c>
      <c r="AD113" s="75" t="s">
        <v>215</v>
      </c>
      <c r="AE113" s="93" t="s">
        <v>16</v>
      </c>
      <c r="AF113" s="15" t="s">
        <v>16</v>
      </c>
      <c r="AG113" s="15" t="s">
        <v>16</v>
      </c>
      <c r="AH113" s="75" t="s">
        <v>211</v>
      </c>
    </row>
    <row r="114" spans="1:34" ht="14.5" x14ac:dyDescent="0.35">
      <c r="A114" s="88" t="s">
        <v>172</v>
      </c>
      <c r="B114" s="88" t="s">
        <v>176</v>
      </c>
      <c r="C114" s="88" t="s">
        <v>152</v>
      </c>
      <c r="D114" s="88" t="s">
        <v>138</v>
      </c>
      <c r="E114" s="88" t="s">
        <v>160</v>
      </c>
      <c r="F114" s="61">
        <v>5.8211300000000001</v>
      </c>
      <c r="G114" s="61">
        <v>5.81454</v>
      </c>
      <c r="H114" s="64">
        <v>0.26400000000000001</v>
      </c>
      <c r="I114" s="64">
        <v>1.2789999999999999</v>
      </c>
      <c r="J114" s="64">
        <v>0.38600000000000001</v>
      </c>
      <c r="K114" s="64">
        <v>1.407</v>
      </c>
      <c r="L114" s="64">
        <v>18.25</v>
      </c>
      <c r="M114" s="62">
        <f t="shared" si="0"/>
        <v>2.8140000000000001</v>
      </c>
      <c r="N114" s="62">
        <f t="shared" si="1"/>
        <v>0.77200000000000002</v>
      </c>
      <c r="O114" s="62">
        <f t="shared" si="2"/>
        <v>0.12800000000000011</v>
      </c>
      <c r="P114" s="62">
        <f t="shared" si="3"/>
        <v>0.122</v>
      </c>
      <c r="Q114" s="64">
        <v>1.62</v>
      </c>
      <c r="R114" s="64">
        <v>2.84</v>
      </c>
      <c r="S114" s="64">
        <v>2.76</v>
      </c>
      <c r="T114" s="64">
        <v>1.51</v>
      </c>
      <c r="U114" s="64">
        <v>2.99</v>
      </c>
      <c r="V114" s="64">
        <v>1.59</v>
      </c>
      <c r="W114" s="63">
        <v>43706</v>
      </c>
      <c r="X114" s="64">
        <v>0.17</v>
      </c>
      <c r="Y114" s="64">
        <v>7.2692100000000002</v>
      </c>
      <c r="Z114" s="65">
        <f t="shared" si="11"/>
        <v>4.5071450422109381E-2</v>
      </c>
      <c r="AA114" s="66">
        <f t="shared" si="5"/>
        <v>16507.87638087682</v>
      </c>
      <c r="AB114" s="66">
        <f t="shared" si="6"/>
        <v>16.507876380876819</v>
      </c>
      <c r="AC114" s="67">
        <v>16.50788</v>
      </c>
      <c r="AD114" s="66"/>
      <c r="AE114" s="68" t="s">
        <v>18</v>
      </c>
      <c r="AF114" s="15" t="s">
        <v>8</v>
      </c>
      <c r="AG114" s="15" t="s">
        <v>18</v>
      </c>
      <c r="AH114" s="64">
        <v>41.7</v>
      </c>
    </row>
    <row r="115" spans="1:34" ht="14.5" x14ac:dyDescent="0.35">
      <c r="A115" s="87" t="s">
        <v>172</v>
      </c>
      <c r="B115" s="87" t="s">
        <v>176</v>
      </c>
      <c r="C115" s="87" t="s">
        <v>152</v>
      </c>
      <c r="D115" s="87" t="s">
        <v>145</v>
      </c>
      <c r="E115" s="87" t="s">
        <v>139</v>
      </c>
      <c r="F115" s="80">
        <v>12.12195</v>
      </c>
      <c r="G115" s="80">
        <v>11.79026</v>
      </c>
      <c r="H115" s="83">
        <v>0.41199999999999998</v>
      </c>
      <c r="I115" s="83">
        <v>1.698</v>
      </c>
      <c r="J115" s="83">
        <v>0.51200000000000001</v>
      </c>
      <c r="K115" s="83">
        <v>2.085</v>
      </c>
      <c r="L115" s="83">
        <v>19.45</v>
      </c>
      <c r="M115" s="62">
        <f t="shared" si="0"/>
        <v>4.17</v>
      </c>
      <c r="N115" s="62">
        <f t="shared" si="1"/>
        <v>1.024</v>
      </c>
      <c r="O115" s="62">
        <f t="shared" si="2"/>
        <v>0.38700000000000001</v>
      </c>
      <c r="P115" s="62">
        <f t="shared" si="3"/>
        <v>0.10000000000000003</v>
      </c>
      <c r="Q115" s="83">
        <v>1.75</v>
      </c>
      <c r="R115" s="83">
        <v>4.05</v>
      </c>
      <c r="S115" s="83">
        <v>1.65</v>
      </c>
      <c r="T115" s="83">
        <v>3.75</v>
      </c>
      <c r="U115" s="83">
        <v>4.18</v>
      </c>
      <c r="V115" s="83">
        <v>2.29</v>
      </c>
      <c r="W115" s="82">
        <v>43706</v>
      </c>
      <c r="X115" s="83">
        <v>0.25</v>
      </c>
      <c r="Y115" s="83">
        <v>14.887219999999999</v>
      </c>
      <c r="Z115" s="75">
        <f t="shared" si="11"/>
        <v>0.12652382263975964</v>
      </c>
      <c r="AA115" s="66">
        <f t="shared" si="5"/>
        <v>12043.336703648523</v>
      </c>
      <c r="AB115" s="66">
        <f t="shared" si="6"/>
        <v>12.043336703648524</v>
      </c>
      <c r="AC115" s="67">
        <v>12.043340000000001</v>
      </c>
      <c r="AD115" s="84"/>
      <c r="AE115" s="85" t="s">
        <v>149</v>
      </c>
      <c r="AF115" s="15" t="s">
        <v>8</v>
      </c>
      <c r="AG115" s="15" t="s">
        <v>149</v>
      </c>
      <c r="AH115" s="86">
        <v>73.400000000000006</v>
      </c>
    </row>
    <row r="116" spans="1:34" ht="14.5" x14ac:dyDescent="0.35">
      <c r="A116" s="59" t="s">
        <v>172</v>
      </c>
      <c r="B116" s="59" t="s">
        <v>176</v>
      </c>
      <c r="C116" s="59" t="s">
        <v>152</v>
      </c>
      <c r="D116" s="59" t="s">
        <v>145</v>
      </c>
      <c r="E116" s="59" t="s">
        <v>142</v>
      </c>
      <c r="F116" s="75"/>
      <c r="G116" s="75"/>
      <c r="H116" s="92">
        <v>0.223</v>
      </c>
      <c r="I116" s="92">
        <v>1.39</v>
      </c>
      <c r="J116" s="92">
        <v>0.52600000000000002</v>
      </c>
      <c r="K116" s="92">
        <v>1.702</v>
      </c>
      <c r="L116" s="92">
        <v>16.53</v>
      </c>
      <c r="M116" s="62">
        <f t="shared" si="0"/>
        <v>3.4039999999999999</v>
      </c>
      <c r="N116" s="62">
        <f t="shared" si="1"/>
        <v>1.052</v>
      </c>
      <c r="O116" s="62">
        <f t="shared" si="2"/>
        <v>0.31200000000000006</v>
      </c>
      <c r="P116" s="62">
        <f t="shared" si="3"/>
        <v>0.30300000000000005</v>
      </c>
      <c r="Q116" s="92">
        <v>1.55</v>
      </c>
      <c r="R116" s="92">
        <v>2.97</v>
      </c>
      <c r="S116" s="92">
        <v>2.8</v>
      </c>
      <c r="T116" s="92">
        <v>1.36</v>
      </c>
      <c r="U116" s="92">
        <v>3.43</v>
      </c>
      <c r="V116" s="92">
        <v>1.77</v>
      </c>
      <c r="W116" s="91">
        <v>43706</v>
      </c>
      <c r="X116" s="75"/>
      <c r="Y116" s="75"/>
      <c r="Z116" s="65">
        <f t="shared" si="11"/>
        <v>0.18243247720546957</v>
      </c>
      <c r="AA116" s="66">
        <f t="shared" si="5"/>
        <v>0</v>
      </c>
      <c r="AB116" s="66">
        <f t="shared" si="6"/>
        <v>0</v>
      </c>
      <c r="AC116" s="102" t="e">
        <v>#VALUE!</v>
      </c>
      <c r="AD116" s="75" t="s">
        <v>215</v>
      </c>
      <c r="AE116" s="93" t="s">
        <v>16</v>
      </c>
      <c r="AF116" s="15" t="s">
        <v>16</v>
      </c>
      <c r="AG116" s="15" t="s">
        <v>16</v>
      </c>
      <c r="AH116" s="75" t="s">
        <v>211</v>
      </c>
    </row>
    <row r="117" spans="1:34" ht="14.5" x14ac:dyDescent="0.35">
      <c r="A117" s="59" t="s">
        <v>172</v>
      </c>
      <c r="B117" s="59" t="s">
        <v>176</v>
      </c>
      <c r="C117" s="59" t="s">
        <v>152</v>
      </c>
      <c r="D117" s="59" t="s">
        <v>145</v>
      </c>
      <c r="E117" s="59" t="s">
        <v>160</v>
      </c>
      <c r="F117" s="75"/>
      <c r="G117" s="75"/>
      <c r="H117" s="92">
        <v>0.20399999999999999</v>
      </c>
      <c r="I117" s="92">
        <v>1.0269999999999999</v>
      </c>
      <c r="J117" s="92">
        <v>0.38100000000000001</v>
      </c>
      <c r="K117" s="92">
        <v>1.1559999999999999</v>
      </c>
      <c r="L117" s="92">
        <v>18.010000000000002</v>
      </c>
      <c r="M117" s="62">
        <f t="shared" si="0"/>
        <v>2.3119999999999998</v>
      </c>
      <c r="N117" s="62">
        <f t="shared" si="1"/>
        <v>0.76200000000000001</v>
      </c>
      <c r="O117" s="62">
        <f t="shared" si="2"/>
        <v>0.129</v>
      </c>
      <c r="P117" s="62">
        <f t="shared" si="3"/>
        <v>0.17700000000000002</v>
      </c>
      <c r="Q117" s="92">
        <v>1.35</v>
      </c>
      <c r="R117" s="92">
        <v>2.8</v>
      </c>
      <c r="S117" s="92">
        <v>2.56</v>
      </c>
      <c r="T117" s="92">
        <v>1.19</v>
      </c>
      <c r="U117" s="92">
        <v>1.23</v>
      </c>
      <c r="V117" s="92">
        <v>2.5</v>
      </c>
      <c r="W117" s="91">
        <v>43706</v>
      </c>
      <c r="X117" s="75"/>
      <c r="Y117" s="75"/>
      <c r="Z117" s="75">
        <f t="shared" si="11"/>
        <v>4.3365952225026851E-2</v>
      </c>
      <c r="AA117" s="66">
        <f t="shared" si="5"/>
        <v>0</v>
      </c>
      <c r="AB117" s="66">
        <f t="shared" si="6"/>
        <v>0</v>
      </c>
      <c r="AC117" s="102" t="e">
        <v>#VALUE!</v>
      </c>
      <c r="AD117" s="75" t="s">
        <v>215</v>
      </c>
      <c r="AE117" s="93" t="s">
        <v>16</v>
      </c>
      <c r="AF117" s="15" t="s">
        <v>16</v>
      </c>
      <c r="AG117" s="15" t="s">
        <v>16</v>
      </c>
      <c r="AH117" s="75" t="s">
        <v>211</v>
      </c>
    </row>
    <row r="118" spans="1:34" ht="14.5" x14ac:dyDescent="0.35">
      <c r="A118" s="87" t="s">
        <v>172</v>
      </c>
      <c r="B118" s="87" t="s">
        <v>176</v>
      </c>
      <c r="C118" s="87" t="s">
        <v>152</v>
      </c>
      <c r="D118" s="87" t="s">
        <v>148</v>
      </c>
      <c r="E118" s="87" t="s">
        <v>139</v>
      </c>
      <c r="F118" s="84"/>
      <c r="G118" s="84"/>
      <c r="H118" s="83">
        <v>0.27800000000000002</v>
      </c>
      <c r="I118" s="83">
        <v>1.359</v>
      </c>
      <c r="J118" s="83">
        <v>0.50700000000000001</v>
      </c>
      <c r="K118" s="83">
        <v>1.633</v>
      </c>
      <c r="L118" s="83">
        <v>17.29</v>
      </c>
      <c r="M118" s="62">
        <f t="shared" si="0"/>
        <v>3.266</v>
      </c>
      <c r="N118" s="62">
        <f t="shared" si="1"/>
        <v>1.014</v>
      </c>
      <c r="O118" s="62">
        <f t="shared" si="2"/>
        <v>0.27400000000000002</v>
      </c>
      <c r="P118" s="62">
        <f t="shared" si="3"/>
        <v>0.22899999999999998</v>
      </c>
      <c r="Q118" s="83">
        <v>1.73</v>
      </c>
      <c r="R118" s="83">
        <v>3.12</v>
      </c>
      <c r="S118" s="83">
        <v>2.78</v>
      </c>
      <c r="T118" s="83">
        <v>1.66</v>
      </c>
      <c r="U118" s="83">
        <v>3.17</v>
      </c>
      <c r="V118" s="83">
        <v>1.7</v>
      </c>
      <c r="W118" s="82">
        <v>43706</v>
      </c>
      <c r="X118" s="83">
        <v>0.2</v>
      </c>
      <c r="Y118" s="83">
        <v>5.6121299999999996</v>
      </c>
      <c r="Z118" s="65">
        <f t="shared" si="11"/>
        <v>0.14421542796897158</v>
      </c>
      <c r="AA118" s="66">
        <f t="shared" si="5"/>
        <v>3983.1029000488725</v>
      </c>
      <c r="AB118" s="66">
        <f t="shared" si="6"/>
        <v>3.9831029000488725</v>
      </c>
      <c r="AC118" s="67">
        <v>3.9831029999999998</v>
      </c>
      <c r="AD118" s="84"/>
      <c r="AE118" s="85" t="s">
        <v>149</v>
      </c>
      <c r="AF118" s="15" t="s">
        <v>16</v>
      </c>
      <c r="AG118" s="15" t="s">
        <v>16</v>
      </c>
      <c r="AH118" s="86">
        <v>52.9</v>
      </c>
    </row>
    <row r="119" spans="1:34" ht="14.5" x14ac:dyDescent="0.35">
      <c r="A119" s="87" t="s">
        <v>172</v>
      </c>
      <c r="B119" s="87" t="s">
        <v>176</v>
      </c>
      <c r="C119" s="87" t="s">
        <v>152</v>
      </c>
      <c r="D119" s="87" t="s">
        <v>148</v>
      </c>
      <c r="E119" s="87" t="s">
        <v>142</v>
      </c>
      <c r="F119" s="80">
        <v>9.5302199999999999</v>
      </c>
      <c r="G119" s="80">
        <v>9.2938100000000006</v>
      </c>
      <c r="H119" s="83">
        <v>0.39900000000000002</v>
      </c>
      <c r="I119" s="83">
        <v>1.266</v>
      </c>
      <c r="J119" s="83">
        <v>0.60699999999999998</v>
      </c>
      <c r="K119" s="83">
        <v>1.3320000000000001</v>
      </c>
      <c r="L119" s="83">
        <v>18.32</v>
      </c>
      <c r="M119" s="62">
        <f t="shared" si="0"/>
        <v>2.6640000000000001</v>
      </c>
      <c r="N119" s="62">
        <f t="shared" si="1"/>
        <v>1.214</v>
      </c>
      <c r="O119" s="62">
        <f t="shared" si="2"/>
        <v>6.6000000000000059E-2</v>
      </c>
      <c r="P119" s="62">
        <f t="shared" si="3"/>
        <v>0.20799999999999996</v>
      </c>
      <c r="Q119" s="83">
        <v>1.58</v>
      </c>
      <c r="R119" s="83">
        <v>2.81</v>
      </c>
      <c r="S119" s="83">
        <v>1.82</v>
      </c>
      <c r="T119" s="83">
        <v>2.92</v>
      </c>
      <c r="U119" s="83">
        <v>1.73</v>
      </c>
      <c r="V119" s="83">
        <v>2.81</v>
      </c>
      <c r="W119" s="82">
        <v>43706</v>
      </c>
      <c r="X119" s="83">
        <v>0.25</v>
      </c>
      <c r="Y119" s="83">
        <v>12.39644</v>
      </c>
      <c r="Z119" s="75">
        <f t="shared" si="11"/>
        <v>0.17080998013397145</v>
      </c>
      <c r="AA119" s="66">
        <f t="shared" si="5"/>
        <v>7428.2971336812616</v>
      </c>
      <c r="AB119" s="66">
        <f t="shared" si="6"/>
        <v>7.4282971336812613</v>
      </c>
      <c r="AC119" s="67">
        <v>7.4282969999999997</v>
      </c>
      <c r="AD119" s="84"/>
      <c r="AE119" s="85" t="s">
        <v>149</v>
      </c>
      <c r="AF119" s="15" t="s">
        <v>8</v>
      </c>
      <c r="AG119" s="15" t="s">
        <v>8</v>
      </c>
      <c r="AH119" s="86">
        <v>50.2</v>
      </c>
    </row>
    <row r="120" spans="1:34" ht="14.5" x14ac:dyDescent="0.35">
      <c r="A120" s="87" t="s">
        <v>172</v>
      </c>
      <c r="B120" s="87" t="s">
        <v>176</v>
      </c>
      <c r="C120" s="87" t="s">
        <v>152</v>
      </c>
      <c r="D120" s="87" t="s">
        <v>148</v>
      </c>
      <c r="E120" s="87" t="s">
        <v>160</v>
      </c>
      <c r="F120" s="80">
        <v>4.88103</v>
      </c>
      <c r="G120" s="80">
        <v>4.8603399999999999</v>
      </c>
      <c r="H120" s="81">
        <v>0.28599999999999998</v>
      </c>
      <c r="I120" s="81">
        <v>1.2789999999999999</v>
      </c>
      <c r="J120" s="81">
        <v>0.44900000000000001</v>
      </c>
      <c r="K120" s="81">
        <v>1.419</v>
      </c>
      <c r="L120" s="83">
        <v>19.02</v>
      </c>
      <c r="M120" s="62">
        <f t="shared" si="0"/>
        <v>2.8380000000000001</v>
      </c>
      <c r="N120" s="62">
        <f t="shared" si="1"/>
        <v>0.89800000000000002</v>
      </c>
      <c r="O120" s="62">
        <f t="shared" si="2"/>
        <v>0.14000000000000012</v>
      </c>
      <c r="P120" s="62">
        <f t="shared" si="3"/>
        <v>0.16300000000000003</v>
      </c>
      <c r="Q120" s="83">
        <v>1.48</v>
      </c>
      <c r="R120" s="83">
        <v>2.63</v>
      </c>
      <c r="S120" s="83">
        <v>2.5099999999999998</v>
      </c>
      <c r="T120" s="83">
        <v>1.36</v>
      </c>
      <c r="U120" s="83">
        <v>1.63</v>
      </c>
      <c r="V120" s="83">
        <v>2.69</v>
      </c>
      <c r="W120" s="82">
        <v>43706</v>
      </c>
      <c r="X120" s="83">
        <v>0.18</v>
      </c>
      <c r="Y120" s="83">
        <v>6.82315</v>
      </c>
      <c r="Z120" s="65">
        <f t="shared" ref="Z120:Z151" si="12">PI()/4*(J120^3*K120-H120^3*I120)</f>
        <v>7.7381951506614283E-2</v>
      </c>
      <c r="AA120" s="66">
        <f t="shared" si="5"/>
        <v>9025.0739183280002</v>
      </c>
      <c r="AB120" s="66">
        <f t="shared" si="6"/>
        <v>9.0250739183280011</v>
      </c>
      <c r="AC120" s="67">
        <v>9.025074</v>
      </c>
      <c r="AD120" s="84"/>
      <c r="AE120" s="85" t="s">
        <v>149</v>
      </c>
      <c r="AF120" s="15" t="s">
        <v>8</v>
      </c>
      <c r="AG120" s="15" t="s">
        <v>149</v>
      </c>
      <c r="AH120" s="86">
        <v>44.5</v>
      </c>
    </row>
    <row r="121" spans="1:34" ht="14.5" x14ac:dyDescent="0.35">
      <c r="A121" s="113" t="s">
        <v>172</v>
      </c>
      <c r="B121" s="113" t="s">
        <v>176</v>
      </c>
      <c r="C121" s="113" t="s">
        <v>152</v>
      </c>
      <c r="D121" s="113" t="s">
        <v>150</v>
      </c>
      <c r="E121" s="113" t="s">
        <v>139</v>
      </c>
      <c r="F121" s="114"/>
      <c r="G121" s="114"/>
      <c r="H121" s="115">
        <v>0.95899999999999996</v>
      </c>
      <c r="I121" s="115">
        <v>1.341</v>
      </c>
      <c r="J121" s="115">
        <v>1.139</v>
      </c>
      <c r="K121" s="115">
        <v>1.6319999999999999</v>
      </c>
      <c r="L121" s="116">
        <v>24.84</v>
      </c>
      <c r="M121" s="62">
        <f t="shared" si="0"/>
        <v>3.2639999999999998</v>
      </c>
      <c r="N121" s="62">
        <f t="shared" si="1"/>
        <v>2.278</v>
      </c>
      <c r="O121" s="62">
        <f t="shared" si="2"/>
        <v>0.29099999999999993</v>
      </c>
      <c r="P121" s="62">
        <f t="shared" si="3"/>
        <v>0.18000000000000005</v>
      </c>
      <c r="Q121" s="116">
        <v>2.08</v>
      </c>
      <c r="R121" s="116">
        <v>2.4300000000000002</v>
      </c>
      <c r="S121" s="116">
        <v>1.62</v>
      </c>
      <c r="T121" s="116">
        <v>2.9</v>
      </c>
      <c r="U121" s="116">
        <v>3.1</v>
      </c>
      <c r="V121" s="116">
        <v>2.37</v>
      </c>
      <c r="W121" s="117">
        <v>43706</v>
      </c>
      <c r="X121" s="116">
        <v>0.23</v>
      </c>
      <c r="Y121" s="116">
        <v>16.029669999999999</v>
      </c>
      <c r="Z121" s="75">
        <f t="shared" si="12"/>
        <v>0.96509357673507756</v>
      </c>
      <c r="AA121" s="66">
        <f t="shared" si="5"/>
        <v>1700.0460414856193</v>
      </c>
      <c r="AB121" s="66">
        <f t="shared" si="6"/>
        <v>1.7000460414856193</v>
      </c>
      <c r="AC121" s="67">
        <v>1.7000459999999999</v>
      </c>
      <c r="AD121" s="114"/>
      <c r="AE121" s="118" t="s">
        <v>8</v>
      </c>
      <c r="AF121" s="15" t="s">
        <v>8</v>
      </c>
      <c r="AG121" s="15" t="s">
        <v>8</v>
      </c>
      <c r="AH121" s="119">
        <v>76.7</v>
      </c>
    </row>
    <row r="122" spans="1:34" ht="14.5" x14ac:dyDescent="0.35">
      <c r="A122" s="87" t="s">
        <v>172</v>
      </c>
      <c r="B122" s="87" t="s">
        <v>176</v>
      </c>
      <c r="C122" s="87" t="s">
        <v>152</v>
      </c>
      <c r="D122" s="87" t="s">
        <v>150</v>
      </c>
      <c r="E122" s="87" t="s">
        <v>142</v>
      </c>
      <c r="F122" s="80">
        <v>8.7681299999999993</v>
      </c>
      <c r="G122" s="80">
        <v>8.6532199999999992</v>
      </c>
      <c r="H122" s="81">
        <v>0.44700000000000001</v>
      </c>
      <c r="I122" s="81">
        <v>1.383</v>
      </c>
      <c r="J122" s="81">
        <v>0.68799999999999994</v>
      </c>
      <c r="K122" s="81">
        <v>1.532</v>
      </c>
      <c r="L122" s="83">
        <v>21.96</v>
      </c>
      <c r="M122" s="62">
        <f t="shared" si="0"/>
        <v>3.0640000000000001</v>
      </c>
      <c r="N122" s="62">
        <f t="shared" si="1"/>
        <v>1.3759999999999999</v>
      </c>
      <c r="O122" s="62">
        <f t="shared" si="2"/>
        <v>0.14900000000000002</v>
      </c>
      <c r="P122" s="62">
        <f t="shared" si="3"/>
        <v>0.24099999999999994</v>
      </c>
      <c r="Q122" s="83">
        <v>1.41</v>
      </c>
      <c r="R122" s="83">
        <v>2.63</v>
      </c>
      <c r="S122" s="83">
        <v>2.31</v>
      </c>
      <c r="T122" s="83">
        <v>1.48</v>
      </c>
      <c r="U122" s="83">
        <v>1.49</v>
      </c>
      <c r="V122" s="83">
        <v>2.9</v>
      </c>
      <c r="W122" s="82">
        <v>43706</v>
      </c>
      <c r="X122" s="83">
        <v>0.19</v>
      </c>
      <c r="Y122" s="83">
        <v>12.19183</v>
      </c>
      <c r="Z122" s="65">
        <f t="shared" si="12"/>
        <v>0.29483063689565348</v>
      </c>
      <c r="AA122" s="66">
        <f t="shared" si="5"/>
        <v>4232.5472445162413</v>
      </c>
      <c r="AB122" s="66">
        <f t="shared" si="6"/>
        <v>4.2325472445162413</v>
      </c>
      <c r="AC122" s="67">
        <v>4.2325470000000003</v>
      </c>
      <c r="AD122" s="84"/>
      <c r="AE122" s="85" t="s">
        <v>149</v>
      </c>
      <c r="AF122" s="15" t="s">
        <v>8</v>
      </c>
      <c r="AG122" s="15" t="s">
        <v>149</v>
      </c>
      <c r="AH122" s="86">
        <v>51.9</v>
      </c>
    </row>
    <row r="123" spans="1:34" ht="14.5" x14ac:dyDescent="0.35">
      <c r="A123" s="59" t="s">
        <v>172</v>
      </c>
      <c r="B123" s="59" t="s">
        <v>176</v>
      </c>
      <c r="C123" s="59" t="s">
        <v>154</v>
      </c>
      <c r="D123" s="59" t="s">
        <v>138</v>
      </c>
      <c r="E123" s="59" t="s">
        <v>139</v>
      </c>
      <c r="F123" s="75"/>
      <c r="G123" s="75"/>
      <c r="H123" s="75" t="s">
        <v>212</v>
      </c>
      <c r="I123" s="75"/>
      <c r="J123" s="75"/>
      <c r="K123" s="75"/>
      <c r="L123" s="92">
        <v>17.440000000000001</v>
      </c>
      <c r="M123" s="62">
        <f t="shared" si="0"/>
        <v>0</v>
      </c>
      <c r="N123" s="62">
        <f t="shared" si="1"/>
        <v>0</v>
      </c>
      <c r="O123" s="62">
        <f t="shared" si="2"/>
        <v>0</v>
      </c>
      <c r="P123" s="62" t="e">
        <f t="shared" si="3"/>
        <v>#VALUE!</v>
      </c>
      <c r="Q123" s="92">
        <v>1.1599999999999999</v>
      </c>
      <c r="R123" s="92">
        <v>1.76</v>
      </c>
      <c r="S123" s="92">
        <v>1.82</v>
      </c>
      <c r="T123" s="92">
        <v>0.95</v>
      </c>
      <c r="U123" s="92">
        <v>1.29</v>
      </c>
      <c r="V123" s="92">
        <v>1.88</v>
      </c>
      <c r="W123" s="91">
        <v>43706</v>
      </c>
      <c r="X123" s="92">
        <v>0.2</v>
      </c>
      <c r="Y123" s="92">
        <v>0.61929000000000001</v>
      </c>
      <c r="Z123" s="75" t="e">
        <f t="shared" si="12"/>
        <v>#VALUE!</v>
      </c>
      <c r="AA123" s="66" t="e">
        <f t="shared" si="5"/>
        <v>#VALUE!</v>
      </c>
      <c r="AB123" s="66" t="e">
        <f t="shared" si="6"/>
        <v>#VALUE!</v>
      </c>
      <c r="AC123" s="102" t="e">
        <v>#VALUE!</v>
      </c>
      <c r="AD123" s="75"/>
      <c r="AE123" s="93" t="s">
        <v>16</v>
      </c>
      <c r="AF123" s="15" t="s">
        <v>16</v>
      </c>
      <c r="AG123" s="15" t="s">
        <v>16</v>
      </c>
      <c r="AH123" s="92">
        <v>25.7</v>
      </c>
    </row>
    <row r="124" spans="1:34" ht="14.5" x14ac:dyDescent="0.35">
      <c r="A124" s="59" t="s">
        <v>172</v>
      </c>
      <c r="B124" s="59" t="s">
        <v>178</v>
      </c>
      <c r="C124" s="59" t="s">
        <v>137</v>
      </c>
      <c r="D124" s="59" t="s">
        <v>138</v>
      </c>
      <c r="E124" s="59" t="s">
        <v>139</v>
      </c>
      <c r="F124" s="75"/>
      <c r="G124" s="75"/>
      <c r="H124" s="92">
        <v>1.0169999999999999</v>
      </c>
      <c r="I124" s="92">
        <v>1.2110000000000001</v>
      </c>
      <c r="J124" s="92">
        <v>1.198</v>
      </c>
      <c r="K124" s="92">
        <v>1.48</v>
      </c>
      <c r="L124" s="92">
        <v>16.95</v>
      </c>
      <c r="M124" s="62">
        <f t="shared" si="0"/>
        <v>2.96</v>
      </c>
      <c r="N124" s="62">
        <f t="shared" si="1"/>
        <v>2.3959999999999999</v>
      </c>
      <c r="O124" s="62">
        <f t="shared" si="2"/>
        <v>0.26899999999999991</v>
      </c>
      <c r="P124" s="62">
        <f t="shared" si="3"/>
        <v>0.18100000000000005</v>
      </c>
      <c r="Q124" s="92">
        <v>2.5499999999999998</v>
      </c>
      <c r="R124" s="92">
        <v>2.96</v>
      </c>
      <c r="S124" s="92">
        <v>3.34</v>
      </c>
      <c r="T124" s="92">
        <v>2.76</v>
      </c>
      <c r="U124" s="92">
        <v>2.94</v>
      </c>
      <c r="V124" s="92">
        <v>2.86</v>
      </c>
      <c r="W124" s="91">
        <v>43706</v>
      </c>
      <c r="X124" s="75"/>
      <c r="Y124" s="75"/>
      <c r="Z124" s="65">
        <f t="shared" si="12"/>
        <v>0.99812892143665055</v>
      </c>
      <c r="AA124" s="66">
        <f t="shared" si="5"/>
        <v>0</v>
      </c>
      <c r="AB124" s="66">
        <f t="shared" si="6"/>
        <v>0</v>
      </c>
      <c r="AC124" s="102" t="e">
        <v>#VALUE!</v>
      </c>
      <c r="AD124" s="75" t="s">
        <v>215</v>
      </c>
      <c r="AE124" s="93" t="s">
        <v>16</v>
      </c>
      <c r="AF124" s="15" t="s">
        <v>16</v>
      </c>
      <c r="AG124" s="15" t="s">
        <v>16</v>
      </c>
      <c r="AH124" s="75" t="s">
        <v>211</v>
      </c>
    </row>
    <row r="125" spans="1:34" ht="14.5" x14ac:dyDescent="0.35">
      <c r="A125" s="87" t="s">
        <v>172</v>
      </c>
      <c r="B125" s="87" t="s">
        <v>178</v>
      </c>
      <c r="C125" s="87" t="s">
        <v>137</v>
      </c>
      <c r="D125" s="87" t="s">
        <v>138</v>
      </c>
      <c r="E125" s="87" t="s">
        <v>142</v>
      </c>
      <c r="F125" s="80">
        <v>13.0486</v>
      </c>
      <c r="G125" s="80">
        <v>11.137689999999999</v>
      </c>
      <c r="H125" s="83">
        <v>1.016</v>
      </c>
      <c r="I125" s="83">
        <v>1.325</v>
      </c>
      <c r="J125" s="83">
        <v>1.1919999999999999</v>
      </c>
      <c r="K125" s="83">
        <v>1.5069999999999999</v>
      </c>
      <c r="L125" s="83">
        <v>19.809999999999999</v>
      </c>
      <c r="M125" s="62">
        <f t="shared" si="0"/>
        <v>3.0139999999999998</v>
      </c>
      <c r="N125" s="62">
        <f t="shared" si="1"/>
        <v>2.3839999999999999</v>
      </c>
      <c r="O125" s="62">
        <f t="shared" si="2"/>
        <v>0.18199999999999994</v>
      </c>
      <c r="P125" s="62">
        <f t="shared" si="3"/>
        <v>0.17599999999999993</v>
      </c>
      <c r="Q125" s="83">
        <v>2.74</v>
      </c>
      <c r="R125" s="83">
        <v>2.87</v>
      </c>
      <c r="S125" s="83">
        <v>2.5099999999999998</v>
      </c>
      <c r="T125" s="83">
        <v>2.79</v>
      </c>
      <c r="U125" s="83">
        <v>2.83</v>
      </c>
      <c r="V125" s="83">
        <v>2.92</v>
      </c>
      <c r="W125" s="82">
        <v>43706</v>
      </c>
      <c r="X125" s="83">
        <v>0.39</v>
      </c>
      <c r="Y125" s="83">
        <v>26.473649999999999</v>
      </c>
      <c r="Z125" s="75">
        <f t="shared" si="12"/>
        <v>0.91321189231351763</v>
      </c>
      <c r="AA125" s="66">
        <f t="shared" si="5"/>
        <v>2967.2066331838005</v>
      </c>
      <c r="AB125" s="66">
        <f t="shared" si="6"/>
        <v>2.9672066331838005</v>
      </c>
      <c r="AC125" s="67">
        <v>2.9672070000000001</v>
      </c>
      <c r="AD125" s="84"/>
      <c r="AE125" s="85" t="s">
        <v>149</v>
      </c>
      <c r="AF125" s="15" t="s">
        <v>10</v>
      </c>
      <c r="AG125" s="15" t="s">
        <v>10</v>
      </c>
      <c r="AH125" s="86">
        <v>52.1</v>
      </c>
    </row>
    <row r="126" spans="1:34" ht="14.5" x14ac:dyDescent="0.35">
      <c r="A126" s="87" t="s">
        <v>172</v>
      </c>
      <c r="B126" s="87" t="s">
        <v>178</v>
      </c>
      <c r="C126" s="87" t="s">
        <v>137</v>
      </c>
      <c r="D126" s="87" t="s">
        <v>138</v>
      </c>
      <c r="E126" s="87" t="s">
        <v>160</v>
      </c>
      <c r="F126" s="80">
        <v>3.9742600000000001</v>
      </c>
      <c r="G126" s="80">
        <v>3.0156900000000002</v>
      </c>
      <c r="H126" s="83">
        <v>0.74199999999999999</v>
      </c>
      <c r="I126" s="83">
        <v>1.327</v>
      </c>
      <c r="J126" s="83">
        <v>1.0269999999999999</v>
      </c>
      <c r="K126" s="83">
        <v>1.601</v>
      </c>
      <c r="L126" s="83">
        <v>19.41</v>
      </c>
      <c r="M126" s="62">
        <f t="shared" si="0"/>
        <v>3.202</v>
      </c>
      <c r="N126" s="62">
        <f t="shared" si="1"/>
        <v>2.0539999999999998</v>
      </c>
      <c r="O126" s="62">
        <f t="shared" si="2"/>
        <v>0.27400000000000002</v>
      </c>
      <c r="P126" s="62">
        <f t="shared" si="3"/>
        <v>0.28499999999999992</v>
      </c>
      <c r="Q126" s="83">
        <v>2.15</v>
      </c>
      <c r="R126" s="83">
        <v>2.5499999999999998</v>
      </c>
      <c r="S126" s="83">
        <v>2.2200000000000002</v>
      </c>
      <c r="T126" s="83">
        <v>1.92</v>
      </c>
      <c r="U126" s="83">
        <v>2.97</v>
      </c>
      <c r="V126" s="83">
        <v>2.3199999999999998</v>
      </c>
      <c r="W126" s="82">
        <v>43706</v>
      </c>
      <c r="X126" s="83">
        <v>0.27</v>
      </c>
      <c r="Y126" s="83">
        <v>7.6837099999999996</v>
      </c>
      <c r="Z126" s="65">
        <f t="shared" si="12"/>
        <v>0.93628089925133595</v>
      </c>
      <c r="AA126" s="66">
        <f t="shared" si="5"/>
        <v>839.98267463022921</v>
      </c>
      <c r="AB126" s="66">
        <f t="shared" si="6"/>
        <v>0.83998267463022924</v>
      </c>
      <c r="AC126" s="67">
        <v>0.83998300000000004</v>
      </c>
      <c r="AD126" s="84"/>
      <c r="AE126" s="85" t="s">
        <v>149</v>
      </c>
      <c r="AF126" s="15" t="s">
        <v>12</v>
      </c>
      <c r="AG126" s="15" t="s">
        <v>149</v>
      </c>
      <c r="AH126" s="86">
        <v>37.1</v>
      </c>
    </row>
    <row r="127" spans="1:34" ht="14.5" x14ac:dyDescent="0.35">
      <c r="A127" s="59" t="s">
        <v>172</v>
      </c>
      <c r="B127" s="59" t="s">
        <v>178</v>
      </c>
      <c r="C127" s="59" t="s">
        <v>137</v>
      </c>
      <c r="D127" s="59" t="s">
        <v>145</v>
      </c>
      <c r="E127" s="59" t="s">
        <v>139</v>
      </c>
      <c r="F127" s="75"/>
      <c r="G127" s="75"/>
      <c r="H127" s="92">
        <v>0.82399999999999995</v>
      </c>
      <c r="I127" s="92">
        <v>1.1479999999999999</v>
      </c>
      <c r="J127" s="92">
        <v>1.0760000000000001</v>
      </c>
      <c r="K127" s="92">
        <v>1.377</v>
      </c>
      <c r="L127" s="92">
        <v>15.66</v>
      </c>
      <c r="M127" s="62">
        <f t="shared" si="0"/>
        <v>2.754</v>
      </c>
      <c r="N127" s="62">
        <f t="shared" si="1"/>
        <v>2.1520000000000001</v>
      </c>
      <c r="O127" s="62">
        <f t="shared" si="2"/>
        <v>0.22900000000000009</v>
      </c>
      <c r="P127" s="62">
        <f t="shared" si="3"/>
        <v>0.25200000000000011</v>
      </c>
      <c r="Q127" s="92">
        <v>2.5</v>
      </c>
      <c r="R127" s="92">
        <v>2.78</v>
      </c>
      <c r="S127" s="92">
        <v>2.92</v>
      </c>
      <c r="T127" s="92">
        <v>2.5</v>
      </c>
      <c r="U127" s="92">
        <v>2.5099999999999998</v>
      </c>
      <c r="V127" s="92">
        <v>2.85</v>
      </c>
      <c r="W127" s="91">
        <v>43706</v>
      </c>
      <c r="X127" s="75"/>
      <c r="Y127" s="75"/>
      <c r="Z127" s="75">
        <f t="shared" si="12"/>
        <v>0.84284408636021213</v>
      </c>
      <c r="AA127" s="66">
        <f t="shared" si="5"/>
        <v>0</v>
      </c>
      <c r="AB127" s="66">
        <f t="shared" si="6"/>
        <v>0</v>
      </c>
      <c r="AC127" s="102" t="e">
        <v>#VALUE!</v>
      </c>
      <c r="AD127" s="75" t="s">
        <v>215</v>
      </c>
      <c r="AE127" s="93" t="s">
        <v>16</v>
      </c>
      <c r="AF127" s="15" t="s">
        <v>16</v>
      </c>
      <c r="AG127" s="15" t="s">
        <v>16</v>
      </c>
      <c r="AH127" s="75" t="s">
        <v>211</v>
      </c>
    </row>
    <row r="128" spans="1:34" ht="14.5" x14ac:dyDescent="0.35">
      <c r="A128" s="87" t="s">
        <v>172</v>
      </c>
      <c r="B128" s="87" t="s">
        <v>178</v>
      </c>
      <c r="C128" s="87" t="s">
        <v>137</v>
      </c>
      <c r="D128" s="87" t="s">
        <v>145</v>
      </c>
      <c r="E128" s="87" t="s">
        <v>142</v>
      </c>
      <c r="F128" s="80">
        <v>6.5382600000000002</v>
      </c>
      <c r="G128" s="80">
        <v>5.1091100000000003</v>
      </c>
      <c r="H128" s="83">
        <v>0.65300000000000002</v>
      </c>
      <c r="I128" s="83">
        <v>1.044</v>
      </c>
      <c r="J128" s="83">
        <v>0.84</v>
      </c>
      <c r="K128" s="83">
        <v>1.3029999999999999</v>
      </c>
      <c r="L128" s="83">
        <v>18.66</v>
      </c>
      <c r="M128" s="62">
        <f t="shared" si="0"/>
        <v>2.6059999999999999</v>
      </c>
      <c r="N128" s="62">
        <f t="shared" si="1"/>
        <v>1.68</v>
      </c>
      <c r="O128" s="62">
        <f t="shared" si="2"/>
        <v>0.2589999999999999</v>
      </c>
      <c r="P128" s="62">
        <f t="shared" si="3"/>
        <v>0.18699999999999994</v>
      </c>
      <c r="Q128" s="83">
        <v>1.77</v>
      </c>
      <c r="R128" s="83">
        <v>2.13</v>
      </c>
      <c r="S128" s="83">
        <v>1.78</v>
      </c>
      <c r="T128" s="83">
        <v>1.98</v>
      </c>
      <c r="U128" s="83">
        <v>2.09</v>
      </c>
      <c r="V128" s="83">
        <v>2.33</v>
      </c>
      <c r="W128" s="82">
        <v>43706</v>
      </c>
      <c r="X128" s="83">
        <v>0.35</v>
      </c>
      <c r="Y128" s="83">
        <v>13.95415</v>
      </c>
      <c r="Z128" s="65">
        <f t="shared" si="12"/>
        <v>0.37824512567442536</v>
      </c>
      <c r="AA128" s="66">
        <f t="shared" si="5"/>
        <v>3776.0311973485855</v>
      </c>
      <c r="AB128" s="66">
        <f t="shared" si="6"/>
        <v>3.7760311973485856</v>
      </c>
      <c r="AC128" s="67">
        <v>3.7760310000000001</v>
      </c>
      <c r="AD128" s="84"/>
      <c r="AE128" s="85" t="s">
        <v>149</v>
      </c>
      <c r="AF128" s="15" t="s">
        <v>149</v>
      </c>
      <c r="AG128" s="15" t="s">
        <v>149</v>
      </c>
      <c r="AH128" s="86">
        <v>35.1</v>
      </c>
    </row>
    <row r="129" spans="1:34" ht="14.5" x14ac:dyDescent="0.35">
      <c r="A129" s="87" t="s">
        <v>172</v>
      </c>
      <c r="B129" s="87" t="s">
        <v>178</v>
      </c>
      <c r="C129" s="87" t="s">
        <v>137</v>
      </c>
      <c r="D129" s="87" t="s">
        <v>148</v>
      </c>
      <c r="E129" s="87" t="s">
        <v>139</v>
      </c>
      <c r="F129" s="80">
        <v>13.62832</v>
      </c>
      <c r="G129" s="80">
        <v>13.62087</v>
      </c>
      <c r="H129" s="83">
        <v>0.52200000000000002</v>
      </c>
      <c r="I129" s="83">
        <v>1.5409999999999999</v>
      </c>
      <c r="J129" s="83">
        <v>0.752</v>
      </c>
      <c r="K129" s="83">
        <v>1.825</v>
      </c>
      <c r="L129" s="83">
        <v>17.920000000000002</v>
      </c>
      <c r="M129" s="62">
        <f t="shared" si="0"/>
        <v>3.65</v>
      </c>
      <c r="N129" s="62">
        <f t="shared" si="1"/>
        <v>1.504</v>
      </c>
      <c r="O129" s="62">
        <f t="shared" si="2"/>
        <v>0.28400000000000003</v>
      </c>
      <c r="P129" s="62">
        <f t="shared" si="3"/>
        <v>0.22999999999999998</v>
      </c>
      <c r="Q129" s="83">
        <v>1.77</v>
      </c>
      <c r="R129" s="83">
        <v>3.37</v>
      </c>
      <c r="S129" s="83">
        <v>3.84</v>
      </c>
      <c r="T129" s="83">
        <v>1.91</v>
      </c>
      <c r="U129" s="83">
        <v>1.67</v>
      </c>
      <c r="V129" s="83">
        <v>3.38</v>
      </c>
      <c r="W129" s="82">
        <v>43706</v>
      </c>
      <c r="X129" s="83">
        <v>0.27</v>
      </c>
      <c r="Y129" s="83">
        <v>21.113849999999999</v>
      </c>
      <c r="Z129" s="75">
        <f t="shared" si="12"/>
        <v>0.43739688838194146</v>
      </c>
      <c r="AA129" s="66">
        <f t="shared" si="5"/>
        <v>4940.7999445755167</v>
      </c>
      <c r="AB129" s="66">
        <f t="shared" si="6"/>
        <v>4.9407999445755166</v>
      </c>
      <c r="AC129" s="67">
        <v>4.9408000000000003</v>
      </c>
      <c r="AD129" s="84"/>
      <c r="AE129" s="85" t="s">
        <v>149</v>
      </c>
      <c r="AF129" s="15" t="s">
        <v>149</v>
      </c>
      <c r="AG129" s="15" t="s">
        <v>149</v>
      </c>
      <c r="AH129" s="86">
        <v>59.7</v>
      </c>
    </row>
    <row r="130" spans="1:34" ht="14.5" x14ac:dyDescent="0.35">
      <c r="A130" s="120" t="s">
        <v>172</v>
      </c>
      <c r="B130" s="120" t="s">
        <v>178</v>
      </c>
      <c r="C130" s="120" t="s">
        <v>137</v>
      </c>
      <c r="D130" s="120" t="s">
        <v>150</v>
      </c>
      <c r="E130" s="120" t="s">
        <v>139</v>
      </c>
      <c r="F130" s="108"/>
      <c r="G130" s="108"/>
      <c r="H130" s="107">
        <v>0.39100000000000001</v>
      </c>
      <c r="I130" s="107">
        <v>1.5189999999999999</v>
      </c>
      <c r="J130" s="107">
        <v>0.70499999999999996</v>
      </c>
      <c r="K130" s="107">
        <v>1.8</v>
      </c>
      <c r="L130" s="107">
        <v>18.47</v>
      </c>
      <c r="M130" s="62">
        <f t="shared" si="0"/>
        <v>3.6</v>
      </c>
      <c r="N130" s="62">
        <f t="shared" si="1"/>
        <v>1.41</v>
      </c>
      <c r="O130" s="62">
        <f t="shared" si="2"/>
        <v>0.28100000000000014</v>
      </c>
      <c r="P130" s="62">
        <f t="shared" si="3"/>
        <v>0.31399999999999995</v>
      </c>
      <c r="Q130" s="107">
        <v>1.95</v>
      </c>
      <c r="R130" s="107">
        <v>3.9</v>
      </c>
      <c r="S130" s="107">
        <v>4.0599999999999996</v>
      </c>
      <c r="T130" s="107">
        <v>1.87</v>
      </c>
      <c r="U130" s="107">
        <v>3.5</v>
      </c>
      <c r="V130" s="107">
        <v>1.82</v>
      </c>
      <c r="W130" s="106">
        <v>43706</v>
      </c>
      <c r="X130" s="107">
        <v>0.23</v>
      </c>
      <c r="Y130" s="107">
        <v>29.935500000000001</v>
      </c>
      <c r="Z130" s="65">
        <f t="shared" si="12"/>
        <v>0.42405552653747142</v>
      </c>
      <c r="AA130" s="66">
        <f t="shared" si="5"/>
        <v>7225.5234621479449</v>
      </c>
      <c r="AB130" s="66">
        <f t="shared" si="6"/>
        <v>7.2255234621479447</v>
      </c>
      <c r="AC130" s="67">
        <v>7.2255229999999999</v>
      </c>
      <c r="AD130" s="108"/>
      <c r="AE130" s="109" t="s">
        <v>5</v>
      </c>
      <c r="AF130" s="15" t="s">
        <v>5</v>
      </c>
      <c r="AG130" s="15" t="s">
        <v>5</v>
      </c>
      <c r="AH130" s="110">
        <v>68</v>
      </c>
    </row>
    <row r="131" spans="1:34" ht="14.5" x14ac:dyDescent="0.35">
      <c r="A131" s="59" t="s">
        <v>172</v>
      </c>
      <c r="B131" s="59" t="s">
        <v>178</v>
      </c>
      <c r="C131" s="59" t="s">
        <v>152</v>
      </c>
      <c r="D131" s="59" t="s">
        <v>138</v>
      </c>
      <c r="E131" s="59" t="s">
        <v>139</v>
      </c>
      <c r="F131" s="75"/>
      <c r="G131" s="75"/>
      <c r="H131" s="92">
        <v>0.56699999999999995</v>
      </c>
      <c r="I131" s="92">
        <v>0.92800000000000005</v>
      </c>
      <c r="J131" s="92">
        <v>0.69799999999999995</v>
      </c>
      <c r="K131" s="92">
        <v>1.095</v>
      </c>
      <c r="L131" s="92">
        <v>16.23</v>
      </c>
      <c r="M131" s="62">
        <f t="shared" si="0"/>
        <v>2.19</v>
      </c>
      <c r="N131" s="62">
        <f t="shared" si="1"/>
        <v>1.3959999999999999</v>
      </c>
      <c r="O131" s="62">
        <f t="shared" si="2"/>
        <v>0.16699999999999993</v>
      </c>
      <c r="P131" s="62">
        <f t="shared" si="3"/>
        <v>0.13100000000000001</v>
      </c>
      <c r="Q131" s="92">
        <v>1.57</v>
      </c>
      <c r="R131" s="92">
        <v>2.39</v>
      </c>
      <c r="S131" s="92">
        <v>2.59</v>
      </c>
      <c r="T131" s="92">
        <v>1.45</v>
      </c>
      <c r="U131" s="92">
        <v>2.42</v>
      </c>
      <c r="V131" s="92">
        <v>1.52</v>
      </c>
      <c r="W131" s="91">
        <v>43706</v>
      </c>
      <c r="X131" s="75"/>
      <c r="Y131" s="75"/>
      <c r="Z131" s="75">
        <f t="shared" si="12"/>
        <v>0.1596047609550717</v>
      </c>
      <c r="AA131" s="66">
        <f t="shared" si="5"/>
        <v>0</v>
      </c>
      <c r="AB131" s="66">
        <f t="shared" si="6"/>
        <v>0</v>
      </c>
      <c r="AC131" s="102" t="e">
        <v>#VALUE!</v>
      </c>
      <c r="AD131" s="75" t="s">
        <v>215</v>
      </c>
      <c r="AE131" s="93" t="s">
        <v>16</v>
      </c>
      <c r="AF131" s="15" t="s">
        <v>16</v>
      </c>
      <c r="AG131" s="15" t="s">
        <v>16</v>
      </c>
      <c r="AH131" s="75" t="s">
        <v>211</v>
      </c>
    </row>
    <row r="132" spans="1:34" ht="14.5" x14ac:dyDescent="0.35">
      <c r="A132" s="87" t="s">
        <v>172</v>
      </c>
      <c r="B132" s="87" t="s">
        <v>178</v>
      </c>
      <c r="C132" s="87" t="s">
        <v>152</v>
      </c>
      <c r="D132" s="87" t="s">
        <v>138</v>
      </c>
      <c r="E132" s="87" t="s">
        <v>142</v>
      </c>
      <c r="F132" s="84"/>
      <c r="G132" s="84"/>
      <c r="H132" s="83">
        <v>0.68100000000000005</v>
      </c>
      <c r="I132" s="83">
        <v>0.90300000000000002</v>
      </c>
      <c r="J132" s="83">
        <v>0.95399999999999996</v>
      </c>
      <c r="K132" s="83">
        <v>1.0960000000000001</v>
      </c>
      <c r="L132" s="83">
        <v>18.440000000000001</v>
      </c>
      <c r="M132" s="62">
        <f t="shared" si="0"/>
        <v>2.1920000000000002</v>
      </c>
      <c r="N132" s="62">
        <f t="shared" si="1"/>
        <v>1.9079999999999999</v>
      </c>
      <c r="O132" s="62">
        <f t="shared" si="2"/>
        <v>0.19300000000000006</v>
      </c>
      <c r="P132" s="62">
        <f t="shared" si="3"/>
        <v>0.27299999999999991</v>
      </c>
      <c r="Q132" s="83">
        <v>1.83</v>
      </c>
      <c r="R132" s="83">
        <v>2.36</v>
      </c>
      <c r="S132" s="83">
        <v>2.12</v>
      </c>
      <c r="T132" s="83">
        <v>1.77</v>
      </c>
      <c r="U132" s="83">
        <v>2.39</v>
      </c>
      <c r="V132" s="83">
        <v>1.81</v>
      </c>
      <c r="W132" s="82">
        <v>43706</v>
      </c>
      <c r="X132" s="83">
        <v>0.34</v>
      </c>
      <c r="Y132" s="83">
        <v>12.594569999999999</v>
      </c>
      <c r="Z132" s="65">
        <f t="shared" si="12"/>
        <v>0.52340201800723696</v>
      </c>
      <c r="AA132" s="66">
        <f t="shared" si="5"/>
        <v>2462.9379951247643</v>
      </c>
      <c r="AB132" s="66">
        <f t="shared" si="6"/>
        <v>2.4629379951247645</v>
      </c>
      <c r="AC132" s="67">
        <v>2.4629379999999998</v>
      </c>
      <c r="AD132" s="84"/>
      <c r="AE132" s="85" t="s">
        <v>149</v>
      </c>
      <c r="AF132" s="15" t="s">
        <v>16</v>
      </c>
      <c r="AG132" s="15" t="s">
        <v>16</v>
      </c>
      <c r="AH132" s="86">
        <v>32.299999999999997</v>
      </c>
    </row>
    <row r="133" spans="1:34" ht="14.5" x14ac:dyDescent="0.35">
      <c r="A133" s="87" t="s">
        <v>172</v>
      </c>
      <c r="B133" s="87" t="s">
        <v>178</v>
      </c>
      <c r="C133" s="87" t="s">
        <v>152</v>
      </c>
      <c r="D133" s="87" t="s">
        <v>138</v>
      </c>
      <c r="E133" s="87" t="s">
        <v>160</v>
      </c>
      <c r="F133" s="80">
        <v>2.7882400000000001</v>
      </c>
      <c r="G133" s="80">
        <v>2.75936</v>
      </c>
      <c r="H133" s="83">
        <v>0.19800000000000001</v>
      </c>
      <c r="I133" s="83">
        <v>0.89900000000000002</v>
      </c>
      <c r="J133" s="83">
        <v>0.39800000000000002</v>
      </c>
      <c r="K133" s="83">
        <v>1.1200000000000001</v>
      </c>
      <c r="L133" s="83">
        <v>26.67</v>
      </c>
      <c r="M133" s="62">
        <f t="shared" si="0"/>
        <v>2.2400000000000002</v>
      </c>
      <c r="N133" s="62">
        <f t="shared" si="1"/>
        <v>0.79600000000000004</v>
      </c>
      <c r="O133" s="62">
        <f t="shared" si="2"/>
        <v>0.22100000000000009</v>
      </c>
      <c r="P133" s="62">
        <f t="shared" si="3"/>
        <v>0.2</v>
      </c>
      <c r="Q133" s="83">
        <v>0.99</v>
      </c>
      <c r="R133" s="83">
        <v>2.04</v>
      </c>
      <c r="S133" s="83">
        <v>1.85</v>
      </c>
      <c r="T133" s="83">
        <v>1.1399999999999999</v>
      </c>
      <c r="U133" s="83">
        <v>1.29</v>
      </c>
      <c r="V133" s="83">
        <v>2.2799999999999998</v>
      </c>
      <c r="W133" s="82">
        <v>43706</v>
      </c>
      <c r="X133" s="83">
        <v>0.27</v>
      </c>
      <c r="Y133" s="83">
        <v>4.8767800000000001</v>
      </c>
      <c r="Z133" s="75">
        <f t="shared" si="12"/>
        <v>4.9976280500489488E-2</v>
      </c>
      <c r="AA133" s="66">
        <f t="shared" si="5"/>
        <v>9987.9132243900731</v>
      </c>
      <c r="AB133" s="66">
        <f t="shared" si="6"/>
        <v>9.9879132243900735</v>
      </c>
      <c r="AC133" s="67">
        <v>9.9879130000000007</v>
      </c>
      <c r="AD133" s="84"/>
      <c r="AE133" s="85" t="s">
        <v>149</v>
      </c>
      <c r="AF133" s="15" t="s">
        <v>8</v>
      </c>
      <c r="AG133" s="15" t="s">
        <v>149</v>
      </c>
      <c r="AH133" s="86">
        <v>35</v>
      </c>
    </row>
    <row r="134" spans="1:34" ht="14.5" x14ac:dyDescent="0.35">
      <c r="A134" s="59" t="s">
        <v>172</v>
      </c>
      <c r="B134" s="59" t="s">
        <v>178</v>
      </c>
      <c r="C134" s="59" t="s">
        <v>152</v>
      </c>
      <c r="D134" s="59" t="s">
        <v>145</v>
      </c>
      <c r="E134" s="59" t="s">
        <v>142</v>
      </c>
      <c r="F134" s="75"/>
      <c r="G134" s="75"/>
      <c r="H134" s="75" t="s">
        <v>212</v>
      </c>
      <c r="I134" s="75"/>
      <c r="J134" s="75"/>
      <c r="K134" s="75"/>
      <c r="L134" s="92">
        <v>18.03</v>
      </c>
      <c r="M134" s="62">
        <f t="shared" si="0"/>
        <v>0</v>
      </c>
      <c r="N134" s="62">
        <f t="shared" si="1"/>
        <v>0</v>
      </c>
      <c r="O134" s="62">
        <f t="shared" si="2"/>
        <v>0</v>
      </c>
      <c r="P134" s="62" t="e">
        <f t="shared" si="3"/>
        <v>#VALUE!</v>
      </c>
      <c r="Q134" s="92">
        <v>1.32</v>
      </c>
      <c r="R134" s="92">
        <v>1.66</v>
      </c>
      <c r="S134" s="92">
        <v>1.19</v>
      </c>
      <c r="T134" s="92">
        <v>1.92</v>
      </c>
      <c r="U134" s="92">
        <v>2.0299999999999998</v>
      </c>
      <c r="V134" s="92">
        <v>1.24</v>
      </c>
      <c r="W134" s="91">
        <v>43706</v>
      </c>
      <c r="X134" s="75"/>
      <c r="Y134" s="75"/>
      <c r="Z134" s="65" t="e">
        <f t="shared" si="12"/>
        <v>#VALUE!</v>
      </c>
      <c r="AA134" s="66" t="e">
        <f t="shared" si="5"/>
        <v>#VALUE!</v>
      </c>
      <c r="AB134" s="66" t="e">
        <f t="shared" si="6"/>
        <v>#VALUE!</v>
      </c>
      <c r="AC134" s="102" t="e">
        <v>#VALUE!</v>
      </c>
      <c r="AD134" s="75" t="s">
        <v>215</v>
      </c>
      <c r="AE134" s="93" t="s">
        <v>16</v>
      </c>
      <c r="AF134" s="15" t="s">
        <v>16</v>
      </c>
      <c r="AG134" s="15" t="s">
        <v>16</v>
      </c>
      <c r="AH134" s="75" t="s">
        <v>211</v>
      </c>
    </row>
    <row r="135" spans="1:34" ht="14.5" x14ac:dyDescent="0.35">
      <c r="A135" s="87" t="s">
        <v>172</v>
      </c>
      <c r="B135" s="87" t="s">
        <v>178</v>
      </c>
      <c r="C135" s="87" t="s">
        <v>152</v>
      </c>
      <c r="D135" s="87" t="s">
        <v>145</v>
      </c>
      <c r="E135" s="87" t="s">
        <v>160</v>
      </c>
      <c r="F135" s="80">
        <v>2.1439499999999998</v>
      </c>
      <c r="G135" s="80">
        <v>1.8888</v>
      </c>
      <c r="H135" s="83">
        <v>0.17599999999999999</v>
      </c>
      <c r="I135" s="83">
        <v>0.57499999999999996</v>
      </c>
      <c r="J135" s="83">
        <v>0.35</v>
      </c>
      <c r="K135" s="83">
        <v>0.72499999999999998</v>
      </c>
      <c r="L135" s="83">
        <v>19.57</v>
      </c>
      <c r="M135" s="62">
        <f t="shared" si="0"/>
        <v>1.45</v>
      </c>
      <c r="N135" s="62">
        <f t="shared" si="1"/>
        <v>0.7</v>
      </c>
      <c r="O135" s="62">
        <f t="shared" si="2"/>
        <v>0.15000000000000002</v>
      </c>
      <c r="P135" s="62">
        <f t="shared" si="3"/>
        <v>0.17399999999999999</v>
      </c>
      <c r="Q135" s="83">
        <v>1.0900000000000001</v>
      </c>
      <c r="R135" s="83">
        <v>1.56</v>
      </c>
      <c r="S135" s="83">
        <v>1.36</v>
      </c>
      <c r="T135" s="83">
        <v>1.1299999999999999</v>
      </c>
      <c r="U135" s="83">
        <v>1.77</v>
      </c>
      <c r="V135" s="83">
        <v>1.29</v>
      </c>
      <c r="W135" s="82">
        <v>43706</v>
      </c>
      <c r="X135" s="83">
        <v>0.28000000000000003</v>
      </c>
      <c r="Y135" s="83">
        <v>2.5178400000000001</v>
      </c>
      <c r="Z135" s="75">
        <f t="shared" si="12"/>
        <v>2.1951567492206333E-2</v>
      </c>
      <c r="AA135" s="66">
        <f t="shared" si="5"/>
        <v>11740.00057588132</v>
      </c>
      <c r="AB135" s="66">
        <f t="shared" si="6"/>
        <v>11.740000575881322</v>
      </c>
      <c r="AC135" s="67">
        <v>11.74</v>
      </c>
      <c r="AD135" s="84"/>
      <c r="AE135" s="85" t="s">
        <v>149</v>
      </c>
      <c r="AF135" s="15" t="s">
        <v>12</v>
      </c>
      <c r="AG135" s="15" t="s">
        <v>149</v>
      </c>
      <c r="AH135" s="83">
        <v>20.9</v>
      </c>
    </row>
    <row r="136" spans="1:34" ht="14.5" x14ac:dyDescent="0.35">
      <c r="A136" s="87" t="s">
        <v>172</v>
      </c>
      <c r="B136" s="87" t="s">
        <v>178</v>
      </c>
      <c r="C136" s="87" t="s">
        <v>154</v>
      </c>
      <c r="D136" s="87" t="s">
        <v>138</v>
      </c>
      <c r="E136" s="87" t="s">
        <v>139</v>
      </c>
      <c r="F136" s="80">
        <v>5.2271900000000002</v>
      </c>
      <c r="G136" s="80">
        <v>4.7085900000000001</v>
      </c>
      <c r="H136" s="83">
        <v>0.32200000000000001</v>
      </c>
      <c r="I136" s="83">
        <v>1.2809999999999999</v>
      </c>
      <c r="J136" s="83">
        <v>0.504</v>
      </c>
      <c r="K136" s="83">
        <v>1.506</v>
      </c>
      <c r="L136" s="83">
        <v>19.2</v>
      </c>
      <c r="M136" s="62">
        <f t="shared" si="0"/>
        <v>3.012</v>
      </c>
      <c r="N136" s="62">
        <f t="shared" si="1"/>
        <v>1.008</v>
      </c>
      <c r="O136" s="62">
        <f t="shared" si="2"/>
        <v>0.22500000000000009</v>
      </c>
      <c r="P136" s="62">
        <f t="shared" si="3"/>
        <v>0.182</v>
      </c>
      <c r="Q136" s="83">
        <v>1.24</v>
      </c>
      <c r="R136" s="83">
        <v>2.86</v>
      </c>
      <c r="S136" s="83">
        <v>2.79</v>
      </c>
      <c r="T136" s="83">
        <v>1.34</v>
      </c>
      <c r="U136" s="83">
        <v>2.96</v>
      </c>
      <c r="V136" s="83">
        <v>3.8</v>
      </c>
      <c r="W136" s="82">
        <v>43706</v>
      </c>
      <c r="X136" s="83">
        <v>0.24</v>
      </c>
      <c r="Y136" s="83">
        <v>5.7414699999999996</v>
      </c>
      <c r="Z136" s="65">
        <f t="shared" si="12"/>
        <v>0.1178383575316992</v>
      </c>
      <c r="AA136" s="66">
        <f t="shared" si="5"/>
        <v>4987.0296022547818</v>
      </c>
      <c r="AB136" s="66">
        <f t="shared" si="6"/>
        <v>4.9870296022547818</v>
      </c>
      <c r="AC136" s="67">
        <v>4.9870299999999999</v>
      </c>
      <c r="AD136" s="84"/>
      <c r="AE136" s="85" t="s">
        <v>149</v>
      </c>
      <c r="AF136" s="15" t="s">
        <v>8</v>
      </c>
      <c r="AG136" s="15" t="s">
        <v>8</v>
      </c>
      <c r="AH136" s="86">
        <v>45.8</v>
      </c>
    </row>
    <row r="137" spans="1:34" ht="14.5" x14ac:dyDescent="0.35">
      <c r="A137" s="87" t="s">
        <v>172</v>
      </c>
      <c r="B137" s="87" t="s">
        <v>178</v>
      </c>
      <c r="C137" s="87" t="s">
        <v>154</v>
      </c>
      <c r="D137" s="87" t="s">
        <v>145</v>
      </c>
      <c r="E137" s="87" t="s">
        <v>139</v>
      </c>
      <c r="F137" s="80">
        <v>4.6218899999999996</v>
      </c>
      <c r="G137" s="80">
        <v>3.1452300000000002</v>
      </c>
      <c r="H137" s="83">
        <v>0.23300000000000001</v>
      </c>
      <c r="I137" s="83">
        <v>0.98799999999999999</v>
      </c>
      <c r="J137" s="83">
        <v>0.379</v>
      </c>
      <c r="K137" s="83">
        <v>1.1240000000000001</v>
      </c>
      <c r="L137" s="83">
        <v>18.559999999999999</v>
      </c>
      <c r="M137" s="62">
        <f t="shared" si="0"/>
        <v>2.2480000000000002</v>
      </c>
      <c r="N137" s="62">
        <f t="shared" si="1"/>
        <v>0.75800000000000001</v>
      </c>
      <c r="O137" s="62">
        <f t="shared" si="2"/>
        <v>0.13600000000000012</v>
      </c>
      <c r="P137" s="62">
        <f t="shared" si="3"/>
        <v>0.14599999999999999</v>
      </c>
      <c r="Q137" s="83">
        <v>1.9</v>
      </c>
      <c r="R137" s="83">
        <v>2.79</v>
      </c>
      <c r="S137" s="83">
        <v>2.59</v>
      </c>
      <c r="T137" s="83">
        <v>1.8</v>
      </c>
      <c r="U137" s="83">
        <v>2.2799999999999998</v>
      </c>
      <c r="V137" s="83">
        <v>1.01</v>
      </c>
      <c r="W137" s="82">
        <v>43706</v>
      </c>
      <c r="X137" s="83">
        <v>0.24</v>
      </c>
      <c r="Y137" s="83">
        <v>6.4934200000000004</v>
      </c>
      <c r="Z137" s="75">
        <f t="shared" si="12"/>
        <v>3.8243350735802248E-2</v>
      </c>
      <c r="AA137" s="66">
        <f t="shared" si="5"/>
        <v>17378.932026854589</v>
      </c>
      <c r="AB137" s="66">
        <f t="shared" si="6"/>
        <v>17.378932026854589</v>
      </c>
      <c r="AC137" s="67">
        <v>17.37893</v>
      </c>
      <c r="AD137" s="84"/>
      <c r="AE137" s="85" t="s">
        <v>149</v>
      </c>
      <c r="AF137" s="15" t="s">
        <v>8</v>
      </c>
      <c r="AG137" s="15" t="s">
        <v>8</v>
      </c>
      <c r="AH137" s="86">
        <v>38.9</v>
      </c>
    </row>
    <row r="138" spans="1:34" ht="14.5" x14ac:dyDescent="0.35">
      <c r="A138" s="113" t="s">
        <v>172</v>
      </c>
      <c r="B138" s="113" t="s">
        <v>178</v>
      </c>
      <c r="C138" s="113" t="s">
        <v>154</v>
      </c>
      <c r="D138" s="113" t="s">
        <v>145</v>
      </c>
      <c r="E138" s="113" t="s">
        <v>142</v>
      </c>
      <c r="F138" s="114"/>
      <c r="G138" s="114"/>
      <c r="H138" s="116">
        <v>0.35499999999999998</v>
      </c>
      <c r="I138" s="116">
        <v>0.54700000000000004</v>
      </c>
      <c r="J138" s="116">
        <v>0.54900000000000004</v>
      </c>
      <c r="K138" s="116">
        <v>0.69299999999999995</v>
      </c>
      <c r="L138" s="116">
        <v>19.27</v>
      </c>
      <c r="M138" s="62">
        <f t="shared" si="0"/>
        <v>1.3859999999999999</v>
      </c>
      <c r="N138" s="62">
        <f t="shared" si="1"/>
        <v>1.0980000000000001</v>
      </c>
      <c r="O138" s="62">
        <f t="shared" si="2"/>
        <v>0.14599999999999991</v>
      </c>
      <c r="P138" s="62">
        <f t="shared" si="3"/>
        <v>0.19400000000000006</v>
      </c>
      <c r="Q138" s="116">
        <v>1.52</v>
      </c>
      <c r="R138" s="116">
        <v>1.67</v>
      </c>
      <c r="S138" s="116">
        <v>1.99</v>
      </c>
      <c r="T138" s="116">
        <v>1.21</v>
      </c>
      <c r="U138" s="116">
        <v>1.19</v>
      </c>
      <c r="V138" s="116">
        <v>2.16</v>
      </c>
      <c r="W138" s="117">
        <v>43706</v>
      </c>
      <c r="X138" s="116">
        <v>0.31</v>
      </c>
      <c r="Y138" s="116">
        <v>4.3973800000000001</v>
      </c>
      <c r="Z138" s="65">
        <f t="shared" si="12"/>
        <v>7.0841308695577337E-2</v>
      </c>
      <c r="AA138" s="66">
        <f t="shared" si="5"/>
        <v>6353.4987382971094</v>
      </c>
      <c r="AB138" s="66">
        <f t="shared" si="6"/>
        <v>6.3534987382971098</v>
      </c>
      <c r="AC138" s="67">
        <v>6.3534990000000002</v>
      </c>
      <c r="AD138" s="114"/>
      <c r="AE138" s="118" t="s">
        <v>8</v>
      </c>
      <c r="AF138" s="15" t="s">
        <v>8</v>
      </c>
      <c r="AG138" s="15" t="s">
        <v>8</v>
      </c>
      <c r="AH138" s="119">
        <v>25.1</v>
      </c>
    </row>
    <row r="139" spans="1:34" ht="14.5" x14ac:dyDescent="0.35">
      <c r="A139" s="87" t="s">
        <v>172</v>
      </c>
      <c r="B139" s="87" t="s">
        <v>178</v>
      </c>
      <c r="C139" s="87" t="s">
        <v>154</v>
      </c>
      <c r="D139" s="87" t="s">
        <v>148</v>
      </c>
      <c r="E139" s="87" t="s">
        <v>142</v>
      </c>
      <c r="F139" s="80">
        <v>5.1306599999999998</v>
      </c>
      <c r="G139" s="80">
        <v>4.9819500000000003</v>
      </c>
      <c r="H139" s="83">
        <v>0.3</v>
      </c>
      <c r="I139" s="83">
        <v>0.65200000000000002</v>
      </c>
      <c r="J139" s="83">
        <v>0.503</v>
      </c>
      <c r="K139" s="83">
        <v>0.83399999999999996</v>
      </c>
      <c r="L139" s="83">
        <v>18.55</v>
      </c>
      <c r="M139" s="62">
        <f t="shared" si="0"/>
        <v>1.6679999999999999</v>
      </c>
      <c r="N139" s="62">
        <f t="shared" si="1"/>
        <v>1.006</v>
      </c>
      <c r="O139" s="62">
        <f t="shared" si="2"/>
        <v>0.18199999999999994</v>
      </c>
      <c r="P139" s="62">
        <f t="shared" si="3"/>
        <v>0.20300000000000001</v>
      </c>
      <c r="Q139" s="83">
        <v>1.46</v>
      </c>
      <c r="R139" s="83">
        <v>1.9</v>
      </c>
      <c r="S139" s="83">
        <v>1.8</v>
      </c>
      <c r="T139" s="83">
        <v>1.27</v>
      </c>
      <c r="U139" s="83">
        <v>1.77</v>
      </c>
      <c r="V139" s="83">
        <v>1.8</v>
      </c>
      <c r="W139" s="82">
        <v>43706</v>
      </c>
      <c r="X139" s="83">
        <v>0.41</v>
      </c>
      <c r="Y139" s="83">
        <v>8.5802499999999995</v>
      </c>
      <c r="Z139" s="75">
        <f t="shared" si="12"/>
        <v>6.9534269402868137E-2</v>
      </c>
      <c r="AA139" s="66">
        <f t="shared" si="5"/>
        <v>12630.093708950968</v>
      </c>
      <c r="AB139" s="66">
        <f t="shared" si="6"/>
        <v>12.630093708950968</v>
      </c>
      <c r="AC139" s="67">
        <v>12.630089999999999</v>
      </c>
      <c r="AD139" s="84"/>
      <c r="AE139" s="85" t="s">
        <v>149</v>
      </c>
      <c r="AF139" s="15" t="s">
        <v>149</v>
      </c>
      <c r="AG139" s="15" t="s">
        <v>149</v>
      </c>
      <c r="AH139" s="86">
        <v>26</v>
      </c>
    </row>
    <row r="140" spans="1:34" ht="14.5" x14ac:dyDescent="0.35">
      <c r="A140" s="87" t="s">
        <v>172</v>
      </c>
      <c r="B140" s="87" t="s">
        <v>178</v>
      </c>
      <c r="C140" s="87" t="s">
        <v>154</v>
      </c>
      <c r="D140" s="87" t="s">
        <v>148</v>
      </c>
      <c r="E140" s="87" t="s">
        <v>160</v>
      </c>
      <c r="F140" s="80">
        <v>1.99884</v>
      </c>
      <c r="G140" s="80">
        <v>1.95611</v>
      </c>
      <c r="H140" s="83">
        <v>0.27400000000000002</v>
      </c>
      <c r="I140" s="83">
        <v>0.70199999999999996</v>
      </c>
      <c r="J140" s="83">
        <v>0.42899999999999999</v>
      </c>
      <c r="K140" s="83">
        <v>0.91800000000000004</v>
      </c>
      <c r="L140" s="83">
        <v>22.17</v>
      </c>
      <c r="M140" s="62">
        <f t="shared" si="0"/>
        <v>1.8360000000000001</v>
      </c>
      <c r="N140" s="62">
        <f t="shared" si="1"/>
        <v>0.85799999999999998</v>
      </c>
      <c r="O140" s="62">
        <f t="shared" si="2"/>
        <v>0.21600000000000008</v>
      </c>
      <c r="P140" s="62">
        <f t="shared" si="3"/>
        <v>0.15499999999999997</v>
      </c>
      <c r="Q140" s="83">
        <v>0.97</v>
      </c>
      <c r="R140" s="83">
        <v>1.77</v>
      </c>
      <c r="S140" s="83">
        <v>1.78</v>
      </c>
      <c r="T140" s="83">
        <v>1.28</v>
      </c>
      <c r="U140" s="83">
        <v>1.55</v>
      </c>
      <c r="V140" s="83">
        <v>1.1399999999999999</v>
      </c>
      <c r="W140" s="82">
        <v>43706</v>
      </c>
      <c r="X140" s="83">
        <v>0.21</v>
      </c>
      <c r="Y140" s="83">
        <v>2.54569</v>
      </c>
      <c r="Z140" s="65">
        <f t="shared" si="12"/>
        <v>4.5583469735910681E-2</v>
      </c>
      <c r="AA140" s="66">
        <f t="shared" si="5"/>
        <v>5716.1506144933901</v>
      </c>
      <c r="AB140" s="66">
        <f t="shared" si="6"/>
        <v>5.7161506144933902</v>
      </c>
      <c r="AC140" s="67">
        <v>5.716151</v>
      </c>
      <c r="AD140" s="84"/>
      <c r="AE140" s="85" t="s">
        <v>149</v>
      </c>
      <c r="AF140" s="15" t="s">
        <v>149</v>
      </c>
      <c r="AG140" s="15" t="s">
        <v>149</v>
      </c>
      <c r="AH140" s="86">
        <v>25</v>
      </c>
    </row>
    <row r="141" spans="1:34" ht="14.5" x14ac:dyDescent="0.35">
      <c r="A141" s="59" t="s">
        <v>172</v>
      </c>
      <c r="B141" s="59" t="s">
        <v>180</v>
      </c>
      <c r="C141" s="59" t="s">
        <v>137</v>
      </c>
      <c r="D141" s="59" t="s">
        <v>138</v>
      </c>
      <c r="E141" s="59" t="s">
        <v>139</v>
      </c>
      <c r="F141" s="75"/>
      <c r="G141" s="75"/>
      <c r="H141" s="92">
        <v>0.92900000000000005</v>
      </c>
      <c r="I141" s="92">
        <v>1.8160000000000001</v>
      </c>
      <c r="J141" s="92">
        <v>1.2130000000000001</v>
      </c>
      <c r="K141" s="92">
        <v>2.097</v>
      </c>
      <c r="L141" s="92">
        <v>18.75</v>
      </c>
      <c r="M141" s="62">
        <f t="shared" si="0"/>
        <v>4.194</v>
      </c>
      <c r="N141" s="62">
        <f t="shared" si="1"/>
        <v>2.4260000000000002</v>
      </c>
      <c r="O141" s="62">
        <f t="shared" si="2"/>
        <v>0.28099999999999992</v>
      </c>
      <c r="P141" s="62">
        <f t="shared" si="3"/>
        <v>0.28400000000000003</v>
      </c>
      <c r="Q141" s="92">
        <v>2.46</v>
      </c>
      <c r="R141" s="92">
        <v>4.1900000000000004</v>
      </c>
      <c r="S141" s="92">
        <v>3.43</v>
      </c>
      <c r="T141" s="92">
        <v>3.99</v>
      </c>
      <c r="U141" s="92">
        <v>4.55</v>
      </c>
      <c r="V141" s="92">
        <v>2.48</v>
      </c>
      <c r="W141" s="91">
        <v>43706</v>
      </c>
      <c r="X141" s="75"/>
      <c r="Y141" s="75"/>
      <c r="Z141" s="75">
        <f t="shared" si="12"/>
        <v>1.795937417856929</v>
      </c>
      <c r="AA141" s="66">
        <f t="shared" si="5"/>
        <v>0</v>
      </c>
      <c r="AB141" s="66">
        <f t="shared" si="6"/>
        <v>0</v>
      </c>
      <c r="AC141" s="102" t="e">
        <v>#VALUE!</v>
      </c>
      <c r="AD141" s="75" t="s">
        <v>215</v>
      </c>
      <c r="AE141" s="93" t="s">
        <v>16</v>
      </c>
      <c r="AF141" s="15" t="s">
        <v>16</v>
      </c>
      <c r="AG141" s="15" t="s">
        <v>16</v>
      </c>
      <c r="AH141" s="101" t="s">
        <v>211</v>
      </c>
    </row>
    <row r="142" spans="1:34" ht="14.5" x14ac:dyDescent="0.35">
      <c r="A142" s="59" t="s">
        <v>172</v>
      </c>
      <c r="B142" s="59" t="s">
        <v>180</v>
      </c>
      <c r="C142" s="59" t="s">
        <v>137</v>
      </c>
      <c r="D142" s="59" t="s">
        <v>138</v>
      </c>
      <c r="E142" s="59" t="s">
        <v>142</v>
      </c>
      <c r="F142" s="75"/>
      <c r="G142" s="75"/>
      <c r="H142" s="92">
        <v>0.443</v>
      </c>
      <c r="I142" s="92">
        <v>1.994</v>
      </c>
      <c r="J142" s="92">
        <v>0.71199999999999997</v>
      </c>
      <c r="K142" s="92">
        <v>2.2349999999999999</v>
      </c>
      <c r="L142" s="92">
        <v>16.61</v>
      </c>
      <c r="M142" s="62">
        <f t="shared" si="0"/>
        <v>4.47</v>
      </c>
      <c r="N142" s="62">
        <f t="shared" si="1"/>
        <v>1.4239999999999999</v>
      </c>
      <c r="O142" s="62">
        <f t="shared" si="2"/>
        <v>0.24099999999999988</v>
      </c>
      <c r="P142" s="62">
        <f t="shared" si="3"/>
        <v>0.26899999999999996</v>
      </c>
      <c r="Q142" s="92">
        <v>1.92</v>
      </c>
      <c r="R142" s="92">
        <v>4.34</v>
      </c>
      <c r="S142" s="92">
        <v>4.5</v>
      </c>
      <c r="T142" s="92">
        <v>2.0299999999999998</v>
      </c>
      <c r="U142" s="92">
        <v>4.21</v>
      </c>
      <c r="V142" s="92">
        <v>1.95</v>
      </c>
      <c r="W142" s="91">
        <v>43706</v>
      </c>
      <c r="X142" s="75"/>
      <c r="Y142" s="75"/>
      <c r="Z142" s="65">
        <f t="shared" si="12"/>
        <v>0.49743596524386896</v>
      </c>
      <c r="AA142" s="66">
        <f t="shared" si="5"/>
        <v>0</v>
      </c>
      <c r="AB142" s="66">
        <f t="shared" si="6"/>
        <v>0</v>
      </c>
      <c r="AC142" s="102" t="e">
        <v>#VALUE!</v>
      </c>
      <c r="AD142" s="75" t="s">
        <v>213</v>
      </c>
      <c r="AE142" s="93" t="s">
        <v>16</v>
      </c>
      <c r="AF142" s="15" t="s">
        <v>16</v>
      </c>
      <c r="AG142" s="15" t="s">
        <v>16</v>
      </c>
      <c r="AH142" s="101" t="s">
        <v>211</v>
      </c>
    </row>
    <row r="143" spans="1:34" ht="14.5" x14ac:dyDescent="0.35">
      <c r="A143" s="88" t="s">
        <v>172</v>
      </c>
      <c r="B143" s="88" t="s">
        <v>180</v>
      </c>
      <c r="C143" s="88" t="s">
        <v>137</v>
      </c>
      <c r="D143" s="88" t="s">
        <v>138</v>
      </c>
      <c r="E143" s="88" t="s">
        <v>160</v>
      </c>
      <c r="F143" s="61">
        <v>6.0486000000000004</v>
      </c>
      <c r="G143" s="61">
        <v>3.2627100000000002</v>
      </c>
      <c r="H143" s="64">
        <v>0.28599999999999998</v>
      </c>
      <c r="I143" s="64">
        <v>1.343</v>
      </c>
      <c r="J143" s="64">
        <v>0.41299999999999998</v>
      </c>
      <c r="K143" s="64">
        <v>1.474</v>
      </c>
      <c r="L143" s="64">
        <v>21.66</v>
      </c>
      <c r="M143" s="62">
        <f t="shared" si="0"/>
        <v>2.948</v>
      </c>
      <c r="N143" s="62">
        <f t="shared" si="1"/>
        <v>0.82599999999999996</v>
      </c>
      <c r="O143" s="62">
        <f t="shared" si="2"/>
        <v>0.13100000000000001</v>
      </c>
      <c r="P143" s="62">
        <f t="shared" si="3"/>
        <v>0.127</v>
      </c>
      <c r="Q143" s="64">
        <v>1.31</v>
      </c>
      <c r="R143" s="64">
        <v>2.88</v>
      </c>
      <c r="S143" s="64">
        <v>2.82</v>
      </c>
      <c r="T143" s="64">
        <v>1.47</v>
      </c>
      <c r="U143" s="64">
        <v>3.39</v>
      </c>
      <c r="V143" s="64">
        <v>1.69</v>
      </c>
      <c r="W143" s="63">
        <v>43706</v>
      </c>
      <c r="X143" s="64">
        <v>0.21</v>
      </c>
      <c r="Y143" s="64">
        <v>10.21425</v>
      </c>
      <c r="Z143" s="75">
        <f t="shared" si="12"/>
        <v>5.6877157067143386E-2</v>
      </c>
      <c r="AA143" s="66">
        <f t="shared" si="5"/>
        <v>18381.211382292247</v>
      </c>
      <c r="AB143" s="66">
        <f t="shared" si="6"/>
        <v>18.381211382292246</v>
      </c>
      <c r="AC143" s="67">
        <v>18.381209999999999</v>
      </c>
      <c r="AD143" s="66"/>
      <c r="AE143" s="68" t="s">
        <v>18</v>
      </c>
      <c r="AF143" s="15" t="s">
        <v>18</v>
      </c>
      <c r="AG143" s="15" t="s">
        <v>18</v>
      </c>
      <c r="AH143" s="64">
        <v>41.9</v>
      </c>
    </row>
    <row r="144" spans="1:34" ht="14.5" x14ac:dyDescent="0.35">
      <c r="A144" s="59" t="s">
        <v>172</v>
      </c>
      <c r="B144" s="59" t="s">
        <v>180</v>
      </c>
      <c r="C144" s="59" t="s">
        <v>137</v>
      </c>
      <c r="D144" s="59" t="s">
        <v>145</v>
      </c>
      <c r="E144" s="59" t="s">
        <v>139</v>
      </c>
      <c r="F144" s="75"/>
      <c r="G144" s="75"/>
      <c r="H144" s="92">
        <v>0.80500000000000005</v>
      </c>
      <c r="I144" s="92">
        <v>1.798</v>
      </c>
      <c r="J144" s="92">
        <v>1.1140000000000001</v>
      </c>
      <c r="K144" s="92">
        <v>2.1629999999999998</v>
      </c>
      <c r="L144" s="92">
        <v>17.91</v>
      </c>
      <c r="M144" s="62">
        <f t="shared" si="0"/>
        <v>4.3259999999999996</v>
      </c>
      <c r="N144" s="62">
        <f t="shared" si="1"/>
        <v>2.2280000000000002</v>
      </c>
      <c r="O144" s="62">
        <f t="shared" si="2"/>
        <v>0.36499999999999977</v>
      </c>
      <c r="P144" s="62">
        <f t="shared" si="3"/>
        <v>0.30900000000000005</v>
      </c>
      <c r="Q144" s="92">
        <v>2.25</v>
      </c>
      <c r="R144" s="92">
        <v>4.3</v>
      </c>
      <c r="S144" s="92">
        <v>4.2699999999999996</v>
      </c>
      <c r="T144" s="92">
        <v>2.35</v>
      </c>
      <c r="U144" s="92">
        <v>4.46</v>
      </c>
      <c r="V144" s="92">
        <v>2.31</v>
      </c>
      <c r="W144" s="91">
        <v>43706</v>
      </c>
      <c r="X144" s="75"/>
      <c r="Y144" s="75"/>
      <c r="Z144" s="65">
        <f t="shared" si="12"/>
        <v>1.6119014897144839</v>
      </c>
      <c r="AA144" s="66">
        <f t="shared" si="5"/>
        <v>0</v>
      </c>
      <c r="AB144" s="66">
        <f t="shared" si="6"/>
        <v>0</v>
      </c>
      <c r="AC144" s="102" t="e">
        <v>#VALUE!</v>
      </c>
      <c r="AD144" s="75" t="s">
        <v>215</v>
      </c>
      <c r="AE144" s="93" t="s">
        <v>16</v>
      </c>
      <c r="AF144" s="15" t="s">
        <v>16</v>
      </c>
      <c r="AG144" s="15" t="s">
        <v>16</v>
      </c>
      <c r="AH144" s="101" t="s">
        <v>211</v>
      </c>
    </row>
    <row r="145" spans="1:34" ht="14.5" x14ac:dyDescent="0.35">
      <c r="A145" s="59" t="s">
        <v>172</v>
      </c>
      <c r="B145" s="59" t="s">
        <v>180</v>
      </c>
      <c r="C145" s="59" t="s">
        <v>137</v>
      </c>
      <c r="D145" s="59" t="s">
        <v>145</v>
      </c>
      <c r="E145" s="59" t="s">
        <v>142</v>
      </c>
      <c r="F145" s="75"/>
      <c r="G145" s="75"/>
      <c r="H145" s="92">
        <v>0.36299999999999999</v>
      </c>
      <c r="I145" s="92">
        <v>1.7649999999999999</v>
      </c>
      <c r="J145" s="92">
        <v>0.66900000000000004</v>
      </c>
      <c r="K145" s="92">
        <v>1.96</v>
      </c>
      <c r="L145" s="92">
        <v>16.670000000000002</v>
      </c>
      <c r="M145" s="62">
        <f t="shared" si="0"/>
        <v>3.92</v>
      </c>
      <c r="N145" s="62">
        <f t="shared" si="1"/>
        <v>1.3380000000000001</v>
      </c>
      <c r="O145" s="62">
        <f t="shared" si="2"/>
        <v>0.19500000000000006</v>
      </c>
      <c r="P145" s="62">
        <f t="shared" si="3"/>
        <v>0.30600000000000005</v>
      </c>
      <c r="Q145" s="92">
        <v>1.69</v>
      </c>
      <c r="R145" s="92">
        <v>3.96</v>
      </c>
      <c r="S145" s="92">
        <v>4.24</v>
      </c>
      <c r="T145" s="92">
        <v>1.64</v>
      </c>
      <c r="U145" s="92">
        <v>3.64</v>
      </c>
      <c r="V145" s="92">
        <v>1.67</v>
      </c>
      <c r="W145" s="91">
        <v>43706</v>
      </c>
      <c r="X145" s="75"/>
      <c r="Y145" s="75"/>
      <c r="Z145" s="75">
        <f t="shared" si="12"/>
        <v>0.39461242643819094</v>
      </c>
      <c r="AA145" s="66">
        <f t="shared" si="5"/>
        <v>0</v>
      </c>
      <c r="AB145" s="66">
        <f t="shared" si="6"/>
        <v>0</v>
      </c>
      <c r="AC145" s="102" t="e">
        <v>#VALUE!</v>
      </c>
      <c r="AD145" s="75" t="s">
        <v>215</v>
      </c>
      <c r="AE145" s="93" t="s">
        <v>16</v>
      </c>
      <c r="AF145" s="15" t="s">
        <v>16</v>
      </c>
      <c r="AG145" s="15" t="s">
        <v>16</v>
      </c>
      <c r="AH145" s="101" t="s">
        <v>211</v>
      </c>
    </row>
    <row r="146" spans="1:34" ht="14.5" x14ac:dyDescent="0.35">
      <c r="A146" s="88" t="s">
        <v>172</v>
      </c>
      <c r="B146" s="88" t="s">
        <v>180</v>
      </c>
      <c r="C146" s="88" t="s">
        <v>137</v>
      </c>
      <c r="D146" s="88" t="s">
        <v>145</v>
      </c>
      <c r="E146" s="88" t="s">
        <v>160</v>
      </c>
      <c r="F146" s="61">
        <v>6.6951299999999998</v>
      </c>
      <c r="G146" s="61">
        <v>6.6918699999999998</v>
      </c>
      <c r="H146" s="64">
        <v>0.70799999999999996</v>
      </c>
      <c r="I146" s="64">
        <v>1.3460000000000001</v>
      </c>
      <c r="J146" s="64">
        <v>0.92400000000000004</v>
      </c>
      <c r="K146" s="64">
        <v>1.5329999999999999</v>
      </c>
      <c r="L146" s="64">
        <v>20.66</v>
      </c>
      <c r="M146" s="62">
        <f t="shared" si="0"/>
        <v>3.0659999999999998</v>
      </c>
      <c r="N146" s="62">
        <f t="shared" si="1"/>
        <v>1.8480000000000001</v>
      </c>
      <c r="O146" s="62">
        <f t="shared" si="2"/>
        <v>0.18699999999999983</v>
      </c>
      <c r="P146" s="62">
        <f t="shared" si="3"/>
        <v>0.21600000000000008</v>
      </c>
      <c r="Q146" s="64">
        <v>1.78</v>
      </c>
      <c r="R146" s="64">
        <v>3.44</v>
      </c>
      <c r="S146" s="64">
        <v>3.23</v>
      </c>
      <c r="T146" s="64">
        <v>1.53</v>
      </c>
      <c r="U146" s="64">
        <v>3.92</v>
      </c>
      <c r="V146" s="64">
        <v>1.21</v>
      </c>
      <c r="W146" s="63">
        <v>43706</v>
      </c>
      <c r="X146" s="64">
        <v>0.28000000000000003</v>
      </c>
      <c r="Y146" s="64">
        <v>10.359030000000001</v>
      </c>
      <c r="Z146" s="65">
        <f t="shared" si="12"/>
        <v>0.57465881048502254</v>
      </c>
      <c r="AA146" s="66">
        <f t="shared" si="5"/>
        <v>1845.0772245710391</v>
      </c>
      <c r="AB146" s="66">
        <f t="shared" si="6"/>
        <v>1.8450772245710392</v>
      </c>
      <c r="AC146" s="67">
        <v>1.8450770000000001</v>
      </c>
      <c r="AD146" s="66"/>
      <c r="AE146" s="68" t="s">
        <v>18</v>
      </c>
      <c r="AF146" s="15" t="s">
        <v>8</v>
      </c>
      <c r="AG146" s="15" t="s">
        <v>18</v>
      </c>
      <c r="AH146" s="69">
        <v>38.4</v>
      </c>
    </row>
    <row r="147" spans="1:34" ht="14.5" x14ac:dyDescent="0.35">
      <c r="A147" s="87" t="s">
        <v>172</v>
      </c>
      <c r="B147" s="87" t="s">
        <v>180</v>
      </c>
      <c r="C147" s="87" t="s">
        <v>137</v>
      </c>
      <c r="D147" s="87" t="s">
        <v>148</v>
      </c>
      <c r="E147" s="87" t="s">
        <v>139</v>
      </c>
      <c r="F147" s="80">
        <v>7.8035300000000003</v>
      </c>
      <c r="G147" s="80">
        <v>7.6756700000000002</v>
      </c>
      <c r="H147" s="83">
        <v>0.68400000000000005</v>
      </c>
      <c r="I147" s="83">
        <v>1.339</v>
      </c>
      <c r="J147" s="83">
        <v>0.96899999999999997</v>
      </c>
      <c r="K147" s="83">
        <v>1.53</v>
      </c>
      <c r="L147" s="83">
        <v>17.97</v>
      </c>
      <c r="M147" s="62">
        <f t="shared" si="0"/>
        <v>3.06</v>
      </c>
      <c r="N147" s="62">
        <f t="shared" si="1"/>
        <v>1.9379999999999999</v>
      </c>
      <c r="O147" s="62">
        <f t="shared" si="2"/>
        <v>0.19100000000000006</v>
      </c>
      <c r="P147" s="62">
        <f t="shared" si="3"/>
        <v>0.28499999999999992</v>
      </c>
      <c r="Q147" s="83">
        <v>2.0699999999999998</v>
      </c>
      <c r="R147" s="83">
        <v>2.88</v>
      </c>
      <c r="S147" s="83">
        <v>2.94</v>
      </c>
      <c r="T147" s="83">
        <v>1.73</v>
      </c>
      <c r="U147" s="83">
        <v>2.66</v>
      </c>
      <c r="V147" s="83">
        <v>2.0499999999999998</v>
      </c>
      <c r="W147" s="82">
        <v>43706</v>
      </c>
      <c r="X147" s="83">
        <v>0.37</v>
      </c>
      <c r="Y147" s="83">
        <v>12.49943</v>
      </c>
      <c r="Z147" s="75">
        <f t="shared" si="12"/>
        <v>0.75679186363507622</v>
      </c>
      <c r="AA147" s="66">
        <f t="shared" si="5"/>
        <v>1690.515983236367</v>
      </c>
      <c r="AB147" s="66">
        <f t="shared" si="6"/>
        <v>1.690515983236367</v>
      </c>
      <c r="AC147" s="67">
        <v>1.6905159999999999</v>
      </c>
      <c r="AD147" s="84"/>
      <c r="AE147" s="85" t="s">
        <v>149</v>
      </c>
      <c r="AF147" s="15" t="s">
        <v>149</v>
      </c>
      <c r="AG147" s="15" t="s">
        <v>149</v>
      </c>
      <c r="AH147" s="86">
        <v>46.5</v>
      </c>
    </row>
    <row r="148" spans="1:34" ht="14.5" x14ac:dyDescent="0.35">
      <c r="A148" s="59" t="s">
        <v>172</v>
      </c>
      <c r="B148" s="59" t="s">
        <v>180</v>
      </c>
      <c r="C148" s="59" t="s">
        <v>137</v>
      </c>
      <c r="D148" s="59" t="s">
        <v>148</v>
      </c>
      <c r="E148" s="59" t="s">
        <v>142</v>
      </c>
      <c r="F148" s="75"/>
      <c r="G148" s="75"/>
      <c r="H148" s="75" t="s">
        <v>212</v>
      </c>
      <c r="I148" s="75"/>
      <c r="J148" s="75"/>
      <c r="K148" s="75"/>
      <c r="L148" s="92">
        <v>16.55</v>
      </c>
      <c r="M148" s="62">
        <f t="shared" si="0"/>
        <v>0</v>
      </c>
      <c r="N148" s="62">
        <f t="shared" si="1"/>
        <v>0</v>
      </c>
      <c r="O148" s="62">
        <f t="shared" si="2"/>
        <v>0</v>
      </c>
      <c r="P148" s="62" t="e">
        <f t="shared" si="3"/>
        <v>#VALUE!</v>
      </c>
      <c r="Q148" s="92">
        <v>1.75</v>
      </c>
      <c r="R148" s="92">
        <v>2.67</v>
      </c>
      <c r="S148" s="92">
        <v>2.7</v>
      </c>
      <c r="T148" s="92">
        <v>1.63</v>
      </c>
      <c r="U148" s="92">
        <v>2.62</v>
      </c>
      <c r="V148" s="92">
        <v>1.62</v>
      </c>
      <c r="W148" s="91">
        <v>43706</v>
      </c>
      <c r="X148" s="75"/>
      <c r="Y148" s="75"/>
      <c r="Z148" s="65" t="e">
        <f t="shared" si="12"/>
        <v>#VALUE!</v>
      </c>
      <c r="AA148" s="66" t="e">
        <f t="shared" si="5"/>
        <v>#VALUE!</v>
      </c>
      <c r="AB148" s="66" t="e">
        <f t="shared" si="6"/>
        <v>#VALUE!</v>
      </c>
      <c r="AC148" s="102" t="e">
        <v>#VALUE!</v>
      </c>
      <c r="AD148" s="75" t="s">
        <v>215</v>
      </c>
      <c r="AE148" s="93" t="s">
        <v>16</v>
      </c>
      <c r="AF148" s="15" t="s">
        <v>16</v>
      </c>
      <c r="AG148" s="15" t="s">
        <v>16</v>
      </c>
      <c r="AH148" s="101" t="s">
        <v>211</v>
      </c>
    </row>
    <row r="149" spans="1:34" ht="14.5" x14ac:dyDescent="0.35">
      <c r="A149" s="88" t="s">
        <v>172</v>
      </c>
      <c r="B149" s="88" t="s">
        <v>180</v>
      </c>
      <c r="C149" s="88" t="s">
        <v>137</v>
      </c>
      <c r="D149" s="88" t="s">
        <v>148</v>
      </c>
      <c r="E149" s="88" t="s">
        <v>160</v>
      </c>
      <c r="F149" s="61">
        <v>6.9258899999999999</v>
      </c>
      <c r="G149" s="61">
        <v>4.5329499999999996</v>
      </c>
      <c r="H149" s="64">
        <v>0.68500000000000005</v>
      </c>
      <c r="I149" s="64">
        <v>0.81399999999999995</v>
      </c>
      <c r="J149" s="64">
        <v>0.82599999999999996</v>
      </c>
      <c r="K149" s="64">
        <v>0.995</v>
      </c>
      <c r="L149" s="64">
        <v>19.809999999999999</v>
      </c>
      <c r="M149" s="62">
        <f t="shared" si="0"/>
        <v>1.99</v>
      </c>
      <c r="N149" s="62">
        <f t="shared" si="1"/>
        <v>1.6519999999999999</v>
      </c>
      <c r="O149" s="62">
        <f t="shared" si="2"/>
        <v>0.18100000000000005</v>
      </c>
      <c r="P149" s="62">
        <f t="shared" si="3"/>
        <v>0.1409999999999999</v>
      </c>
      <c r="Q149" s="64">
        <v>1.74</v>
      </c>
      <c r="R149" s="64">
        <v>2.08</v>
      </c>
      <c r="S149" s="64">
        <v>2.31</v>
      </c>
      <c r="T149" s="64">
        <v>1.95</v>
      </c>
      <c r="U149" s="64">
        <v>1.89</v>
      </c>
      <c r="V149" s="64">
        <v>1.45</v>
      </c>
      <c r="W149" s="63">
        <v>43706</v>
      </c>
      <c r="X149" s="64">
        <v>0.31</v>
      </c>
      <c r="Y149" s="64">
        <v>14.88762</v>
      </c>
      <c r="Z149" s="75">
        <f t="shared" si="12"/>
        <v>0.23491809503310304</v>
      </c>
      <c r="AA149" s="66">
        <f t="shared" si="5"/>
        <v>6486.5583834028412</v>
      </c>
      <c r="AB149" s="66">
        <f t="shared" si="6"/>
        <v>6.4865583834028415</v>
      </c>
      <c r="AC149" s="67">
        <v>6.4865579999999996</v>
      </c>
      <c r="AD149" s="66"/>
      <c r="AE149" s="68" t="s">
        <v>18</v>
      </c>
      <c r="AF149" s="15" t="s">
        <v>10</v>
      </c>
      <c r="AG149" s="15" t="s">
        <v>18</v>
      </c>
      <c r="AH149" s="64">
        <v>23.6</v>
      </c>
    </row>
    <row r="150" spans="1:34" ht="14.5" x14ac:dyDescent="0.35">
      <c r="A150" s="59" t="s">
        <v>172</v>
      </c>
      <c r="B150" s="59" t="s">
        <v>180</v>
      </c>
      <c r="C150" s="59" t="s">
        <v>137</v>
      </c>
      <c r="D150" s="59" t="s">
        <v>150</v>
      </c>
      <c r="E150" s="59" t="s">
        <v>139</v>
      </c>
      <c r="F150" s="75"/>
      <c r="G150" s="75"/>
      <c r="H150" s="92">
        <v>1</v>
      </c>
      <c r="I150" s="92">
        <v>1.321</v>
      </c>
      <c r="J150" s="92">
        <v>1.2589999999999999</v>
      </c>
      <c r="K150" s="92">
        <v>1.3939999999999999</v>
      </c>
      <c r="L150" s="92">
        <v>15.74</v>
      </c>
      <c r="M150" s="62">
        <f t="shared" si="0"/>
        <v>2.7879999999999998</v>
      </c>
      <c r="N150" s="62">
        <f t="shared" si="1"/>
        <v>2.5179999999999998</v>
      </c>
      <c r="O150" s="62">
        <f t="shared" si="2"/>
        <v>7.2999999999999954E-2</v>
      </c>
      <c r="P150" s="62">
        <f t="shared" si="3"/>
        <v>0.2589999999999999</v>
      </c>
      <c r="Q150" s="92">
        <v>2.5099999999999998</v>
      </c>
      <c r="R150" s="92">
        <v>3.24</v>
      </c>
      <c r="S150" s="92">
        <v>2.78</v>
      </c>
      <c r="T150" s="92">
        <v>2.73</v>
      </c>
      <c r="U150" s="92">
        <v>3.46</v>
      </c>
      <c r="V150" s="92">
        <v>2.58</v>
      </c>
      <c r="W150" s="91">
        <v>43706</v>
      </c>
      <c r="X150" s="75"/>
      <c r="Y150" s="75"/>
      <c r="Z150" s="65">
        <f t="shared" si="12"/>
        <v>1.1473803769029718</v>
      </c>
      <c r="AA150" s="66">
        <f t="shared" si="5"/>
        <v>0</v>
      </c>
      <c r="AB150" s="66">
        <f t="shared" si="6"/>
        <v>0</v>
      </c>
      <c r="AC150" s="102" t="e">
        <v>#VALUE!</v>
      </c>
      <c r="AD150" s="75" t="s">
        <v>215</v>
      </c>
      <c r="AE150" s="93" t="s">
        <v>16</v>
      </c>
      <c r="AF150" s="15" t="s">
        <v>16</v>
      </c>
      <c r="AG150" s="15" t="s">
        <v>16</v>
      </c>
      <c r="AH150" s="101" t="s">
        <v>211</v>
      </c>
    </row>
    <row r="151" spans="1:34" ht="14.5" x14ac:dyDescent="0.35">
      <c r="A151" s="59" t="s">
        <v>172</v>
      </c>
      <c r="B151" s="59" t="s">
        <v>180</v>
      </c>
      <c r="C151" s="59" t="s">
        <v>137</v>
      </c>
      <c r="D151" s="59" t="s">
        <v>150</v>
      </c>
      <c r="E151" s="59" t="s">
        <v>142</v>
      </c>
      <c r="F151" s="75"/>
      <c r="G151" s="75"/>
      <c r="H151" s="92">
        <v>0.998</v>
      </c>
      <c r="I151" s="92">
        <v>1.524</v>
      </c>
      <c r="J151" s="92">
        <v>1.1619999999999999</v>
      </c>
      <c r="K151" s="92">
        <v>1.657</v>
      </c>
      <c r="L151" s="92">
        <v>15.72</v>
      </c>
      <c r="M151" s="62">
        <f t="shared" si="0"/>
        <v>3.3140000000000001</v>
      </c>
      <c r="N151" s="62">
        <f t="shared" si="1"/>
        <v>2.3239999999999998</v>
      </c>
      <c r="O151" s="62">
        <f t="shared" si="2"/>
        <v>0.13300000000000001</v>
      </c>
      <c r="P151" s="62">
        <f t="shared" si="3"/>
        <v>0.16399999999999992</v>
      </c>
      <c r="Q151" s="92">
        <v>2.36</v>
      </c>
      <c r="R151" s="92">
        <v>3.21</v>
      </c>
      <c r="S151" s="92">
        <v>2.75</v>
      </c>
      <c r="T151" s="92">
        <v>2.52</v>
      </c>
      <c r="U151" s="92">
        <v>3.58</v>
      </c>
      <c r="V151" s="92">
        <v>2.63</v>
      </c>
      <c r="W151" s="91">
        <v>43706</v>
      </c>
      <c r="X151" s="75"/>
      <c r="Y151" s="75"/>
      <c r="Z151" s="75">
        <f t="shared" si="12"/>
        <v>0.85210315260328207</v>
      </c>
      <c r="AA151" s="66">
        <f t="shared" si="5"/>
        <v>0</v>
      </c>
      <c r="AB151" s="66">
        <f t="shared" si="6"/>
        <v>0</v>
      </c>
      <c r="AC151" s="102" t="e">
        <v>#VALUE!</v>
      </c>
      <c r="AD151" s="75" t="s">
        <v>215</v>
      </c>
      <c r="AE151" s="93" t="s">
        <v>16</v>
      </c>
      <c r="AF151" s="15" t="s">
        <v>16</v>
      </c>
      <c r="AG151" s="15" t="s">
        <v>16</v>
      </c>
      <c r="AH151" s="101" t="s">
        <v>211</v>
      </c>
    </row>
    <row r="152" spans="1:34" ht="14.5" x14ac:dyDescent="0.35">
      <c r="A152" s="88" t="s">
        <v>172</v>
      </c>
      <c r="B152" s="88" t="s">
        <v>180</v>
      </c>
      <c r="C152" s="88" t="s">
        <v>137</v>
      </c>
      <c r="D152" s="88" t="s">
        <v>150</v>
      </c>
      <c r="E152" s="88" t="s">
        <v>160</v>
      </c>
      <c r="F152" s="61">
        <v>9.0962700000000005</v>
      </c>
      <c r="G152" s="61">
        <v>8.9023000000000003</v>
      </c>
      <c r="H152" s="64">
        <v>0.80700000000000005</v>
      </c>
      <c r="I152" s="64">
        <v>0.97499999999999998</v>
      </c>
      <c r="J152" s="64">
        <v>1.008</v>
      </c>
      <c r="K152" s="64">
        <v>1.1779999999999999</v>
      </c>
      <c r="L152" s="64">
        <v>17.579999999999998</v>
      </c>
      <c r="M152" s="62">
        <f t="shared" si="0"/>
        <v>2.3559999999999999</v>
      </c>
      <c r="N152" s="62">
        <f t="shared" si="1"/>
        <v>2.016</v>
      </c>
      <c r="O152" s="62">
        <f t="shared" si="2"/>
        <v>0.20299999999999996</v>
      </c>
      <c r="P152" s="62">
        <f t="shared" si="3"/>
        <v>0.20099999999999996</v>
      </c>
      <c r="Q152" s="64">
        <v>1.74</v>
      </c>
      <c r="R152" s="64">
        <v>2.4300000000000002</v>
      </c>
      <c r="S152" s="64">
        <v>2.86</v>
      </c>
      <c r="T152" s="64">
        <v>2.15</v>
      </c>
      <c r="U152" s="64">
        <v>2.56</v>
      </c>
      <c r="V152" s="64">
        <v>1.89</v>
      </c>
      <c r="W152" s="63">
        <v>43706</v>
      </c>
      <c r="X152" s="64">
        <v>0.31</v>
      </c>
      <c r="Y152" s="64">
        <v>16.725429999999999</v>
      </c>
      <c r="Z152" s="65">
        <f t="shared" ref="Z152:Z183" si="13">PI()/4*(J152^3*K152-H152^3*I152)</f>
        <v>0.54512898816331579</v>
      </c>
      <c r="AA152" s="66">
        <f t="shared" si="5"/>
        <v>3140.3896820082359</v>
      </c>
      <c r="AB152" s="66">
        <f t="shared" si="6"/>
        <v>3.140389682008236</v>
      </c>
      <c r="AC152" s="67">
        <v>3.14039</v>
      </c>
      <c r="AD152" s="66"/>
      <c r="AE152" s="68" t="s">
        <v>18</v>
      </c>
      <c r="AF152" s="15" t="s">
        <v>18</v>
      </c>
      <c r="AG152" s="15" t="s">
        <v>18</v>
      </c>
      <c r="AH152" s="69">
        <v>32.1</v>
      </c>
    </row>
    <row r="153" spans="1:34" ht="14.5" x14ac:dyDescent="0.35">
      <c r="A153" s="87" t="s">
        <v>172</v>
      </c>
      <c r="B153" s="87" t="s">
        <v>180</v>
      </c>
      <c r="C153" s="87" t="s">
        <v>137</v>
      </c>
      <c r="D153" s="87" t="s">
        <v>151</v>
      </c>
      <c r="E153" s="87" t="s">
        <v>139</v>
      </c>
      <c r="F153" s="80">
        <v>21.498480000000001</v>
      </c>
      <c r="G153" s="80">
        <v>21.484030000000001</v>
      </c>
      <c r="H153" s="83">
        <v>1.2310000000000001</v>
      </c>
      <c r="I153" s="83">
        <v>1.835</v>
      </c>
      <c r="J153" s="83">
        <v>1.482</v>
      </c>
      <c r="K153" s="83">
        <v>2.1160000000000001</v>
      </c>
      <c r="L153" s="83">
        <v>18.170000000000002</v>
      </c>
      <c r="M153" s="62">
        <f t="shared" si="0"/>
        <v>4.2320000000000002</v>
      </c>
      <c r="N153" s="62">
        <f t="shared" si="1"/>
        <v>2.964</v>
      </c>
      <c r="O153" s="62">
        <f t="shared" si="2"/>
        <v>0.28100000000000014</v>
      </c>
      <c r="P153" s="62">
        <f t="shared" si="3"/>
        <v>0.25099999999999989</v>
      </c>
      <c r="Q153" s="83">
        <v>2.4</v>
      </c>
      <c r="R153" s="83">
        <v>4.54</v>
      </c>
      <c r="S153" s="83">
        <v>2.04</v>
      </c>
      <c r="T153" s="83">
        <v>4.6500000000000004</v>
      </c>
      <c r="U153" s="83">
        <v>4.53</v>
      </c>
      <c r="V153" s="83">
        <v>2.58</v>
      </c>
      <c r="W153" s="82">
        <v>43706</v>
      </c>
      <c r="X153" s="83">
        <v>0.28999999999999998</v>
      </c>
      <c r="Y153" s="83">
        <v>29.61101</v>
      </c>
      <c r="Z153" s="75">
        <f t="shared" si="13"/>
        <v>2.7209746738769534</v>
      </c>
      <c r="AA153" s="66">
        <f t="shared" si="5"/>
        <v>1113.8693357957329</v>
      </c>
      <c r="AB153" s="66">
        <f t="shared" si="6"/>
        <v>1.113869335795733</v>
      </c>
      <c r="AC153" s="67">
        <v>1.113869</v>
      </c>
      <c r="AD153" s="84"/>
      <c r="AE153" s="85" t="s">
        <v>149</v>
      </c>
      <c r="AF153" s="15" t="s">
        <v>149</v>
      </c>
      <c r="AG153" s="15" t="s">
        <v>149</v>
      </c>
      <c r="AH153" s="86">
        <v>71.8</v>
      </c>
    </row>
    <row r="154" spans="1:34" ht="14.5" x14ac:dyDescent="0.35">
      <c r="A154" s="88" t="s">
        <v>172</v>
      </c>
      <c r="B154" s="88" t="s">
        <v>180</v>
      </c>
      <c r="C154" s="88" t="s">
        <v>137</v>
      </c>
      <c r="D154" s="88" t="s">
        <v>151</v>
      </c>
      <c r="E154" s="88" t="s">
        <v>142</v>
      </c>
      <c r="F154" s="61">
        <v>7.9691400000000003</v>
      </c>
      <c r="G154" s="61">
        <v>7.9566600000000003</v>
      </c>
      <c r="H154" s="64">
        <v>0.23699999999999999</v>
      </c>
      <c r="I154" s="64">
        <v>1.579</v>
      </c>
      <c r="J154" s="64">
        <v>0.45100000000000001</v>
      </c>
      <c r="K154" s="64">
        <v>1.7769999999999999</v>
      </c>
      <c r="L154" s="64">
        <v>19.440000000000001</v>
      </c>
      <c r="M154" s="62">
        <f t="shared" si="0"/>
        <v>3.5539999999999998</v>
      </c>
      <c r="N154" s="62">
        <f t="shared" si="1"/>
        <v>0.90200000000000002</v>
      </c>
      <c r="O154" s="62">
        <f t="shared" si="2"/>
        <v>0.19799999999999995</v>
      </c>
      <c r="P154" s="62">
        <f t="shared" si="3"/>
        <v>0.21400000000000002</v>
      </c>
      <c r="Q154" s="64">
        <v>1.84</v>
      </c>
      <c r="R154" s="64">
        <v>3.49</v>
      </c>
      <c r="S154" s="64">
        <v>3.61</v>
      </c>
      <c r="T154" s="64">
        <v>1.59</v>
      </c>
      <c r="U154" s="64">
        <v>4.32</v>
      </c>
      <c r="V154" s="64">
        <v>2.0099999999999998</v>
      </c>
      <c r="W154" s="63">
        <v>43706</v>
      </c>
      <c r="X154" s="64">
        <v>0.36</v>
      </c>
      <c r="Y154" s="64">
        <v>18.13402</v>
      </c>
      <c r="Z154" s="65">
        <f t="shared" si="13"/>
        <v>0.11151972315589254</v>
      </c>
      <c r="AA154" s="66">
        <f t="shared" si="5"/>
        <v>16643.625476204328</v>
      </c>
      <c r="AB154" s="66">
        <f t="shared" si="6"/>
        <v>16.643625476204328</v>
      </c>
      <c r="AC154" s="67">
        <v>16.643630000000002</v>
      </c>
      <c r="AD154" s="66"/>
      <c r="AE154" s="68" t="s">
        <v>18</v>
      </c>
      <c r="AF154" s="15" t="s">
        <v>5</v>
      </c>
      <c r="AG154" s="15" t="s">
        <v>18</v>
      </c>
      <c r="AH154" s="69">
        <v>52.5</v>
      </c>
    </row>
    <row r="155" spans="1:34" ht="14.5" x14ac:dyDescent="0.35">
      <c r="A155" s="88" t="s">
        <v>172</v>
      </c>
      <c r="B155" s="88" t="s">
        <v>180</v>
      </c>
      <c r="C155" s="88" t="s">
        <v>137</v>
      </c>
      <c r="D155" s="88" t="s">
        <v>169</v>
      </c>
      <c r="E155" s="88" t="s">
        <v>139</v>
      </c>
      <c r="F155" s="61">
        <v>15.24441</v>
      </c>
      <c r="G155" s="61">
        <v>2.43682</v>
      </c>
      <c r="H155" s="64">
        <v>1.1459999999999999</v>
      </c>
      <c r="I155" s="64">
        <v>1.5780000000000001</v>
      </c>
      <c r="J155" s="64">
        <v>1.2909999999999999</v>
      </c>
      <c r="K155" s="64">
        <v>1.909</v>
      </c>
      <c r="L155" s="64">
        <v>19.86</v>
      </c>
      <c r="M155" s="62">
        <f t="shared" si="0"/>
        <v>3.8180000000000001</v>
      </c>
      <c r="N155" s="62">
        <f t="shared" si="1"/>
        <v>2.5819999999999999</v>
      </c>
      <c r="O155" s="62">
        <f t="shared" si="2"/>
        <v>0.33099999999999996</v>
      </c>
      <c r="P155" s="62">
        <f t="shared" si="3"/>
        <v>0.14500000000000002</v>
      </c>
      <c r="Q155" s="64">
        <v>2.77</v>
      </c>
      <c r="R155" s="64">
        <v>3.6</v>
      </c>
      <c r="S155" s="64">
        <v>3.7</v>
      </c>
      <c r="T155" s="64">
        <v>2.57</v>
      </c>
      <c r="U155" s="64">
        <v>3.95</v>
      </c>
      <c r="V155" s="64">
        <v>2.91</v>
      </c>
      <c r="W155" s="63">
        <v>43706</v>
      </c>
      <c r="X155" s="64">
        <v>0.25</v>
      </c>
      <c r="Y155" s="64">
        <v>19.38325</v>
      </c>
      <c r="Z155" s="75">
        <f t="shared" si="13"/>
        <v>1.3607667967863677</v>
      </c>
      <c r="AA155" s="66">
        <f t="shared" si="5"/>
        <v>1457.9694373253699</v>
      </c>
      <c r="AB155" s="66">
        <f t="shared" si="6"/>
        <v>1.45796943732537</v>
      </c>
      <c r="AC155" s="67">
        <v>1.4579690000000001</v>
      </c>
      <c r="AD155" s="66"/>
      <c r="AE155" s="68" t="s">
        <v>18</v>
      </c>
      <c r="AF155" s="15" t="s">
        <v>18</v>
      </c>
      <c r="AG155" s="15" t="s">
        <v>18</v>
      </c>
      <c r="AH155" s="69">
        <v>60.4</v>
      </c>
    </row>
    <row r="156" spans="1:34" ht="14.5" x14ac:dyDescent="0.35">
      <c r="A156" s="59" t="s">
        <v>172</v>
      </c>
      <c r="B156" s="59" t="s">
        <v>180</v>
      </c>
      <c r="C156" s="59" t="s">
        <v>137</v>
      </c>
      <c r="D156" s="59" t="s">
        <v>169</v>
      </c>
      <c r="E156" s="59" t="s">
        <v>142</v>
      </c>
      <c r="F156" s="75"/>
      <c r="G156" s="75"/>
      <c r="H156" s="92">
        <v>0.94299999999999995</v>
      </c>
      <c r="I156" s="92">
        <v>1.2509999999999999</v>
      </c>
      <c r="J156" s="92">
        <v>1.216</v>
      </c>
      <c r="K156" s="92">
        <v>1.458</v>
      </c>
      <c r="L156" s="92">
        <v>17.09</v>
      </c>
      <c r="M156" s="62">
        <f t="shared" si="0"/>
        <v>2.9159999999999999</v>
      </c>
      <c r="N156" s="62">
        <f t="shared" si="1"/>
        <v>2.4319999999999999</v>
      </c>
      <c r="O156" s="62">
        <f t="shared" si="2"/>
        <v>0.20700000000000007</v>
      </c>
      <c r="P156" s="62">
        <f t="shared" si="3"/>
        <v>0.27300000000000002</v>
      </c>
      <c r="Q156" s="92">
        <v>1.98</v>
      </c>
      <c r="R156" s="92">
        <v>3.02</v>
      </c>
      <c r="S156" s="92">
        <v>3.39</v>
      </c>
      <c r="T156" s="92">
        <v>2.3199999999999998</v>
      </c>
      <c r="U156" s="92">
        <v>3.29</v>
      </c>
      <c r="V156" s="92">
        <v>2.35</v>
      </c>
      <c r="W156" s="91">
        <v>43706</v>
      </c>
      <c r="X156" s="75"/>
      <c r="Y156" s="75"/>
      <c r="Z156" s="65">
        <f t="shared" si="13"/>
        <v>1.2350463121518005</v>
      </c>
      <c r="AA156" s="66">
        <f t="shared" si="5"/>
        <v>0</v>
      </c>
      <c r="AB156" s="66">
        <f t="shared" si="6"/>
        <v>0</v>
      </c>
      <c r="AC156" s="102" t="e">
        <v>#VALUE!</v>
      </c>
      <c r="AD156" s="75" t="s">
        <v>215</v>
      </c>
      <c r="AE156" s="93" t="s">
        <v>16</v>
      </c>
      <c r="AF156" s="15" t="s">
        <v>16</v>
      </c>
      <c r="AG156" s="15" t="s">
        <v>16</v>
      </c>
      <c r="AH156" s="101" t="s">
        <v>211</v>
      </c>
    </row>
    <row r="157" spans="1:34" ht="14.5" x14ac:dyDescent="0.35">
      <c r="A157" s="59" t="s">
        <v>172</v>
      </c>
      <c r="B157" s="59" t="s">
        <v>180</v>
      </c>
      <c r="C157" s="59" t="s">
        <v>152</v>
      </c>
      <c r="D157" s="59" t="s">
        <v>138</v>
      </c>
      <c r="E157" s="59" t="s">
        <v>139</v>
      </c>
      <c r="F157" s="75"/>
      <c r="G157" s="75"/>
      <c r="H157" s="92">
        <v>1.0549999999999999</v>
      </c>
      <c r="I157" s="92">
        <v>1.5349999999999999</v>
      </c>
      <c r="J157" s="92">
        <v>1.4079999999999999</v>
      </c>
      <c r="K157" s="92">
        <v>1.956</v>
      </c>
      <c r="L157" s="92">
        <v>16.97</v>
      </c>
      <c r="M157" s="62">
        <f t="shared" si="0"/>
        <v>3.9119999999999999</v>
      </c>
      <c r="N157" s="62">
        <f t="shared" si="1"/>
        <v>2.8159999999999998</v>
      </c>
      <c r="O157" s="62">
        <f t="shared" si="2"/>
        <v>0.42100000000000004</v>
      </c>
      <c r="P157" s="62">
        <f t="shared" si="3"/>
        <v>0.35299999999999998</v>
      </c>
      <c r="Q157" s="92">
        <v>2.48</v>
      </c>
      <c r="R157" s="92">
        <v>3.97</v>
      </c>
      <c r="S157" s="92">
        <v>3.57</v>
      </c>
      <c r="T157" s="92">
        <v>4.29</v>
      </c>
      <c r="U157" s="92">
        <v>4.03</v>
      </c>
      <c r="V157" s="92">
        <v>2.73</v>
      </c>
      <c r="W157" s="91">
        <v>43706</v>
      </c>
      <c r="X157" s="75"/>
      <c r="Y157" s="75"/>
      <c r="Z157" s="75">
        <f t="shared" si="13"/>
        <v>2.8724685144834519</v>
      </c>
      <c r="AA157" s="66">
        <f t="shared" si="5"/>
        <v>0</v>
      </c>
      <c r="AB157" s="66">
        <f t="shared" si="6"/>
        <v>0</v>
      </c>
      <c r="AC157" s="102" t="e">
        <v>#VALUE!</v>
      </c>
      <c r="AD157" s="75" t="s">
        <v>214</v>
      </c>
      <c r="AE157" s="93" t="s">
        <v>16</v>
      </c>
      <c r="AF157" s="15" t="s">
        <v>16</v>
      </c>
      <c r="AG157" s="15" t="s">
        <v>16</v>
      </c>
      <c r="AH157" s="101" t="s">
        <v>211</v>
      </c>
    </row>
    <row r="158" spans="1:34" ht="14.5" x14ac:dyDescent="0.35">
      <c r="A158" s="59" t="s">
        <v>172</v>
      </c>
      <c r="B158" s="59" t="s">
        <v>180</v>
      </c>
      <c r="C158" s="59" t="s">
        <v>152</v>
      </c>
      <c r="D158" s="59" t="s">
        <v>138</v>
      </c>
      <c r="E158" s="59" t="s">
        <v>142</v>
      </c>
      <c r="F158" s="75"/>
      <c r="G158" s="75"/>
      <c r="H158" s="92">
        <v>0.85</v>
      </c>
      <c r="I158" s="92">
        <v>1.6970000000000001</v>
      </c>
      <c r="J158" s="92">
        <v>1.0980000000000001</v>
      </c>
      <c r="K158" s="92">
        <v>1.9319999999999999</v>
      </c>
      <c r="L158" s="92">
        <v>17.329999999999998</v>
      </c>
      <c r="M158" s="62">
        <f t="shared" si="0"/>
        <v>3.8639999999999999</v>
      </c>
      <c r="N158" s="62">
        <f t="shared" si="1"/>
        <v>2.1960000000000002</v>
      </c>
      <c r="O158" s="62">
        <f t="shared" si="2"/>
        <v>0.23499999999999988</v>
      </c>
      <c r="P158" s="62">
        <f t="shared" si="3"/>
        <v>0.24800000000000011</v>
      </c>
      <c r="Q158" s="92">
        <v>2.69</v>
      </c>
      <c r="R158" s="92">
        <v>3.85</v>
      </c>
      <c r="S158" s="92">
        <v>4.01</v>
      </c>
      <c r="T158" s="92">
        <v>3.02</v>
      </c>
      <c r="U158" s="92">
        <v>3.93</v>
      </c>
      <c r="V158" s="92">
        <v>2.99</v>
      </c>
      <c r="W158" s="91">
        <v>43706</v>
      </c>
      <c r="X158" s="92">
        <v>0.23</v>
      </c>
      <c r="Y158" s="75"/>
      <c r="Z158" s="65">
        <f t="shared" si="13"/>
        <v>1.1901303633003257</v>
      </c>
      <c r="AA158" s="66">
        <f t="shared" si="5"/>
        <v>0</v>
      </c>
      <c r="AB158" s="66">
        <f t="shared" si="6"/>
        <v>0</v>
      </c>
      <c r="AC158" s="102" t="e">
        <v>#VALUE!</v>
      </c>
      <c r="AD158" s="75"/>
      <c r="AE158" s="93" t="s">
        <v>16</v>
      </c>
      <c r="AF158" s="15" t="s">
        <v>149</v>
      </c>
      <c r="AG158" s="15" t="s">
        <v>182</v>
      </c>
      <c r="AH158" s="101" t="s">
        <v>211</v>
      </c>
    </row>
    <row r="159" spans="1:34" ht="14.5" x14ac:dyDescent="0.35">
      <c r="A159" s="87" t="s">
        <v>172</v>
      </c>
      <c r="B159" s="87" t="s">
        <v>180</v>
      </c>
      <c r="C159" s="87" t="s">
        <v>152</v>
      </c>
      <c r="D159" s="87" t="s">
        <v>138</v>
      </c>
      <c r="E159" s="87" t="s">
        <v>160</v>
      </c>
      <c r="F159" s="80">
        <v>14.526490000000001</v>
      </c>
      <c r="G159" s="80">
        <v>14.1129</v>
      </c>
      <c r="H159" s="83">
        <v>1.43</v>
      </c>
      <c r="I159" s="83">
        <v>1.7929999999999999</v>
      </c>
      <c r="J159" s="83">
        <v>1.7130000000000001</v>
      </c>
      <c r="K159" s="83">
        <v>2.0369999999999999</v>
      </c>
      <c r="L159" s="83">
        <v>19.53</v>
      </c>
      <c r="M159" s="62">
        <f t="shared" si="0"/>
        <v>4.0739999999999998</v>
      </c>
      <c r="N159" s="62">
        <f t="shared" si="1"/>
        <v>3.4260000000000002</v>
      </c>
      <c r="O159" s="62">
        <f t="shared" si="2"/>
        <v>0.24399999999999999</v>
      </c>
      <c r="P159" s="62">
        <f t="shared" si="3"/>
        <v>0.28300000000000014</v>
      </c>
      <c r="Q159" s="83">
        <v>3.24</v>
      </c>
      <c r="R159" s="83">
        <v>3.86</v>
      </c>
      <c r="S159" s="83">
        <v>4.18</v>
      </c>
      <c r="T159" s="83">
        <v>3.41</v>
      </c>
      <c r="U159" s="83">
        <v>3.82</v>
      </c>
      <c r="V159" s="83">
        <v>3.15</v>
      </c>
      <c r="W159" s="82">
        <v>43706</v>
      </c>
      <c r="X159" s="83">
        <v>0.23</v>
      </c>
      <c r="Y159" s="83">
        <v>15.807219999999999</v>
      </c>
      <c r="Z159" s="75">
        <f t="shared" si="13"/>
        <v>3.923871438997907</v>
      </c>
      <c r="AA159" s="66">
        <f t="shared" si="5"/>
        <v>412.33125385725197</v>
      </c>
      <c r="AB159" s="66">
        <f t="shared" si="6"/>
        <v>0.412331253857252</v>
      </c>
      <c r="AC159" s="67">
        <v>0.412331</v>
      </c>
      <c r="AD159" s="84"/>
      <c r="AE159" s="85" t="s">
        <v>149</v>
      </c>
      <c r="AF159" s="15" t="s">
        <v>149</v>
      </c>
      <c r="AG159" s="15" t="s">
        <v>149</v>
      </c>
      <c r="AH159" s="83">
        <v>73.400000000000006</v>
      </c>
    </row>
    <row r="160" spans="1:34" ht="14.5" x14ac:dyDescent="0.35">
      <c r="A160" s="59" t="s">
        <v>172</v>
      </c>
      <c r="B160" s="59" t="s">
        <v>180</v>
      </c>
      <c r="C160" s="59" t="s">
        <v>152</v>
      </c>
      <c r="D160" s="59" t="s">
        <v>145</v>
      </c>
      <c r="E160" s="59" t="s">
        <v>139</v>
      </c>
      <c r="F160" s="75"/>
      <c r="G160" s="75"/>
      <c r="H160" s="92">
        <v>0.86599999999999999</v>
      </c>
      <c r="I160" s="92">
        <v>1.524</v>
      </c>
      <c r="J160" s="92">
        <v>1.0780000000000001</v>
      </c>
      <c r="K160" s="92">
        <v>1.913</v>
      </c>
      <c r="L160" s="92">
        <v>16.37</v>
      </c>
      <c r="M160" s="62">
        <f t="shared" si="0"/>
        <v>3.8260000000000001</v>
      </c>
      <c r="N160" s="62">
        <f t="shared" si="1"/>
        <v>2.1560000000000001</v>
      </c>
      <c r="O160" s="62">
        <f t="shared" si="2"/>
        <v>0.38900000000000001</v>
      </c>
      <c r="P160" s="62">
        <f t="shared" si="3"/>
        <v>0.21200000000000008</v>
      </c>
      <c r="Q160" s="92">
        <v>2.46</v>
      </c>
      <c r="R160" s="92">
        <v>3.61</v>
      </c>
      <c r="S160" s="92">
        <v>3.63</v>
      </c>
      <c r="T160" s="92">
        <v>2.76</v>
      </c>
      <c r="U160" s="92">
        <v>2.46</v>
      </c>
      <c r="V160" s="92">
        <v>3.54</v>
      </c>
      <c r="W160" s="91">
        <v>43706</v>
      </c>
      <c r="X160" s="75"/>
      <c r="Y160" s="75"/>
      <c r="Z160" s="65">
        <f t="shared" si="13"/>
        <v>1.1048085729732773</v>
      </c>
      <c r="AA160" s="66">
        <f t="shared" si="5"/>
        <v>0</v>
      </c>
      <c r="AB160" s="66">
        <f t="shared" si="6"/>
        <v>0</v>
      </c>
      <c r="AC160" s="102" t="e">
        <v>#VALUE!</v>
      </c>
      <c r="AD160" s="75"/>
      <c r="AE160" s="93" t="s">
        <v>16</v>
      </c>
      <c r="AF160" s="15" t="s">
        <v>16</v>
      </c>
      <c r="AG160" s="15" t="s">
        <v>16</v>
      </c>
      <c r="AH160" s="101" t="s">
        <v>211</v>
      </c>
    </row>
    <row r="161" spans="1:34" ht="14.5" x14ac:dyDescent="0.35">
      <c r="A161" s="87" t="s">
        <v>172</v>
      </c>
      <c r="B161" s="87" t="s">
        <v>180</v>
      </c>
      <c r="C161" s="87" t="s">
        <v>152</v>
      </c>
      <c r="D161" s="87" t="s">
        <v>145</v>
      </c>
      <c r="E161" s="87" t="s">
        <v>142</v>
      </c>
      <c r="F161" s="80">
        <v>21.703050000000001</v>
      </c>
      <c r="G161" s="80">
        <v>16.274609999999999</v>
      </c>
      <c r="H161" s="83">
        <v>1.2490000000000001</v>
      </c>
      <c r="I161" s="83">
        <v>1.6919999999999999</v>
      </c>
      <c r="J161" s="83">
        <v>1.5149999999999999</v>
      </c>
      <c r="K161" s="83">
        <v>1.919</v>
      </c>
      <c r="L161" s="83">
        <v>19.48</v>
      </c>
      <c r="M161" s="62">
        <f t="shared" si="0"/>
        <v>3.8380000000000001</v>
      </c>
      <c r="N161" s="62">
        <f t="shared" si="1"/>
        <v>3.03</v>
      </c>
      <c r="O161" s="62">
        <f t="shared" si="2"/>
        <v>0.22700000000000009</v>
      </c>
      <c r="P161" s="62">
        <f t="shared" si="3"/>
        <v>0.26599999999999979</v>
      </c>
      <c r="Q161" s="83">
        <v>2.94</v>
      </c>
      <c r="R161" s="83">
        <v>3.7</v>
      </c>
      <c r="S161" s="83">
        <v>2.81</v>
      </c>
      <c r="T161" s="83">
        <v>4.2</v>
      </c>
      <c r="U161" s="83">
        <v>3.48</v>
      </c>
      <c r="V161" s="83">
        <v>3.02</v>
      </c>
      <c r="W161" s="82">
        <v>43706</v>
      </c>
      <c r="X161" s="83">
        <v>0.25</v>
      </c>
      <c r="Y161" s="83">
        <v>26.60791</v>
      </c>
      <c r="Z161" s="75">
        <f t="shared" si="13"/>
        <v>2.6515910810162899</v>
      </c>
      <c r="AA161" s="66">
        <f t="shared" si="5"/>
        <v>1027.0929308405437</v>
      </c>
      <c r="AB161" s="66">
        <f t="shared" si="6"/>
        <v>1.0270929308405436</v>
      </c>
      <c r="AC161" s="67">
        <v>1.027093</v>
      </c>
      <c r="AD161" s="84"/>
      <c r="AE161" s="85" t="s">
        <v>149</v>
      </c>
      <c r="AF161" s="15" t="s">
        <v>149</v>
      </c>
      <c r="AG161" s="15" t="s">
        <v>149</v>
      </c>
      <c r="AH161" s="83">
        <v>68.8</v>
      </c>
    </row>
    <row r="162" spans="1:34" ht="14.5" x14ac:dyDescent="0.35">
      <c r="A162" s="59" t="s">
        <v>172</v>
      </c>
      <c r="B162" s="59" t="s">
        <v>180</v>
      </c>
      <c r="C162" s="59" t="s">
        <v>152</v>
      </c>
      <c r="D162" s="59" t="s">
        <v>148</v>
      </c>
      <c r="E162" s="59" t="s">
        <v>139</v>
      </c>
      <c r="F162" s="75"/>
      <c r="G162" s="75"/>
      <c r="H162" s="92">
        <v>0.54700000000000004</v>
      </c>
      <c r="I162" s="92">
        <v>1.3420000000000001</v>
      </c>
      <c r="J162" s="92">
        <v>0.80100000000000005</v>
      </c>
      <c r="K162" s="92">
        <v>1.6859999999999999</v>
      </c>
      <c r="L162" s="92">
        <v>16.27</v>
      </c>
      <c r="M162" s="62">
        <f t="shared" si="0"/>
        <v>3.3719999999999999</v>
      </c>
      <c r="N162" s="62">
        <f t="shared" si="1"/>
        <v>1.6020000000000001</v>
      </c>
      <c r="O162" s="62">
        <f t="shared" si="2"/>
        <v>0.34399999999999986</v>
      </c>
      <c r="P162" s="62">
        <f t="shared" si="3"/>
        <v>0.254</v>
      </c>
      <c r="Q162" s="92">
        <v>1.75</v>
      </c>
      <c r="R162" s="92">
        <v>3.29</v>
      </c>
      <c r="S162" s="92">
        <v>3.35</v>
      </c>
      <c r="T162" s="92">
        <v>2.0099999999999998</v>
      </c>
      <c r="U162" s="92">
        <v>3.45</v>
      </c>
      <c r="V162" s="92">
        <v>2.1</v>
      </c>
      <c r="W162" s="91">
        <v>43706</v>
      </c>
      <c r="X162" s="75"/>
      <c r="Y162" s="75"/>
      <c r="Z162" s="65">
        <f t="shared" si="13"/>
        <v>0.50802036686234309</v>
      </c>
      <c r="AA162" s="66">
        <f t="shared" si="5"/>
        <v>0</v>
      </c>
      <c r="AB162" s="66">
        <f t="shared" si="6"/>
        <v>0</v>
      </c>
      <c r="AC162" s="102" t="e">
        <v>#VALUE!</v>
      </c>
      <c r="AD162" s="75"/>
      <c r="AE162" s="93" t="s">
        <v>16</v>
      </c>
      <c r="AF162" s="15" t="s">
        <v>16</v>
      </c>
      <c r="AG162" s="15" t="s">
        <v>16</v>
      </c>
      <c r="AH162" s="101" t="s">
        <v>211</v>
      </c>
    </row>
    <row r="163" spans="1:34" ht="14.5" x14ac:dyDescent="0.35">
      <c r="A163" s="59" t="s">
        <v>172</v>
      </c>
      <c r="B163" s="59" t="s">
        <v>180</v>
      </c>
      <c r="C163" s="59" t="s">
        <v>152</v>
      </c>
      <c r="D163" s="59" t="s">
        <v>148</v>
      </c>
      <c r="E163" s="59" t="s">
        <v>142</v>
      </c>
      <c r="F163" s="75"/>
      <c r="G163" s="75"/>
      <c r="H163" s="92">
        <v>0.72299999999999998</v>
      </c>
      <c r="I163" s="92">
        <v>1.4390000000000001</v>
      </c>
      <c r="J163" s="92">
        <v>0.95199999999999996</v>
      </c>
      <c r="K163" s="92">
        <v>1.6850000000000001</v>
      </c>
      <c r="L163" s="92">
        <v>16.16</v>
      </c>
      <c r="M163" s="62">
        <f t="shared" si="0"/>
        <v>3.37</v>
      </c>
      <c r="N163" s="62">
        <f t="shared" si="1"/>
        <v>1.9039999999999999</v>
      </c>
      <c r="O163" s="62">
        <f t="shared" si="2"/>
        <v>0.246</v>
      </c>
      <c r="P163" s="62">
        <f t="shared" si="3"/>
        <v>0.22899999999999998</v>
      </c>
      <c r="Q163" s="92">
        <v>1.81</v>
      </c>
      <c r="R163" s="92">
        <v>3.27</v>
      </c>
      <c r="S163" s="92">
        <v>3.48</v>
      </c>
      <c r="T163" s="92">
        <v>2.13</v>
      </c>
      <c r="U163" s="92">
        <v>3.36</v>
      </c>
      <c r="V163" s="92">
        <v>1.76</v>
      </c>
      <c r="W163" s="91">
        <v>43706</v>
      </c>
      <c r="X163" s="75"/>
      <c r="Y163" s="75"/>
      <c r="Z163" s="75">
        <f t="shared" si="13"/>
        <v>0.71469244953138578</v>
      </c>
      <c r="AA163" s="66">
        <f t="shared" si="5"/>
        <v>0</v>
      </c>
      <c r="AB163" s="66">
        <f t="shared" si="6"/>
        <v>0</v>
      </c>
      <c r="AC163" s="102" t="e">
        <v>#VALUE!</v>
      </c>
      <c r="AD163" s="75"/>
      <c r="AE163" s="93" t="s">
        <v>16</v>
      </c>
      <c r="AF163" s="15" t="s">
        <v>16</v>
      </c>
      <c r="AG163" s="15" t="s">
        <v>16</v>
      </c>
      <c r="AH163" s="101" t="s">
        <v>211</v>
      </c>
    </row>
    <row r="164" spans="1:34" ht="14.5" x14ac:dyDescent="0.35">
      <c r="A164" s="59" t="s">
        <v>172</v>
      </c>
      <c r="B164" s="59" t="s">
        <v>180</v>
      </c>
      <c r="C164" s="59" t="s">
        <v>152</v>
      </c>
      <c r="D164" s="59" t="s">
        <v>148</v>
      </c>
      <c r="E164" s="59" t="s">
        <v>160</v>
      </c>
      <c r="F164" s="75"/>
      <c r="G164" s="75"/>
      <c r="H164" s="92">
        <v>0.63200000000000001</v>
      </c>
      <c r="I164" s="92">
        <v>1.256</v>
      </c>
      <c r="J164" s="92">
        <v>0.81399999999999995</v>
      </c>
      <c r="K164" s="92">
        <v>1.387</v>
      </c>
      <c r="L164" s="92">
        <v>17.440000000000001</v>
      </c>
      <c r="M164" s="62">
        <f t="shared" si="0"/>
        <v>2.774</v>
      </c>
      <c r="N164" s="62">
        <f t="shared" si="1"/>
        <v>1.6279999999999999</v>
      </c>
      <c r="O164" s="62">
        <f t="shared" si="2"/>
        <v>0.13100000000000001</v>
      </c>
      <c r="P164" s="62">
        <f t="shared" si="3"/>
        <v>0.18199999999999994</v>
      </c>
      <c r="Q164" s="92">
        <v>1.97</v>
      </c>
      <c r="R164" s="92">
        <v>2.77</v>
      </c>
      <c r="S164" s="92">
        <v>3.15</v>
      </c>
      <c r="T164" s="92">
        <v>1.61</v>
      </c>
      <c r="U164" s="92">
        <v>2.89</v>
      </c>
      <c r="V164" s="92">
        <v>1.88</v>
      </c>
      <c r="W164" s="91">
        <v>43706</v>
      </c>
      <c r="X164" s="75"/>
      <c r="Y164" s="75"/>
      <c r="Z164" s="65">
        <f t="shared" si="13"/>
        <v>0.33852485708779478</v>
      </c>
      <c r="AA164" s="66">
        <f t="shared" si="5"/>
        <v>0</v>
      </c>
      <c r="AB164" s="66">
        <f t="shared" si="6"/>
        <v>0</v>
      </c>
      <c r="AC164" s="102" t="e">
        <v>#VALUE!</v>
      </c>
      <c r="AD164" s="75"/>
      <c r="AE164" s="93" t="s">
        <v>16</v>
      </c>
      <c r="AF164" s="15" t="s">
        <v>16</v>
      </c>
      <c r="AG164" s="15" t="s">
        <v>16</v>
      </c>
      <c r="AH164" s="101" t="s">
        <v>211</v>
      </c>
    </row>
    <row r="165" spans="1:34" ht="14.5" x14ac:dyDescent="0.35">
      <c r="A165" s="120" t="s">
        <v>172</v>
      </c>
      <c r="B165" s="120" t="s">
        <v>180</v>
      </c>
      <c r="C165" s="120" t="s">
        <v>152</v>
      </c>
      <c r="D165" s="120" t="s">
        <v>150</v>
      </c>
      <c r="E165" s="120" t="s">
        <v>139</v>
      </c>
      <c r="F165" s="108"/>
      <c r="G165" s="108"/>
      <c r="H165" s="107">
        <v>0.54600000000000004</v>
      </c>
      <c r="I165" s="107">
        <v>1.851</v>
      </c>
      <c r="J165" s="107">
        <v>0.72</v>
      </c>
      <c r="K165" s="107">
        <v>2.0590000000000002</v>
      </c>
      <c r="L165" s="107">
        <v>20.2</v>
      </c>
      <c r="M165" s="62">
        <f t="shared" si="0"/>
        <v>4.1180000000000003</v>
      </c>
      <c r="N165" s="62">
        <f t="shared" si="1"/>
        <v>1.44</v>
      </c>
      <c r="O165" s="62">
        <f t="shared" si="2"/>
        <v>0.20800000000000018</v>
      </c>
      <c r="P165" s="62">
        <f t="shared" si="3"/>
        <v>0.17399999999999993</v>
      </c>
      <c r="Q165" s="107">
        <v>1.99</v>
      </c>
      <c r="R165" s="107">
        <v>4.41</v>
      </c>
      <c r="S165" s="107">
        <v>4.3099999999999996</v>
      </c>
      <c r="T165" s="107">
        <v>1.95</v>
      </c>
      <c r="U165" s="107">
        <v>2.5099999999999998</v>
      </c>
      <c r="V165" s="107">
        <v>3.97</v>
      </c>
      <c r="W165" s="106">
        <v>43706</v>
      </c>
      <c r="X165" s="107">
        <v>0.2</v>
      </c>
      <c r="Y165" s="107">
        <v>36.236260000000001</v>
      </c>
      <c r="Z165" s="75">
        <f t="shared" si="13"/>
        <v>0.36695992595893223</v>
      </c>
      <c r="AA165" s="66">
        <f t="shared" si="5"/>
        <v>10107.185916076696</v>
      </c>
      <c r="AB165" s="66">
        <f t="shared" si="6"/>
        <v>10.107185916076697</v>
      </c>
      <c r="AC165" s="67">
        <v>10.107189999999999</v>
      </c>
      <c r="AD165" s="108"/>
      <c r="AE165" s="109" t="s">
        <v>5</v>
      </c>
      <c r="AF165" s="15" t="s">
        <v>5</v>
      </c>
      <c r="AG165" s="15" t="s">
        <v>5</v>
      </c>
      <c r="AH165" s="110">
        <v>79.8</v>
      </c>
    </row>
    <row r="166" spans="1:34" ht="14.5" x14ac:dyDescent="0.35">
      <c r="A166" s="88" t="s">
        <v>172</v>
      </c>
      <c r="B166" s="88" t="s">
        <v>180</v>
      </c>
      <c r="C166" s="88" t="s">
        <v>152</v>
      </c>
      <c r="D166" s="88" t="s">
        <v>150</v>
      </c>
      <c r="E166" s="88" t="s">
        <v>142</v>
      </c>
      <c r="F166" s="61">
        <v>11.78876</v>
      </c>
      <c r="G166" s="61">
        <v>9.9253099999999996</v>
      </c>
      <c r="H166" s="64">
        <v>0.80300000000000005</v>
      </c>
      <c r="I166" s="64">
        <v>1.4239999999999999</v>
      </c>
      <c r="J166" s="64">
        <v>0.97699999999999998</v>
      </c>
      <c r="K166" s="64">
        <v>1.6579999999999999</v>
      </c>
      <c r="L166" s="64">
        <v>19.11</v>
      </c>
      <c r="M166" s="62">
        <f t="shared" si="0"/>
        <v>3.3159999999999998</v>
      </c>
      <c r="N166" s="62">
        <f t="shared" si="1"/>
        <v>1.954</v>
      </c>
      <c r="O166" s="62">
        <f t="shared" si="2"/>
        <v>0.23399999999999999</v>
      </c>
      <c r="P166" s="62">
        <f t="shared" si="3"/>
        <v>0.17399999999999993</v>
      </c>
      <c r="Q166" s="64">
        <v>2.48</v>
      </c>
      <c r="R166" s="64">
        <v>4.03</v>
      </c>
      <c r="S166" s="64">
        <v>3.65</v>
      </c>
      <c r="T166" s="64">
        <v>2.13</v>
      </c>
      <c r="U166" s="64">
        <v>4.01</v>
      </c>
      <c r="V166" s="64">
        <v>1.89</v>
      </c>
      <c r="W166" s="63">
        <v>43706</v>
      </c>
      <c r="X166" s="64">
        <v>0.25</v>
      </c>
      <c r="Y166" s="64">
        <v>19.569600000000001</v>
      </c>
      <c r="Z166" s="65">
        <f t="shared" si="13"/>
        <v>0.63529917807748482</v>
      </c>
      <c r="AA166" s="66">
        <f t="shared" si="5"/>
        <v>3152.8926356578709</v>
      </c>
      <c r="AB166" s="66">
        <f t="shared" si="6"/>
        <v>3.1528926356578708</v>
      </c>
      <c r="AC166" s="67">
        <v>3.1528930000000002</v>
      </c>
      <c r="AD166" s="66"/>
      <c r="AE166" s="68" t="s">
        <v>18</v>
      </c>
      <c r="AF166" s="15" t="s">
        <v>18</v>
      </c>
      <c r="AG166" s="15" t="s">
        <v>18</v>
      </c>
      <c r="AH166" s="69">
        <v>59.7</v>
      </c>
    </row>
    <row r="167" spans="1:34" ht="14.5" x14ac:dyDescent="0.35">
      <c r="A167" s="87" t="s">
        <v>172</v>
      </c>
      <c r="B167" s="87" t="s">
        <v>180</v>
      </c>
      <c r="C167" s="87" t="s">
        <v>154</v>
      </c>
      <c r="D167" s="87" t="s">
        <v>138</v>
      </c>
      <c r="E167" s="87" t="s">
        <v>139</v>
      </c>
      <c r="F167" s="80">
        <v>17.571739999999998</v>
      </c>
      <c r="G167" s="80">
        <v>17.567720000000001</v>
      </c>
      <c r="H167" s="83">
        <v>0.51100000000000001</v>
      </c>
      <c r="I167" s="83">
        <v>1.6739999999999999</v>
      </c>
      <c r="J167" s="83">
        <v>0.78200000000000003</v>
      </c>
      <c r="K167" s="83">
        <v>1.919</v>
      </c>
      <c r="L167" s="83">
        <v>21.43</v>
      </c>
      <c r="M167" s="62">
        <f t="shared" si="0"/>
        <v>3.8380000000000001</v>
      </c>
      <c r="N167" s="62">
        <f t="shared" si="1"/>
        <v>1.5640000000000001</v>
      </c>
      <c r="O167" s="62">
        <f t="shared" si="2"/>
        <v>0.24500000000000011</v>
      </c>
      <c r="P167" s="62">
        <f t="shared" si="3"/>
        <v>0.27100000000000002</v>
      </c>
      <c r="Q167" s="83">
        <v>1.67</v>
      </c>
      <c r="R167" s="83">
        <v>3.55</v>
      </c>
      <c r="S167" s="83">
        <v>3.06</v>
      </c>
      <c r="T167" s="83">
        <v>1.61</v>
      </c>
      <c r="U167" s="83">
        <v>1.92</v>
      </c>
      <c r="V167" s="83">
        <v>3.68</v>
      </c>
      <c r="W167" s="82">
        <v>43706</v>
      </c>
      <c r="X167" s="83">
        <v>0.27</v>
      </c>
      <c r="Y167" s="83">
        <v>23.40239</v>
      </c>
      <c r="Z167" s="75">
        <f t="shared" si="13"/>
        <v>0.54531908513917626</v>
      </c>
      <c r="AA167" s="66">
        <f t="shared" si="5"/>
        <v>4392.5330906894578</v>
      </c>
      <c r="AB167" s="66">
        <f t="shared" si="6"/>
        <v>4.392533090689458</v>
      </c>
      <c r="AC167" s="67">
        <v>4.3925330000000002</v>
      </c>
      <c r="AD167" s="84"/>
      <c r="AE167" s="85" t="s">
        <v>149</v>
      </c>
      <c r="AF167" s="15" t="s">
        <v>149</v>
      </c>
      <c r="AG167" s="15" t="s">
        <v>149</v>
      </c>
      <c r="AH167" s="86">
        <v>74.2</v>
      </c>
    </row>
    <row r="168" spans="1:34" ht="14.5" x14ac:dyDescent="0.35">
      <c r="A168" s="87" t="s">
        <v>172</v>
      </c>
      <c r="B168" s="87" t="s">
        <v>180</v>
      </c>
      <c r="C168" s="87" t="s">
        <v>154</v>
      </c>
      <c r="D168" s="87" t="s">
        <v>138</v>
      </c>
      <c r="E168" s="87" t="s">
        <v>142</v>
      </c>
      <c r="F168" s="80">
        <v>12.417899999999999</v>
      </c>
      <c r="G168" s="80">
        <v>12.20266</v>
      </c>
      <c r="H168" s="83">
        <v>0.22800000000000001</v>
      </c>
      <c r="I168" s="83">
        <v>1.349</v>
      </c>
      <c r="J168" s="83">
        <v>0.48</v>
      </c>
      <c r="K168" s="83">
        <v>1.5509999999999999</v>
      </c>
      <c r="L168" s="83">
        <v>17.829999999999998</v>
      </c>
      <c r="M168" s="62">
        <f t="shared" si="0"/>
        <v>3.1019999999999999</v>
      </c>
      <c r="N168" s="62">
        <f t="shared" si="1"/>
        <v>0.96</v>
      </c>
      <c r="O168" s="62">
        <f t="shared" si="2"/>
        <v>0.20199999999999996</v>
      </c>
      <c r="P168" s="62">
        <f t="shared" si="3"/>
        <v>0.252</v>
      </c>
      <c r="Q168" s="83">
        <v>1.51</v>
      </c>
      <c r="R168" s="83">
        <v>3.12</v>
      </c>
      <c r="S168" s="83">
        <v>1.62</v>
      </c>
      <c r="T168" s="83">
        <v>3.29</v>
      </c>
      <c r="U168" s="83">
        <v>1.72</v>
      </c>
      <c r="V168" s="83">
        <v>2.81</v>
      </c>
      <c r="W168" s="82">
        <v>43706</v>
      </c>
      <c r="X168" s="83">
        <v>0.27</v>
      </c>
      <c r="Y168" s="83">
        <v>17.722519999999999</v>
      </c>
      <c r="Z168" s="65">
        <f t="shared" si="13"/>
        <v>0.12216033486797853</v>
      </c>
      <c r="AA168" s="66">
        <f t="shared" si="5"/>
        <v>14849.122407807215</v>
      </c>
      <c r="AB168" s="66">
        <f t="shared" si="6"/>
        <v>14.849122407807215</v>
      </c>
      <c r="AC168" s="67">
        <v>14.849119999999999</v>
      </c>
      <c r="AD168" s="84"/>
      <c r="AE168" s="85" t="s">
        <v>149</v>
      </c>
      <c r="AF168" s="15" t="s">
        <v>149</v>
      </c>
      <c r="AG168" s="15" t="s">
        <v>149</v>
      </c>
      <c r="AH168" s="86">
        <v>45.9</v>
      </c>
    </row>
    <row r="169" spans="1:34" ht="14.5" x14ac:dyDescent="0.35">
      <c r="A169" s="59" t="s">
        <v>172</v>
      </c>
      <c r="B169" s="59" t="s">
        <v>180</v>
      </c>
      <c r="C169" s="59" t="s">
        <v>154</v>
      </c>
      <c r="D169" s="59" t="s">
        <v>138</v>
      </c>
      <c r="E169" s="59" t="s">
        <v>160</v>
      </c>
      <c r="F169" s="75"/>
      <c r="G169" s="75"/>
      <c r="H169" s="75" t="s">
        <v>212</v>
      </c>
      <c r="I169" s="75"/>
      <c r="J169" s="75"/>
      <c r="K169" s="75"/>
      <c r="L169" s="92">
        <v>17.12</v>
      </c>
      <c r="M169" s="62">
        <f t="shared" si="0"/>
        <v>0</v>
      </c>
      <c r="N169" s="62">
        <f t="shared" si="1"/>
        <v>0</v>
      </c>
      <c r="O169" s="62">
        <f t="shared" si="2"/>
        <v>0</v>
      </c>
      <c r="P169" s="62" t="e">
        <f t="shared" si="3"/>
        <v>#VALUE!</v>
      </c>
      <c r="Q169" s="92">
        <v>1.58</v>
      </c>
      <c r="R169" s="92">
        <v>3.33</v>
      </c>
      <c r="S169" s="92">
        <v>3.16</v>
      </c>
      <c r="T169" s="92">
        <v>1.56</v>
      </c>
      <c r="U169" s="92">
        <v>2.4</v>
      </c>
      <c r="V169" s="92">
        <v>3.34</v>
      </c>
      <c r="W169" s="91">
        <v>43706</v>
      </c>
      <c r="X169" s="92">
        <v>0.28000000000000003</v>
      </c>
      <c r="Y169" s="75"/>
      <c r="Z169" s="75" t="e">
        <f t="shared" si="13"/>
        <v>#VALUE!</v>
      </c>
      <c r="AA169" s="66" t="e">
        <f t="shared" si="5"/>
        <v>#VALUE!</v>
      </c>
      <c r="AB169" s="66" t="e">
        <f t="shared" si="6"/>
        <v>#VALUE!</v>
      </c>
      <c r="AC169" s="102" t="e">
        <v>#VALUE!</v>
      </c>
      <c r="AD169" s="75" t="s">
        <v>215</v>
      </c>
      <c r="AE169" s="93" t="s">
        <v>16</v>
      </c>
      <c r="AF169" s="15" t="s">
        <v>16</v>
      </c>
      <c r="AG169" s="15" t="s">
        <v>16</v>
      </c>
      <c r="AH169" s="75" t="s">
        <v>211</v>
      </c>
    </row>
    <row r="170" spans="1:34" ht="14.5" x14ac:dyDescent="0.35">
      <c r="A170" s="59" t="s">
        <v>172</v>
      </c>
      <c r="B170" s="59" t="s">
        <v>180</v>
      </c>
      <c r="C170" s="59" t="s">
        <v>154</v>
      </c>
      <c r="D170" s="59" t="s">
        <v>145</v>
      </c>
      <c r="E170" s="59" t="s">
        <v>139</v>
      </c>
      <c r="F170" s="75"/>
      <c r="G170" s="75"/>
      <c r="H170" s="75" t="s">
        <v>212</v>
      </c>
      <c r="I170" s="75"/>
      <c r="J170" s="75"/>
      <c r="K170" s="75"/>
      <c r="L170" s="92">
        <v>18.850000000000001</v>
      </c>
      <c r="M170" s="62">
        <f t="shared" si="0"/>
        <v>0</v>
      </c>
      <c r="N170" s="62">
        <f t="shared" si="1"/>
        <v>0</v>
      </c>
      <c r="O170" s="62">
        <f t="shared" si="2"/>
        <v>0</v>
      </c>
      <c r="P170" s="62" t="e">
        <f t="shared" si="3"/>
        <v>#VALUE!</v>
      </c>
      <c r="Q170" s="92">
        <v>1.8</v>
      </c>
      <c r="R170" s="92">
        <v>3.31</v>
      </c>
      <c r="S170" s="92">
        <v>2.46</v>
      </c>
      <c r="T170" s="92">
        <v>3.1</v>
      </c>
      <c r="U170" s="92">
        <v>1.64</v>
      </c>
      <c r="V170" s="92">
        <v>3.1</v>
      </c>
      <c r="W170" s="91">
        <v>43706</v>
      </c>
      <c r="X170" s="92">
        <v>0.35</v>
      </c>
      <c r="Y170" s="92">
        <v>14.15166</v>
      </c>
      <c r="Z170" s="65" t="e">
        <f t="shared" si="13"/>
        <v>#VALUE!</v>
      </c>
      <c r="AA170" s="66" t="e">
        <f t="shared" si="5"/>
        <v>#VALUE!</v>
      </c>
      <c r="AB170" s="66" t="e">
        <f t="shared" si="6"/>
        <v>#VALUE!</v>
      </c>
      <c r="AC170" s="102" t="e">
        <v>#VALUE!</v>
      </c>
      <c r="AD170" s="75"/>
      <c r="AE170" s="93" t="s">
        <v>16</v>
      </c>
      <c r="AF170" s="15" t="s">
        <v>16</v>
      </c>
      <c r="AG170" s="15" t="s">
        <v>16</v>
      </c>
      <c r="AH170" s="92">
        <v>64.5</v>
      </c>
    </row>
    <row r="171" spans="1:34" ht="14.5" x14ac:dyDescent="0.35">
      <c r="A171" s="59" t="s">
        <v>172</v>
      </c>
      <c r="B171" s="59" t="s">
        <v>180</v>
      </c>
      <c r="C171" s="59" t="s">
        <v>154</v>
      </c>
      <c r="D171" s="59" t="s">
        <v>145</v>
      </c>
      <c r="E171" s="59" t="s">
        <v>142</v>
      </c>
      <c r="F171" s="75"/>
      <c r="G171" s="75"/>
      <c r="H171" s="92">
        <v>0.316</v>
      </c>
      <c r="I171" s="92">
        <v>1.2649999999999999</v>
      </c>
      <c r="J171" s="92">
        <v>0.44</v>
      </c>
      <c r="K171" s="92">
        <v>1.512</v>
      </c>
      <c r="L171" s="92">
        <v>18.690000000000001</v>
      </c>
      <c r="M171" s="62">
        <f t="shared" si="0"/>
        <v>3.024</v>
      </c>
      <c r="N171" s="62">
        <f t="shared" si="1"/>
        <v>0.88</v>
      </c>
      <c r="O171" s="62">
        <f t="shared" si="2"/>
        <v>0.24700000000000011</v>
      </c>
      <c r="P171" s="62">
        <f t="shared" si="3"/>
        <v>0.124</v>
      </c>
      <c r="Q171" s="92">
        <v>1.22</v>
      </c>
      <c r="R171" s="92">
        <v>2.74</v>
      </c>
      <c r="S171" s="92">
        <v>2.92</v>
      </c>
      <c r="T171" s="92">
        <v>1.37</v>
      </c>
      <c r="U171" s="92">
        <v>2.74</v>
      </c>
      <c r="V171" s="92">
        <v>1.48</v>
      </c>
      <c r="W171" s="91">
        <v>43706</v>
      </c>
      <c r="X171" s="75"/>
      <c r="Y171" s="75"/>
      <c r="Z171" s="75">
        <f t="shared" si="13"/>
        <v>6.9807579357337377E-2</v>
      </c>
      <c r="AA171" s="66">
        <f t="shared" si="5"/>
        <v>0</v>
      </c>
      <c r="AB171" s="66">
        <f t="shared" si="6"/>
        <v>0</v>
      </c>
      <c r="AC171" s="102" t="e">
        <v>#VALUE!</v>
      </c>
      <c r="AD171" s="75" t="s">
        <v>215</v>
      </c>
      <c r="AE171" s="93" t="s">
        <v>16</v>
      </c>
      <c r="AF171" s="15" t="s">
        <v>16</v>
      </c>
      <c r="AG171" s="15" t="s">
        <v>16</v>
      </c>
      <c r="AH171" s="75" t="s">
        <v>211</v>
      </c>
    </row>
    <row r="172" spans="1:34" ht="14.5" x14ac:dyDescent="0.35">
      <c r="A172" s="121" t="s">
        <v>172</v>
      </c>
      <c r="B172" s="121" t="s">
        <v>180</v>
      </c>
      <c r="C172" s="121" t="s">
        <v>154</v>
      </c>
      <c r="D172" s="121" t="s">
        <v>145</v>
      </c>
      <c r="E172" s="121" t="s">
        <v>160</v>
      </c>
      <c r="F172" s="76"/>
      <c r="G172" s="76"/>
      <c r="H172" s="74">
        <v>1.0620000000000001</v>
      </c>
      <c r="I172" s="74">
        <v>1.4570000000000001</v>
      </c>
      <c r="J172" s="74">
        <v>1.373</v>
      </c>
      <c r="K172" s="74">
        <v>1.68</v>
      </c>
      <c r="L172" s="74">
        <v>19.89</v>
      </c>
      <c r="M172" s="62">
        <f t="shared" si="0"/>
        <v>3.36</v>
      </c>
      <c r="N172" s="62">
        <f t="shared" si="1"/>
        <v>2.746</v>
      </c>
      <c r="O172" s="62">
        <f t="shared" si="2"/>
        <v>0.22299999999999986</v>
      </c>
      <c r="P172" s="62">
        <f t="shared" si="3"/>
        <v>0.31099999999999994</v>
      </c>
      <c r="Q172" s="74">
        <v>2.0499999999999998</v>
      </c>
      <c r="R172" s="74">
        <v>3.36</v>
      </c>
      <c r="S172" s="74">
        <v>2.04</v>
      </c>
      <c r="T172" s="74">
        <v>2.64</v>
      </c>
      <c r="U172" s="74">
        <v>2.0499999999999998</v>
      </c>
      <c r="V172" s="74">
        <v>3.5</v>
      </c>
      <c r="W172" s="73">
        <v>43706</v>
      </c>
      <c r="X172" s="74">
        <v>0.39</v>
      </c>
      <c r="Y172" s="74">
        <v>8.4130500000000001</v>
      </c>
      <c r="Z172" s="65">
        <f t="shared" si="13"/>
        <v>2.0445191161616521</v>
      </c>
      <c r="AA172" s="66">
        <f t="shared" si="5"/>
        <v>421.18007851725821</v>
      </c>
      <c r="AB172" s="66">
        <f t="shared" si="6"/>
        <v>0.42118007851725819</v>
      </c>
      <c r="AC172" s="67">
        <v>0.42118</v>
      </c>
      <c r="AD172" s="76"/>
      <c r="AE172" s="77" t="s">
        <v>10</v>
      </c>
      <c r="AF172" s="15" t="s">
        <v>10</v>
      </c>
      <c r="AG172" s="15" t="s">
        <v>10</v>
      </c>
      <c r="AH172" s="78">
        <v>47.7</v>
      </c>
    </row>
    <row r="173" spans="1:34" ht="14.5" x14ac:dyDescent="0.35">
      <c r="A173" s="87" t="s">
        <v>172</v>
      </c>
      <c r="B173" s="87" t="s">
        <v>180</v>
      </c>
      <c r="C173" s="87" t="s">
        <v>154</v>
      </c>
      <c r="D173" s="87" t="s">
        <v>148</v>
      </c>
      <c r="E173" s="87" t="s">
        <v>139</v>
      </c>
      <c r="F173" s="84"/>
      <c r="G173" s="84"/>
      <c r="H173" s="83">
        <v>0.90600000000000003</v>
      </c>
      <c r="I173" s="83">
        <v>1.4239999999999999</v>
      </c>
      <c r="J173" s="83">
        <v>1.2609999999999999</v>
      </c>
      <c r="K173" s="83">
        <v>1.6990000000000001</v>
      </c>
      <c r="L173" s="83">
        <v>16.04</v>
      </c>
      <c r="M173" s="62">
        <f t="shared" si="0"/>
        <v>3.3980000000000001</v>
      </c>
      <c r="N173" s="62">
        <f t="shared" si="1"/>
        <v>2.5219999999999998</v>
      </c>
      <c r="O173" s="62">
        <f t="shared" si="2"/>
        <v>0.27500000000000013</v>
      </c>
      <c r="P173" s="62">
        <f t="shared" si="3"/>
        <v>0.35499999999999987</v>
      </c>
      <c r="Q173" s="83">
        <v>1.65</v>
      </c>
      <c r="R173" s="83">
        <v>3.01</v>
      </c>
      <c r="S173" s="83">
        <v>2.97</v>
      </c>
      <c r="T173" s="83">
        <v>1.82</v>
      </c>
      <c r="U173" s="83">
        <v>2.48</v>
      </c>
      <c r="V173" s="83">
        <v>3.08</v>
      </c>
      <c r="W173" s="82">
        <v>43706</v>
      </c>
      <c r="X173" s="83">
        <v>0.51</v>
      </c>
      <c r="Y173" s="83">
        <v>15.335699999999999</v>
      </c>
      <c r="Z173" s="75">
        <f t="shared" si="13"/>
        <v>1.8439111590924826</v>
      </c>
      <c r="AA173" s="66">
        <f t="shared" si="5"/>
        <v>851.27354754040607</v>
      </c>
      <c r="AB173" s="66">
        <f t="shared" si="6"/>
        <v>0.85127354754040607</v>
      </c>
      <c r="AC173" s="67">
        <v>0.85127399999999998</v>
      </c>
      <c r="AD173" s="84" t="s">
        <v>217</v>
      </c>
      <c r="AE173" s="85" t="s">
        <v>149</v>
      </c>
      <c r="AF173" s="15" t="s">
        <v>16</v>
      </c>
      <c r="AG173" s="15" t="s">
        <v>16</v>
      </c>
      <c r="AH173" s="86">
        <v>48.4</v>
      </c>
    </row>
    <row r="174" spans="1:34" ht="14.5" x14ac:dyDescent="0.35">
      <c r="A174" s="87" t="s">
        <v>172</v>
      </c>
      <c r="B174" s="87" t="s">
        <v>180</v>
      </c>
      <c r="C174" s="87" t="s">
        <v>154</v>
      </c>
      <c r="D174" s="87" t="s">
        <v>148</v>
      </c>
      <c r="E174" s="87" t="s">
        <v>142</v>
      </c>
      <c r="F174" s="80">
        <v>8.6578700000000008</v>
      </c>
      <c r="G174" s="80">
        <v>8.6555900000000001</v>
      </c>
      <c r="H174" s="83">
        <v>0.38</v>
      </c>
      <c r="I174" s="83">
        <v>1.0820000000000001</v>
      </c>
      <c r="J174" s="83">
        <v>0.54</v>
      </c>
      <c r="K174" s="83">
        <v>1.3180000000000001</v>
      </c>
      <c r="L174" s="83">
        <v>19.59</v>
      </c>
      <c r="M174" s="62">
        <f t="shared" si="0"/>
        <v>2.6360000000000001</v>
      </c>
      <c r="N174" s="62">
        <f t="shared" si="1"/>
        <v>1.08</v>
      </c>
      <c r="O174" s="62">
        <f t="shared" si="2"/>
        <v>0.23599999999999999</v>
      </c>
      <c r="P174" s="62">
        <f t="shared" si="3"/>
        <v>0.16000000000000003</v>
      </c>
      <c r="Q174" s="83">
        <v>1.52</v>
      </c>
      <c r="R174" s="83">
        <v>2.73</v>
      </c>
      <c r="S174" s="83">
        <v>1.64</v>
      </c>
      <c r="T174" s="83">
        <v>2.44</v>
      </c>
      <c r="U174" s="83">
        <v>1.93</v>
      </c>
      <c r="V174" s="83">
        <v>2.83</v>
      </c>
      <c r="W174" s="82">
        <v>43706</v>
      </c>
      <c r="X174" s="83">
        <v>0.39</v>
      </c>
      <c r="Y174" s="83">
        <v>15.335699999999999</v>
      </c>
      <c r="Z174" s="65">
        <f t="shared" si="13"/>
        <v>0.1163693419770582</v>
      </c>
      <c r="AA174" s="66">
        <f t="shared" si="5"/>
        <v>13488.714184354976</v>
      </c>
      <c r="AB174" s="66">
        <f t="shared" si="6"/>
        <v>13.488714184354976</v>
      </c>
      <c r="AC174" s="67">
        <v>13.488709999999999</v>
      </c>
      <c r="AD174" s="84"/>
      <c r="AE174" s="85" t="s">
        <v>149</v>
      </c>
      <c r="AF174" s="15" t="s">
        <v>12</v>
      </c>
      <c r="AG174" s="15" t="s">
        <v>12</v>
      </c>
      <c r="AH174" s="86">
        <v>44.9</v>
      </c>
    </row>
    <row r="175" spans="1:34" ht="14.5" x14ac:dyDescent="0.35">
      <c r="A175" s="59" t="s">
        <v>172</v>
      </c>
      <c r="B175" s="59" t="s">
        <v>180</v>
      </c>
      <c r="C175" s="59" t="s">
        <v>154</v>
      </c>
      <c r="D175" s="59" t="s">
        <v>150</v>
      </c>
      <c r="E175" s="59" t="s">
        <v>139</v>
      </c>
      <c r="F175" s="75"/>
      <c r="G175" s="75"/>
      <c r="H175" s="92">
        <v>0.42</v>
      </c>
      <c r="I175" s="92">
        <v>1.0649999999999999</v>
      </c>
      <c r="J175" s="92">
        <v>0.58299999999999996</v>
      </c>
      <c r="K175" s="92">
        <v>1.421</v>
      </c>
      <c r="L175" s="92">
        <v>16.399999999999999</v>
      </c>
      <c r="M175" s="62">
        <f t="shared" si="0"/>
        <v>2.8420000000000001</v>
      </c>
      <c r="N175" s="62">
        <f t="shared" si="1"/>
        <v>1.1659999999999999</v>
      </c>
      <c r="O175" s="62">
        <f t="shared" si="2"/>
        <v>0.35600000000000009</v>
      </c>
      <c r="P175" s="62">
        <f t="shared" si="3"/>
        <v>0.16299999999999998</v>
      </c>
      <c r="Q175" s="92">
        <v>1.83</v>
      </c>
      <c r="R175" s="92">
        <v>3.11</v>
      </c>
      <c r="S175" s="92">
        <v>1.92</v>
      </c>
      <c r="T175" s="92">
        <v>2.85</v>
      </c>
      <c r="U175" s="92">
        <v>2.61</v>
      </c>
      <c r="V175" s="92">
        <v>1.5</v>
      </c>
      <c r="W175" s="91">
        <v>43706</v>
      </c>
      <c r="X175" s="75"/>
      <c r="Y175" s="75"/>
      <c r="Z175" s="75">
        <f t="shared" si="13"/>
        <v>0.1591805278630086</v>
      </c>
      <c r="AA175" s="66">
        <f t="shared" si="5"/>
        <v>0</v>
      </c>
      <c r="AB175" s="66">
        <f t="shared" si="6"/>
        <v>0</v>
      </c>
      <c r="AC175" s="102" t="e">
        <v>#VALUE!</v>
      </c>
      <c r="AD175" s="75" t="s">
        <v>215</v>
      </c>
      <c r="AE175" s="93" t="s">
        <v>16</v>
      </c>
      <c r="AF175" s="15" t="s">
        <v>16</v>
      </c>
      <c r="AG175" s="15" t="s">
        <v>16</v>
      </c>
      <c r="AH175" s="75" t="s">
        <v>211</v>
      </c>
    </row>
    <row r="176" spans="1:34" ht="14.5" x14ac:dyDescent="0.35">
      <c r="A176" s="87" t="s">
        <v>172</v>
      </c>
      <c r="B176" s="87" t="s">
        <v>180</v>
      </c>
      <c r="C176" s="87" t="s">
        <v>154</v>
      </c>
      <c r="D176" s="87" t="s">
        <v>150</v>
      </c>
      <c r="E176" s="87" t="s">
        <v>142</v>
      </c>
      <c r="F176" s="80">
        <v>6.9421799999999996</v>
      </c>
      <c r="G176" s="80">
        <v>6.6948400000000001</v>
      </c>
      <c r="H176" s="83">
        <v>0.215</v>
      </c>
      <c r="I176" s="83">
        <v>1.157</v>
      </c>
      <c r="J176" s="83">
        <v>0.40600000000000003</v>
      </c>
      <c r="K176" s="83">
        <v>1.365</v>
      </c>
      <c r="L176" s="83">
        <v>18.72</v>
      </c>
      <c r="M176" s="62">
        <f t="shared" si="0"/>
        <v>2.73</v>
      </c>
      <c r="N176" s="62">
        <f t="shared" si="1"/>
        <v>0.81200000000000006</v>
      </c>
      <c r="O176" s="62">
        <f t="shared" si="2"/>
        <v>0.20799999999999996</v>
      </c>
      <c r="P176" s="62">
        <f t="shared" si="3"/>
        <v>0.19100000000000003</v>
      </c>
      <c r="Q176" s="83">
        <v>1.22</v>
      </c>
      <c r="R176" s="83">
        <v>2.61</v>
      </c>
      <c r="S176" s="83">
        <v>2.59</v>
      </c>
      <c r="T176" s="83">
        <v>1.21</v>
      </c>
      <c r="U176" s="83">
        <v>2.61</v>
      </c>
      <c r="V176" s="83">
        <v>1.46</v>
      </c>
      <c r="W176" s="82">
        <v>43706</v>
      </c>
      <c r="X176" s="83">
        <v>0.27</v>
      </c>
      <c r="Y176" s="83">
        <v>10.31349</v>
      </c>
      <c r="Z176" s="65">
        <f t="shared" si="13"/>
        <v>6.2715427976759386E-2</v>
      </c>
      <c r="AA176" s="66">
        <f t="shared" si="5"/>
        <v>16832.041308339423</v>
      </c>
      <c r="AB176" s="66">
        <f t="shared" si="6"/>
        <v>16.832041308339424</v>
      </c>
      <c r="AC176" s="67">
        <v>16.832039999999999</v>
      </c>
      <c r="AD176" s="84"/>
      <c r="AE176" s="85" t="s">
        <v>149</v>
      </c>
      <c r="AF176" s="15" t="s">
        <v>5</v>
      </c>
      <c r="AG176" s="15" t="s">
        <v>149</v>
      </c>
      <c r="AH176" s="83">
        <v>34.799999999999997</v>
      </c>
    </row>
    <row r="177" spans="1:34" ht="14.5" x14ac:dyDescent="0.35">
      <c r="A177" s="59" t="s">
        <v>172</v>
      </c>
      <c r="B177" s="59" t="s">
        <v>180</v>
      </c>
      <c r="C177" s="59" t="s">
        <v>154</v>
      </c>
      <c r="D177" s="59" t="s">
        <v>150</v>
      </c>
      <c r="E177" s="59" t="s">
        <v>160</v>
      </c>
      <c r="F177" s="75"/>
      <c r="G177" s="75"/>
      <c r="H177" s="92">
        <v>0.83299999999999996</v>
      </c>
      <c r="I177" s="92">
        <v>1.3440000000000001</v>
      </c>
      <c r="J177" s="92">
        <v>0.97699999999999998</v>
      </c>
      <c r="K177" s="92">
        <v>1.526</v>
      </c>
      <c r="L177" s="92">
        <v>16.239999999999998</v>
      </c>
      <c r="M177" s="62">
        <f t="shared" si="0"/>
        <v>3.052</v>
      </c>
      <c r="N177" s="62">
        <f t="shared" si="1"/>
        <v>1.954</v>
      </c>
      <c r="O177" s="62">
        <f t="shared" si="2"/>
        <v>0.18199999999999994</v>
      </c>
      <c r="P177" s="62">
        <f t="shared" si="3"/>
        <v>0.14400000000000002</v>
      </c>
      <c r="Q177" s="92">
        <v>1.61</v>
      </c>
      <c r="R177" s="92">
        <v>2.63</v>
      </c>
      <c r="S177" s="92">
        <v>2.66</v>
      </c>
      <c r="T177" s="92">
        <v>1.9</v>
      </c>
      <c r="U177" s="92">
        <v>2.4900000000000002</v>
      </c>
      <c r="V177" s="92">
        <v>1.88</v>
      </c>
      <c r="W177" s="91">
        <v>43706</v>
      </c>
      <c r="X177" s="75"/>
      <c r="Y177" s="75"/>
      <c r="Z177" s="75">
        <f t="shared" si="13"/>
        <v>0.50757485510271727</v>
      </c>
      <c r="AA177" s="66">
        <f t="shared" si="5"/>
        <v>0</v>
      </c>
      <c r="AB177" s="66">
        <f t="shared" si="6"/>
        <v>0</v>
      </c>
      <c r="AC177" s="102" t="e">
        <v>#VALUE!</v>
      </c>
      <c r="AD177" s="75" t="s">
        <v>215</v>
      </c>
      <c r="AE177" s="122" t="s">
        <v>16</v>
      </c>
      <c r="AF177" s="15" t="s">
        <v>16</v>
      </c>
      <c r="AG177" s="15" t="s">
        <v>16</v>
      </c>
      <c r="AH177" s="101" t="s">
        <v>211</v>
      </c>
    </row>
    <row r="178" spans="1:34" ht="14.5" x14ac:dyDescent="0.35">
      <c r="A178" s="87" t="s">
        <v>172</v>
      </c>
      <c r="B178" s="87" t="s">
        <v>180</v>
      </c>
      <c r="C178" s="87" t="s">
        <v>154</v>
      </c>
      <c r="D178" s="87" t="s">
        <v>151</v>
      </c>
      <c r="E178" s="87" t="s">
        <v>139</v>
      </c>
      <c r="F178" s="84"/>
      <c r="G178" s="84"/>
      <c r="H178" s="83">
        <v>0.29899999999999999</v>
      </c>
      <c r="I178" s="83">
        <v>1.1259999999999999</v>
      </c>
      <c r="J178" s="83">
        <v>0.56699999999999995</v>
      </c>
      <c r="K178" s="83">
        <v>1.3049999999999999</v>
      </c>
      <c r="L178" s="83">
        <v>17.899999999999999</v>
      </c>
      <c r="M178" s="62">
        <f t="shared" si="0"/>
        <v>2.61</v>
      </c>
      <c r="N178" s="62">
        <f t="shared" si="1"/>
        <v>1.1339999999999999</v>
      </c>
      <c r="O178" s="62">
        <f t="shared" si="2"/>
        <v>0.17900000000000005</v>
      </c>
      <c r="P178" s="62">
        <f t="shared" si="3"/>
        <v>0.26799999999999996</v>
      </c>
      <c r="Q178" s="83">
        <v>1.52</v>
      </c>
      <c r="R178" s="83">
        <v>2.84</v>
      </c>
      <c r="S178" s="83">
        <v>2.8</v>
      </c>
      <c r="T178" s="83">
        <v>1.52</v>
      </c>
      <c r="U178" s="83">
        <v>2.79</v>
      </c>
      <c r="V178" s="83">
        <v>1.55</v>
      </c>
      <c r="W178" s="82">
        <v>43706</v>
      </c>
      <c r="X178" s="83">
        <v>0.28999999999999998</v>
      </c>
      <c r="Y178" s="83">
        <v>18.56476</v>
      </c>
      <c r="Z178" s="65">
        <f t="shared" si="13"/>
        <v>0.16319157836416334</v>
      </c>
      <c r="AA178" s="66">
        <f t="shared" si="5"/>
        <v>11643.863967823132</v>
      </c>
      <c r="AB178" s="66">
        <f t="shared" si="6"/>
        <v>11.643863967823131</v>
      </c>
      <c r="AC178" s="67">
        <v>11.64386</v>
      </c>
      <c r="AD178" s="84" t="s">
        <v>218</v>
      </c>
      <c r="AE178" s="85" t="s">
        <v>149</v>
      </c>
      <c r="AF178" s="15" t="s">
        <v>16</v>
      </c>
      <c r="AG178" s="15" t="s">
        <v>16</v>
      </c>
      <c r="AH178" s="86">
        <v>44.4</v>
      </c>
    </row>
    <row r="179" spans="1:34" ht="14.5" x14ac:dyDescent="0.35">
      <c r="A179" s="87" t="s">
        <v>172</v>
      </c>
      <c r="B179" s="87" t="s">
        <v>180</v>
      </c>
      <c r="C179" s="87" t="s">
        <v>154</v>
      </c>
      <c r="D179" s="87" t="s">
        <v>151</v>
      </c>
      <c r="E179" s="87" t="s">
        <v>142</v>
      </c>
      <c r="F179" s="80">
        <v>1.25021</v>
      </c>
      <c r="G179" s="80">
        <v>0.93603999999999998</v>
      </c>
      <c r="H179" s="83">
        <v>0.38200000000000001</v>
      </c>
      <c r="I179" s="83">
        <v>1.19</v>
      </c>
      <c r="J179" s="83">
        <v>0.51</v>
      </c>
      <c r="K179" s="83">
        <v>1.3109999999999999</v>
      </c>
      <c r="L179" s="83">
        <v>20.66</v>
      </c>
      <c r="M179" s="62">
        <f t="shared" si="0"/>
        <v>2.6219999999999999</v>
      </c>
      <c r="N179" s="62">
        <f t="shared" si="1"/>
        <v>1.02</v>
      </c>
      <c r="O179" s="62">
        <f t="shared" si="2"/>
        <v>0.121</v>
      </c>
      <c r="P179" s="62">
        <f t="shared" si="3"/>
        <v>0.128</v>
      </c>
      <c r="Q179" s="83">
        <v>1.51</v>
      </c>
      <c r="R179" s="83">
        <v>2.5499999999999998</v>
      </c>
      <c r="S179" s="83">
        <v>2.67</v>
      </c>
      <c r="T179" s="83">
        <v>1.56</v>
      </c>
      <c r="U179" s="83">
        <v>1.32</v>
      </c>
      <c r="V179" s="83">
        <v>2.56</v>
      </c>
      <c r="W179" s="82">
        <v>43706</v>
      </c>
      <c r="X179" s="83">
        <v>0.22</v>
      </c>
      <c r="Y179" s="83">
        <v>17.12491</v>
      </c>
      <c r="Z179" s="75">
        <f t="shared" si="13"/>
        <v>8.4486324293654505E-2</v>
      </c>
      <c r="AA179" s="66">
        <f t="shared" si="5"/>
        <v>20746.622686522936</v>
      </c>
      <c r="AB179" s="66">
        <f t="shared" si="6"/>
        <v>20.746622686522937</v>
      </c>
      <c r="AC179" s="67">
        <v>20.74662</v>
      </c>
      <c r="AD179" s="84"/>
      <c r="AE179" s="85" t="s">
        <v>149</v>
      </c>
      <c r="AF179" s="15" t="s">
        <v>5</v>
      </c>
      <c r="AG179" s="15" t="s">
        <v>149</v>
      </c>
      <c r="AH179" s="86">
        <v>46.5</v>
      </c>
    </row>
    <row r="180" spans="1:34" ht="14.5" x14ac:dyDescent="0.35">
      <c r="A180" s="121" t="s">
        <v>172</v>
      </c>
      <c r="B180" s="121" t="s">
        <v>180</v>
      </c>
      <c r="C180" s="121" t="s">
        <v>154</v>
      </c>
      <c r="D180" s="121" t="s">
        <v>151</v>
      </c>
      <c r="E180" s="121" t="s">
        <v>160</v>
      </c>
      <c r="F180" s="74">
        <v>6.9204800000000004</v>
      </c>
      <c r="G180" s="74">
        <v>6.8886399999999997</v>
      </c>
      <c r="H180" s="74">
        <v>0.30599999999999999</v>
      </c>
      <c r="I180" s="74">
        <v>1.2</v>
      </c>
      <c r="J180" s="74">
        <v>0.51800000000000002</v>
      </c>
      <c r="K180" s="74">
        <v>1.3340000000000001</v>
      </c>
      <c r="L180" s="74">
        <v>19.98</v>
      </c>
      <c r="M180" s="62">
        <f t="shared" si="0"/>
        <v>2.6680000000000001</v>
      </c>
      <c r="N180" s="62">
        <f t="shared" si="1"/>
        <v>1.036</v>
      </c>
      <c r="O180" s="62">
        <f t="shared" si="2"/>
        <v>0.13400000000000012</v>
      </c>
      <c r="P180" s="62">
        <f t="shared" si="3"/>
        <v>0.21200000000000002</v>
      </c>
      <c r="Q180" s="74">
        <v>1.49</v>
      </c>
      <c r="R180" s="74">
        <v>3.03</v>
      </c>
      <c r="S180" s="74">
        <v>1.56</v>
      </c>
      <c r="T180" s="74">
        <v>2.82</v>
      </c>
      <c r="U180" s="74">
        <v>2.67</v>
      </c>
      <c r="V180" s="74">
        <v>1.37</v>
      </c>
      <c r="W180" s="73">
        <v>43706</v>
      </c>
      <c r="X180" s="74">
        <v>0.25</v>
      </c>
      <c r="Y180" s="74">
        <v>16.569210000000002</v>
      </c>
      <c r="Z180" s="65">
        <f t="shared" si="13"/>
        <v>0.11862022768026349</v>
      </c>
      <c r="AA180" s="66">
        <f t="shared" si="5"/>
        <v>14297.12044092776</v>
      </c>
      <c r="AB180" s="66">
        <f t="shared" si="6"/>
        <v>14.29712044092776</v>
      </c>
      <c r="AC180" s="67">
        <v>14.29712</v>
      </c>
      <c r="AD180" s="76"/>
      <c r="AE180" s="77" t="s">
        <v>10</v>
      </c>
      <c r="AF180" s="15" t="s">
        <v>10</v>
      </c>
      <c r="AG180" s="15" t="s">
        <v>10</v>
      </c>
      <c r="AH180" s="78">
        <v>43.7</v>
      </c>
    </row>
    <row r="181" spans="1:34" ht="14.5" x14ac:dyDescent="0.35">
      <c r="A181" s="79" t="s">
        <v>172</v>
      </c>
      <c r="B181" s="79" t="s">
        <v>183</v>
      </c>
      <c r="C181" s="79" t="s">
        <v>137</v>
      </c>
      <c r="D181" s="79" t="s">
        <v>138</v>
      </c>
      <c r="E181" s="79" t="s">
        <v>139</v>
      </c>
      <c r="F181" s="80">
        <v>54.46378</v>
      </c>
      <c r="G181" s="80">
        <v>5.7786099999999996</v>
      </c>
      <c r="H181" s="81">
        <v>0.64400000000000002</v>
      </c>
      <c r="I181" s="81">
        <v>1.2749999999999999</v>
      </c>
      <c r="J181" s="81">
        <v>0.85299999999999998</v>
      </c>
      <c r="K181" s="81">
        <v>1.4730000000000001</v>
      </c>
      <c r="L181" s="81">
        <v>25.16</v>
      </c>
      <c r="M181" s="62">
        <f t="shared" si="0"/>
        <v>2.9460000000000002</v>
      </c>
      <c r="N181" s="62">
        <f t="shared" si="1"/>
        <v>1.706</v>
      </c>
      <c r="O181" s="62">
        <f t="shared" si="2"/>
        <v>0.19800000000000018</v>
      </c>
      <c r="P181" s="62">
        <f t="shared" si="3"/>
        <v>0.20899999999999996</v>
      </c>
      <c r="Q181" s="81">
        <v>2.16</v>
      </c>
      <c r="R181" s="81">
        <v>3.18</v>
      </c>
      <c r="S181" s="81">
        <v>2.23</v>
      </c>
      <c r="T181" s="81">
        <v>1.75</v>
      </c>
      <c r="U181" s="81">
        <v>3.68</v>
      </c>
      <c r="V181" s="81">
        <v>3.2</v>
      </c>
      <c r="W181" s="82">
        <v>43706</v>
      </c>
      <c r="X181" s="83">
        <v>0.22</v>
      </c>
      <c r="Y181" s="83">
        <v>19.47213</v>
      </c>
      <c r="Z181" s="75">
        <f t="shared" si="13"/>
        <v>0.45056597982143776</v>
      </c>
      <c r="AA181" s="66">
        <f t="shared" si="5"/>
        <v>4423.4445755644056</v>
      </c>
      <c r="AB181" s="66">
        <f t="shared" si="6"/>
        <v>4.4234445755644058</v>
      </c>
      <c r="AC181" s="67">
        <v>4.4234450000000001</v>
      </c>
      <c r="AD181" s="84"/>
      <c r="AE181" s="85" t="s">
        <v>149</v>
      </c>
      <c r="AF181" s="15" t="s">
        <v>149</v>
      </c>
      <c r="AG181" s="15" t="s">
        <v>149</v>
      </c>
      <c r="AH181" s="86">
        <v>53.7</v>
      </c>
    </row>
    <row r="182" spans="1:34" ht="14.5" x14ac:dyDescent="0.35">
      <c r="A182" s="60" t="s">
        <v>172</v>
      </c>
      <c r="B182" s="60" t="s">
        <v>183</v>
      </c>
      <c r="C182" s="60" t="s">
        <v>137</v>
      </c>
      <c r="D182" s="60" t="s">
        <v>138</v>
      </c>
      <c r="E182" s="60" t="s">
        <v>160</v>
      </c>
      <c r="F182" s="61">
        <v>2.1462400000000001</v>
      </c>
      <c r="G182" s="61">
        <v>2.1461100000000002</v>
      </c>
      <c r="H182" s="62">
        <v>0.28899999999999998</v>
      </c>
      <c r="I182" s="62">
        <v>0.497</v>
      </c>
      <c r="J182" s="62">
        <v>0.48499999999999999</v>
      </c>
      <c r="K182" s="62">
        <v>0.64600000000000002</v>
      </c>
      <c r="L182" s="62">
        <v>25.99</v>
      </c>
      <c r="M182" s="62">
        <f t="shared" si="0"/>
        <v>1.292</v>
      </c>
      <c r="N182" s="62">
        <f t="shared" si="1"/>
        <v>0.97</v>
      </c>
      <c r="O182" s="62">
        <f t="shared" si="2"/>
        <v>0.14900000000000002</v>
      </c>
      <c r="P182" s="62">
        <f t="shared" si="3"/>
        <v>0.19600000000000001</v>
      </c>
      <c r="Q182" s="62">
        <v>1.05</v>
      </c>
      <c r="R182" s="62">
        <v>1.37</v>
      </c>
      <c r="S182" s="62">
        <v>1.6</v>
      </c>
      <c r="T182" s="62">
        <v>1.22</v>
      </c>
      <c r="U182" s="62">
        <v>1.43</v>
      </c>
      <c r="V182" s="62">
        <v>1.17</v>
      </c>
      <c r="W182" s="63">
        <v>43706</v>
      </c>
      <c r="X182" s="64">
        <v>0.2</v>
      </c>
      <c r="Y182" s="64">
        <v>3.2356600000000002</v>
      </c>
      <c r="Z182" s="65">
        <f t="shared" si="13"/>
        <v>4.8460616238426825E-2</v>
      </c>
      <c r="AA182" s="66">
        <f t="shared" si="5"/>
        <v>6834.0708109703119</v>
      </c>
      <c r="AB182" s="66">
        <f t="shared" si="6"/>
        <v>6.8340708109703119</v>
      </c>
      <c r="AC182" s="67">
        <v>6.8340709999999998</v>
      </c>
      <c r="AD182" s="66"/>
      <c r="AE182" s="68" t="s">
        <v>18</v>
      </c>
      <c r="AF182" s="15" t="s">
        <v>18</v>
      </c>
      <c r="AG182" s="15" t="s">
        <v>18</v>
      </c>
      <c r="AH182" s="69">
        <v>17.2</v>
      </c>
    </row>
    <row r="183" spans="1:34" ht="14.5" x14ac:dyDescent="0.35">
      <c r="A183" s="79" t="s">
        <v>172</v>
      </c>
      <c r="B183" s="79" t="s">
        <v>183</v>
      </c>
      <c r="C183" s="79" t="s">
        <v>137</v>
      </c>
      <c r="D183" s="79" t="s">
        <v>145</v>
      </c>
      <c r="E183" s="79" t="s">
        <v>139</v>
      </c>
      <c r="F183" s="123"/>
      <c r="G183" s="123"/>
      <c r="H183" s="81">
        <v>0.93300000000000005</v>
      </c>
      <c r="I183" s="81">
        <v>1.171</v>
      </c>
      <c r="J183" s="81">
        <v>1.1160000000000001</v>
      </c>
      <c r="K183" s="81">
        <v>1.393</v>
      </c>
      <c r="L183" s="81">
        <v>25.03</v>
      </c>
      <c r="M183" s="62">
        <f t="shared" si="0"/>
        <v>2.786</v>
      </c>
      <c r="N183" s="62">
        <f t="shared" si="1"/>
        <v>2.2320000000000002</v>
      </c>
      <c r="O183" s="62">
        <f t="shared" si="2"/>
        <v>0.22199999999999998</v>
      </c>
      <c r="P183" s="62">
        <f t="shared" si="3"/>
        <v>0.18300000000000005</v>
      </c>
      <c r="Q183" s="81">
        <v>2.4900000000000002</v>
      </c>
      <c r="R183" s="81">
        <v>3.02</v>
      </c>
      <c r="S183" s="81">
        <v>3.92</v>
      </c>
      <c r="T183" s="81">
        <v>3.62</v>
      </c>
      <c r="U183" s="81">
        <v>2.48</v>
      </c>
      <c r="V183" s="81">
        <v>1.8</v>
      </c>
      <c r="W183" s="82">
        <v>43706</v>
      </c>
      <c r="X183" s="83">
        <v>0.17</v>
      </c>
      <c r="Y183" s="83">
        <v>24.787379999999999</v>
      </c>
      <c r="Z183" s="75">
        <f t="shared" si="13"/>
        <v>0.77371480698544348</v>
      </c>
      <c r="AA183" s="66">
        <f t="shared" si="5"/>
        <v>3279.1043945960469</v>
      </c>
      <c r="AB183" s="66">
        <f t="shared" si="6"/>
        <v>3.2791043945960467</v>
      </c>
      <c r="AC183" s="67">
        <v>3.2791039999999998</v>
      </c>
      <c r="AD183" s="84"/>
      <c r="AE183" s="85" t="s">
        <v>149</v>
      </c>
      <c r="AF183" s="15" t="s">
        <v>16</v>
      </c>
      <c r="AG183" s="15" t="s">
        <v>16</v>
      </c>
      <c r="AH183" s="86">
        <v>55.4</v>
      </c>
    </row>
    <row r="184" spans="1:34" ht="14.5" x14ac:dyDescent="0.35">
      <c r="A184" s="79" t="s">
        <v>172</v>
      </c>
      <c r="B184" s="79" t="s">
        <v>183</v>
      </c>
      <c r="C184" s="79" t="s">
        <v>137</v>
      </c>
      <c r="D184" s="79" t="s">
        <v>145</v>
      </c>
      <c r="E184" s="79" t="s">
        <v>142</v>
      </c>
      <c r="F184" s="80">
        <v>4.8046899999999999</v>
      </c>
      <c r="G184" s="80">
        <v>4.5763100000000003</v>
      </c>
      <c r="H184" s="81">
        <v>0.48599999999999999</v>
      </c>
      <c r="I184" s="81">
        <v>0.66700000000000004</v>
      </c>
      <c r="J184" s="81">
        <v>0.61499999999999999</v>
      </c>
      <c r="K184" s="81">
        <v>0.78600000000000003</v>
      </c>
      <c r="L184" s="81">
        <v>25.23</v>
      </c>
      <c r="M184" s="62">
        <f t="shared" si="0"/>
        <v>1.5720000000000001</v>
      </c>
      <c r="N184" s="62">
        <f t="shared" si="1"/>
        <v>1.23</v>
      </c>
      <c r="O184" s="62">
        <f t="shared" si="2"/>
        <v>0.11899999999999999</v>
      </c>
      <c r="P184" s="62">
        <f t="shared" si="3"/>
        <v>0.129</v>
      </c>
      <c r="Q184" s="81">
        <v>1.34</v>
      </c>
      <c r="R184" s="81">
        <v>1.74</v>
      </c>
      <c r="S184" s="81">
        <v>2.36</v>
      </c>
      <c r="T184" s="81">
        <v>1.43</v>
      </c>
      <c r="U184" s="81">
        <v>1.67</v>
      </c>
      <c r="V184" s="81">
        <v>1.39</v>
      </c>
      <c r="W184" s="82">
        <v>43706</v>
      </c>
      <c r="X184" s="83">
        <v>0.25</v>
      </c>
      <c r="Y184" s="83">
        <v>10.37946</v>
      </c>
      <c r="Z184" s="65">
        <f t="shared" ref="Z184:Z203" si="14">PI()/4*(J184^3*K184-H184^3*I184)</f>
        <v>8.3459876373933456E-2</v>
      </c>
      <c r="AA184" s="66">
        <f t="shared" si="5"/>
        <v>12729.242180878755</v>
      </c>
      <c r="AB184" s="66">
        <f t="shared" si="6"/>
        <v>12.729242180878755</v>
      </c>
      <c r="AC184" s="67">
        <v>12.729240000000001</v>
      </c>
      <c r="AD184" s="84"/>
      <c r="AE184" s="85" t="s">
        <v>149</v>
      </c>
      <c r="AF184" s="15" t="s">
        <v>149</v>
      </c>
      <c r="AG184" s="15" t="s">
        <v>149</v>
      </c>
      <c r="AH184" s="86">
        <v>27</v>
      </c>
    </row>
    <row r="185" spans="1:34" ht="14.5" x14ac:dyDescent="0.35">
      <c r="A185" s="79" t="s">
        <v>172</v>
      </c>
      <c r="B185" s="79" t="s">
        <v>183</v>
      </c>
      <c r="C185" s="79" t="s">
        <v>137</v>
      </c>
      <c r="D185" s="79" t="s">
        <v>148</v>
      </c>
      <c r="E185" s="79" t="s">
        <v>139</v>
      </c>
      <c r="F185" s="80">
        <v>14.40584</v>
      </c>
      <c r="G185" s="80">
        <v>10.46184</v>
      </c>
      <c r="H185" s="81">
        <v>0.72</v>
      </c>
      <c r="I185" s="81">
        <v>1.181</v>
      </c>
      <c r="J185" s="81">
        <v>0.89700000000000002</v>
      </c>
      <c r="K185" s="81">
        <v>1.385</v>
      </c>
      <c r="L185" s="81">
        <v>28.24</v>
      </c>
      <c r="M185" s="62">
        <f t="shared" si="0"/>
        <v>2.77</v>
      </c>
      <c r="N185" s="62">
        <f t="shared" si="1"/>
        <v>1.794</v>
      </c>
      <c r="O185" s="62">
        <f t="shared" si="2"/>
        <v>0.20399999999999996</v>
      </c>
      <c r="P185" s="62">
        <f t="shared" si="3"/>
        <v>0.17700000000000005</v>
      </c>
      <c r="Q185" s="81">
        <v>2.37</v>
      </c>
      <c r="R185" s="81">
        <v>3.11</v>
      </c>
      <c r="S185" s="81">
        <v>3.91</v>
      </c>
      <c r="T185" s="81">
        <v>3.51</v>
      </c>
      <c r="U185" s="81">
        <v>2.4300000000000002</v>
      </c>
      <c r="V185" s="81">
        <v>1.72</v>
      </c>
      <c r="W185" s="82">
        <v>43706</v>
      </c>
      <c r="X185" s="83">
        <v>0.41</v>
      </c>
      <c r="Y185" s="83">
        <v>29.430700000000002</v>
      </c>
      <c r="Z185" s="75">
        <f t="shared" si="14"/>
        <v>0.43887741502816041</v>
      </c>
      <c r="AA185" s="66">
        <f t="shared" si="5"/>
        <v>6863.7725929081598</v>
      </c>
      <c r="AB185" s="66">
        <f t="shared" si="6"/>
        <v>6.8637725929081599</v>
      </c>
      <c r="AC185" s="67">
        <v>6.8637730000000001</v>
      </c>
      <c r="AD185" s="84"/>
      <c r="AE185" s="85" t="s">
        <v>149</v>
      </c>
      <c r="AF185" s="15" t="s">
        <v>149</v>
      </c>
      <c r="AG185" s="15" t="s">
        <v>149</v>
      </c>
      <c r="AH185" s="86">
        <v>62.3</v>
      </c>
    </row>
    <row r="186" spans="1:34" ht="14.5" x14ac:dyDescent="0.35">
      <c r="A186" s="79" t="s">
        <v>172</v>
      </c>
      <c r="B186" s="79" t="s">
        <v>183</v>
      </c>
      <c r="C186" s="79" t="s">
        <v>152</v>
      </c>
      <c r="D186" s="79" t="s">
        <v>138</v>
      </c>
      <c r="E186" s="79" t="s">
        <v>139</v>
      </c>
      <c r="F186" s="80">
        <v>14.92535</v>
      </c>
      <c r="G186" s="80">
        <v>9.5671700000000008</v>
      </c>
      <c r="H186" s="81">
        <v>1.1499999999999999</v>
      </c>
      <c r="I186" s="81">
        <v>1.5169999999999999</v>
      </c>
      <c r="J186" s="81">
        <v>1.417</v>
      </c>
      <c r="K186" s="81">
        <v>1.8360000000000001</v>
      </c>
      <c r="L186" s="81">
        <v>22.44</v>
      </c>
      <c r="M186" s="62">
        <f t="shared" si="0"/>
        <v>3.6720000000000002</v>
      </c>
      <c r="N186" s="62">
        <f t="shared" si="1"/>
        <v>2.8340000000000001</v>
      </c>
      <c r="O186" s="62">
        <f t="shared" si="2"/>
        <v>0.31900000000000017</v>
      </c>
      <c r="P186" s="62">
        <f t="shared" si="3"/>
        <v>0.26700000000000013</v>
      </c>
      <c r="Q186" s="81">
        <v>2.97</v>
      </c>
      <c r="R186" s="81">
        <v>3.54</v>
      </c>
      <c r="S186" s="81">
        <v>3.63</v>
      </c>
      <c r="T186" s="81">
        <v>2.95</v>
      </c>
      <c r="U186" s="81">
        <v>4.03</v>
      </c>
      <c r="V186" s="81">
        <v>3.57</v>
      </c>
      <c r="W186" s="82">
        <v>43706</v>
      </c>
      <c r="X186" s="83">
        <v>0.45</v>
      </c>
      <c r="Y186" s="83">
        <v>22.470669999999998</v>
      </c>
      <c r="Z186" s="65">
        <f t="shared" si="14"/>
        <v>2.2906771582205749</v>
      </c>
      <c r="AA186" s="66">
        <f t="shared" si="5"/>
        <v>1004.0553702811214</v>
      </c>
      <c r="AB186" s="66">
        <f t="shared" si="6"/>
        <v>1.0040553702811215</v>
      </c>
      <c r="AC186" s="67">
        <v>1.0040549999999999</v>
      </c>
      <c r="AD186" s="84"/>
      <c r="AE186" s="85" t="s">
        <v>149</v>
      </c>
      <c r="AF186" s="15" t="s">
        <v>149</v>
      </c>
      <c r="AG186" s="15" t="s">
        <v>149</v>
      </c>
      <c r="AH186" s="86">
        <v>72.599999999999994</v>
      </c>
    </row>
    <row r="187" spans="1:34" ht="14.5" x14ac:dyDescent="0.35">
      <c r="A187" s="79" t="s">
        <v>172</v>
      </c>
      <c r="B187" s="79" t="s">
        <v>183</v>
      </c>
      <c r="C187" s="79" t="s">
        <v>152</v>
      </c>
      <c r="D187" s="79" t="s">
        <v>138</v>
      </c>
      <c r="E187" s="79" t="s">
        <v>160</v>
      </c>
      <c r="F187" s="80">
        <v>6.2425699999999997</v>
      </c>
      <c r="G187" s="80">
        <v>5.0868599999999997</v>
      </c>
      <c r="H187" s="81">
        <v>0.70399999999999996</v>
      </c>
      <c r="I187" s="81">
        <v>1.2390000000000001</v>
      </c>
      <c r="J187" s="81">
        <v>0.82099999999999995</v>
      </c>
      <c r="K187" s="81">
        <v>1.4750000000000001</v>
      </c>
      <c r="L187" s="81">
        <v>20.100000000000001</v>
      </c>
      <c r="M187" s="62">
        <f t="shared" si="0"/>
        <v>2.95</v>
      </c>
      <c r="N187" s="62">
        <f t="shared" si="1"/>
        <v>1.6419999999999999</v>
      </c>
      <c r="O187" s="62">
        <f t="shared" si="2"/>
        <v>0.23599999999999999</v>
      </c>
      <c r="P187" s="62">
        <f t="shared" si="3"/>
        <v>0.11699999999999999</v>
      </c>
      <c r="Q187" s="81">
        <v>1.9</v>
      </c>
      <c r="R187" s="81">
        <v>2.91</v>
      </c>
      <c r="S187" s="81">
        <v>3.33</v>
      </c>
      <c r="T187" s="81">
        <v>1.75</v>
      </c>
      <c r="U187" s="81">
        <v>2.46</v>
      </c>
      <c r="V187" s="81">
        <v>1.86</v>
      </c>
      <c r="W187" s="82">
        <v>43706</v>
      </c>
      <c r="X187" s="83">
        <v>0.15</v>
      </c>
      <c r="Y187" s="83">
        <v>14.091760000000001</v>
      </c>
      <c r="Z187" s="75">
        <f t="shared" si="14"/>
        <v>0.30154794662685497</v>
      </c>
      <c r="AA187" s="66">
        <f t="shared" si="5"/>
        <v>4783.1542804417659</v>
      </c>
      <c r="AB187" s="66">
        <f t="shared" si="6"/>
        <v>4.7831542804417664</v>
      </c>
      <c r="AC187" s="67">
        <v>4.7831539999999997</v>
      </c>
      <c r="AD187" s="84"/>
      <c r="AE187" s="85" t="s">
        <v>149</v>
      </c>
      <c r="AF187" s="15" t="s">
        <v>149</v>
      </c>
      <c r="AG187" s="15" t="s">
        <v>149</v>
      </c>
      <c r="AH187" s="86">
        <v>39.200000000000003</v>
      </c>
    </row>
    <row r="188" spans="1:34" ht="14.5" x14ac:dyDescent="0.35">
      <c r="A188" s="79" t="s">
        <v>172</v>
      </c>
      <c r="B188" s="79" t="s">
        <v>183</v>
      </c>
      <c r="C188" s="79" t="s">
        <v>152</v>
      </c>
      <c r="D188" s="79" t="s">
        <v>145</v>
      </c>
      <c r="E188" s="79" t="s">
        <v>139</v>
      </c>
      <c r="F188" s="80">
        <v>10.23706</v>
      </c>
      <c r="G188" s="80">
        <v>8.79556</v>
      </c>
      <c r="H188" s="81">
        <v>0.64800000000000002</v>
      </c>
      <c r="I188" s="81">
        <v>1.4510000000000001</v>
      </c>
      <c r="J188" s="81">
        <v>0.98499999999999999</v>
      </c>
      <c r="K188" s="81">
        <v>1.6919999999999999</v>
      </c>
      <c r="L188" s="81">
        <v>20.66</v>
      </c>
      <c r="M188" s="62">
        <f t="shared" si="0"/>
        <v>3.3839999999999999</v>
      </c>
      <c r="N188" s="62">
        <f t="shared" si="1"/>
        <v>1.97</v>
      </c>
      <c r="O188" s="62">
        <f t="shared" si="2"/>
        <v>0.24099999999999988</v>
      </c>
      <c r="P188" s="62">
        <f t="shared" si="3"/>
        <v>0.33699999999999997</v>
      </c>
      <c r="Q188" s="81">
        <v>2.08</v>
      </c>
      <c r="R188" s="81">
        <v>3.63</v>
      </c>
      <c r="S188" s="81">
        <v>3.65</v>
      </c>
      <c r="T188" s="81">
        <v>1.97</v>
      </c>
      <c r="U188" s="81">
        <v>3.93</v>
      </c>
      <c r="V188" s="81">
        <v>2.16</v>
      </c>
      <c r="W188" s="82">
        <v>43706</v>
      </c>
      <c r="X188" s="83">
        <v>0.16</v>
      </c>
      <c r="Y188" s="83">
        <v>17.710789999999999</v>
      </c>
      <c r="Z188" s="65">
        <f t="shared" si="14"/>
        <v>0.95989988558061723</v>
      </c>
      <c r="AA188" s="66">
        <f t="shared" si="5"/>
        <v>1888.502310177729</v>
      </c>
      <c r="AB188" s="66">
        <f t="shared" si="6"/>
        <v>1.888502310177729</v>
      </c>
      <c r="AC188" s="67">
        <v>1.8885019999999999</v>
      </c>
      <c r="AD188" s="84"/>
      <c r="AE188" s="85" t="s">
        <v>149</v>
      </c>
      <c r="AF188" s="15" t="s">
        <v>149</v>
      </c>
      <c r="AG188" s="15" t="s">
        <v>149</v>
      </c>
      <c r="AH188" s="86">
        <v>55.5</v>
      </c>
    </row>
    <row r="189" spans="1:34" ht="14.5" x14ac:dyDescent="0.35">
      <c r="A189" s="79" t="s">
        <v>172</v>
      </c>
      <c r="B189" s="79" t="s">
        <v>183</v>
      </c>
      <c r="C189" s="79" t="s">
        <v>152</v>
      </c>
      <c r="D189" s="79" t="s">
        <v>145</v>
      </c>
      <c r="E189" s="79" t="s">
        <v>142</v>
      </c>
      <c r="F189" s="80">
        <v>8.7437299999999993</v>
      </c>
      <c r="G189" s="80">
        <v>8.3368900000000004</v>
      </c>
      <c r="H189" s="81">
        <v>0.76</v>
      </c>
      <c r="I189" s="81">
        <v>1.319</v>
      </c>
      <c r="J189" s="81">
        <v>0.90400000000000003</v>
      </c>
      <c r="K189" s="81">
        <v>1.5089999999999999</v>
      </c>
      <c r="L189" s="81">
        <v>22.41</v>
      </c>
      <c r="M189" s="62">
        <f t="shared" si="0"/>
        <v>3.0179999999999998</v>
      </c>
      <c r="N189" s="62">
        <f t="shared" si="1"/>
        <v>1.8080000000000001</v>
      </c>
      <c r="O189" s="62">
        <f t="shared" si="2"/>
        <v>0.18999999999999995</v>
      </c>
      <c r="P189" s="62">
        <f t="shared" si="3"/>
        <v>0.14400000000000002</v>
      </c>
      <c r="Q189" s="81">
        <v>1.85</v>
      </c>
      <c r="R189" s="81">
        <v>2.97</v>
      </c>
      <c r="S189" s="81">
        <v>2.88</v>
      </c>
      <c r="T189" s="81">
        <v>1.91</v>
      </c>
      <c r="U189" s="81">
        <v>3.38</v>
      </c>
      <c r="V189" s="81">
        <v>2.15</v>
      </c>
      <c r="W189" s="82">
        <v>43706</v>
      </c>
      <c r="X189" s="83">
        <v>0.35</v>
      </c>
      <c r="Y189" s="83">
        <v>20.53933</v>
      </c>
      <c r="Z189" s="75">
        <f t="shared" si="14"/>
        <v>0.42080410052567496</v>
      </c>
      <c r="AA189" s="66">
        <f t="shared" si="5"/>
        <v>4995.8781376309271</v>
      </c>
      <c r="AB189" s="66">
        <f t="shared" si="6"/>
        <v>4.9958781376309274</v>
      </c>
      <c r="AC189" s="67">
        <v>4.9958780000000003</v>
      </c>
      <c r="AD189" s="84"/>
      <c r="AE189" s="85" t="s">
        <v>149</v>
      </c>
      <c r="AF189" s="15" t="s">
        <v>149</v>
      </c>
      <c r="AG189" s="15" t="s">
        <v>149</v>
      </c>
      <c r="AH189" s="86">
        <v>46.9</v>
      </c>
    </row>
    <row r="190" spans="1:34" ht="14.5" x14ac:dyDescent="0.35">
      <c r="A190" s="79" t="s">
        <v>172</v>
      </c>
      <c r="B190" s="79" t="s">
        <v>183</v>
      </c>
      <c r="C190" s="79" t="s">
        <v>152</v>
      </c>
      <c r="D190" s="79" t="s">
        <v>148</v>
      </c>
      <c r="E190" s="79" t="s">
        <v>139</v>
      </c>
      <c r="F190" s="80">
        <v>11.63588</v>
      </c>
      <c r="G190" s="80">
        <v>9.5478299999999994</v>
      </c>
      <c r="H190" s="81">
        <v>0.81200000000000006</v>
      </c>
      <c r="I190" s="81">
        <v>1.4159999999999999</v>
      </c>
      <c r="J190" s="81">
        <v>1.0329999999999999</v>
      </c>
      <c r="K190" s="81">
        <v>1.627</v>
      </c>
      <c r="L190" s="81">
        <v>24.7</v>
      </c>
      <c r="M190" s="62">
        <f t="shared" si="0"/>
        <v>3.254</v>
      </c>
      <c r="N190" s="62">
        <f t="shared" si="1"/>
        <v>2.0659999999999998</v>
      </c>
      <c r="O190" s="62">
        <f t="shared" si="2"/>
        <v>0.21100000000000008</v>
      </c>
      <c r="P190" s="62">
        <f t="shared" si="3"/>
        <v>0.22099999999999986</v>
      </c>
      <c r="Q190" s="81">
        <v>2.1800000000000002</v>
      </c>
      <c r="R190" s="81">
        <v>3.58</v>
      </c>
      <c r="S190" s="81">
        <v>3.56</v>
      </c>
      <c r="T190" s="81">
        <v>1.96</v>
      </c>
      <c r="U190" s="81">
        <v>4.0999999999999996</v>
      </c>
      <c r="V190" s="81">
        <v>2.62</v>
      </c>
      <c r="W190" s="82">
        <v>43706</v>
      </c>
      <c r="X190" s="83">
        <v>0.36</v>
      </c>
      <c r="Y190" s="83">
        <v>30.976610000000001</v>
      </c>
      <c r="Z190" s="65">
        <f t="shared" si="14"/>
        <v>0.81315289517366707</v>
      </c>
      <c r="AA190" s="66">
        <f t="shared" si="5"/>
        <v>3899.125393916459</v>
      </c>
      <c r="AB190" s="66">
        <f t="shared" si="6"/>
        <v>3.8991253939164592</v>
      </c>
      <c r="AC190" s="67">
        <v>3.8991250000000002</v>
      </c>
      <c r="AD190" s="84"/>
      <c r="AE190" s="85" t="s">
        <v>149</v>
      </c>
      <c r="AF190" s="15" t="s">
        <v>149</v>
      </c>
      <c r="AG190" s="15" t="s">
        <v>149</v>
      </c>
      <c r="AH190" s="86">
        <v>76.8</v>
      </c>
    </row>
    <row r="191" spans="1:34" ht="14.5" x14ac:dyDescent="0.35">
      <c r="A191" s="79" t="s">
        <v>172</v>
      </c>
      <c r="B191" s="79" t="s">
        <v>183</v>
      </c>
      <c r="C191" s="79" t="s">
        <v>152</v>
      </c>
      <c r="D191" s="79" t="s">
        <v>148</v>
      </c>
      <c r="E191" s="79" t="s">
        <v>142</v>
      </c>
      <c r="F191" s="80">
        <v>5.41648</v>
      </c>
      <c r="G191" s="80">
        <v>3.9512800000000001</v>
      </c>
      <c r="H191" s="81">
        <v>0.51</v>
      </c>
      <c r="I191" s="81">
        <v>1.0649999999999999</v>
      </c>
      <c r="J191" s="81">
        <v>0.65400000000000003</v>
      </c>
      <c r="K191" s="81">
        <v>1.31</v>
      </c>
      <c r="L191" s="81">
        <v>24.74</v>
      </c>
      <c r="M191" s="62">
        <f t="shared" si="0"/>
        <v>2.62</v>
      </c>
      <c r="N191" s="62">
        <f t="shared" si="1"/>
        <v>1.3080000000000001</v>
      </c>
      <c r="O191" s="62">
        <f t="shared" si="2"/>
        <v>0.24500000000000011</v>
      </c>
      <c r="P191" s="62">
        <f t="shared" si="3"/>
        <v>0.14400000000000002</v>
      </c>
      <c r="Q191" s="81">
        <v>1.35</v>
      </c>
      <c r="R191" s="81">
        <v>2.88</v>
      </c>
      <c r="S191" s="81">
        <v>2.8</v>
      </c>
      <c r="T191" s="81">
        <v>1.62</v>
      </c>
      <c r="U191" s="81">
        <v>3.2</v>
      </c>
      <c r="V191" s="81">
        <v>1.86</v>
      </c>
      <c r="W191" s="82">
        <v>43706</v>
      </c>
      <c r="X191" s="83">
        <v>0.27</v>
      </c>
      <c r="Y191" s="83">
        <v>13.091189999999999</v>
      </c>
      <c r="Z191" s="75">
        <f t="shared" si="14"/>
        <v>0.17684660500144586</v>
      </c>
      <c r="AA191" s="66">
        <f t="shared" si="5"/>
        <v>7576.8366778318705</v>
      </c>
      <c r="AB191" s="66">
        <f t="shared" si="6"/>
        <v>7.5768366778318708</v>
      </c>
      <c r="AC191" s="67">
        <v>7.5768370000000003</v>
      </c>
      <c r="AD191" s="84"/>
      <c r="AE191" s="85" t="s">
        <v>149</v>
      </c>
      <c r="AF191" s="15" t="s">
        <v>149</v>
      </c>
      <c r="AG191" s="15" t="s">
        <v>149</v>
      </c>
      <c r="AH191" s="86">
        <v>42.8</v>
      </c>
    </row>
    <row r="192" spans="1:34" ht="14.5" x14ac:dyDescent="0.35">
      <c r="A192" s="79" t="s">
        <v>172</v>
      </c>
      <c r="B192" s="79" t="s">
        <v>183</v>
      </c>
      <c r="C192" s="79" t="s">
        <v>152</v>
      </c>
      <c r="D192" s="79" t="s">
        <v>148</v>
      </c>
      <c r="E192" s="79" t="s">
        <v>160</v>
      </c>
      <c r="F192" s="80">
        <v>4.0041399999999996</v>
      </c>
      <c r="G192" s="80">
        <v>3.9475799999999999</v>
      </c>
      <c r="H192" s="81">
        <v>0.56000000000000005</v>
      </c>
      <c r="I192" s="81">
        <v>1.1379999999999999</v>
      </c>
      <c r="J192" s="81">
        <v>0.75900000000000001</v>
      </c>
      <c r="K192" s="81">
        <v>1.379</v>
      </c>
      <c r="L192" s="81">
        <v>24.61</v>
      </c>
      <c r="M192" s="62">
        <f t="shared" si="0"/>
        <v>2.758</v>
      </c>
      <c r="N192" s="62">
        <f t="shared" si="1"/>
        <v>1.518</v>
      </c>
      <c r="O192" s="62">
        <f t="shared" si="2"/>
        <v>0.2410000000000001</v>
      </c>
      <c r="P192" s="62">
        <f t="shared" si="3"/>
        <v>0.19899999999999995</v>
      </c>
      <c r="Q192" s="81">
        <v>1.67</v>
      </c>
      <c r="R192" s="81">
        <v>2.37</v>
      </c>
      <c r="S192" s="81">
        <v>2.36</v>
      </c>
      <c r="T192" s="81">
        <v>1.69</v>
      </c>
      <c r="U192" s="81">
        <v>2.71</v>
      </c>
      <c r="V192" s="81">
        <v>1.51</v>
      </c>
      <c r="W192" s="82">
        <v>43706</v>
      </c>
      <c r="X192" s="83">
        <v>0.28999999999999998</v>
      </c>
      <c r="Y192" s="83">
        <v>9.0880600000000005</v>
      </c>
      <c r="Z192" s="65">
        <f t="shared" si="14"/>
        <v>0.31660225226891464</v>
      </c>
      <c r="AA192" s="66">
        <f t="shared" si="5"/>
        <v>2938.0738805565275</v>
      </c>
      <c r="AB192" s="66">
        <f t="shared" si="6"/>
        <v>2.9380738805565274</v>
      </c>
      <c r="AC192" s="67">
        <v>2.9380739999999999</v>
      </c>
      <c r="AD192" s="84"/>
      <c r="AE192" s="85" t="s">
        <v>149</v>
      </c>
      <c r="AF192" s="15" t="s">
        <v>149</v>
      </c>
      <c r="AG192" s="15" t="s">
        <v>149</v>
      </c>
      <c r="AH192" s="86">
        <v>41.1</v>
      </c>
    </row>
    <row r="193" spans="1:34" ht="14.5" x14ac:dyDescent="0.35">
      <c r="A193" s="79" t="s">
        <v>172</v>
      </c>
      <c r="B193" s="79" t="s">
        <v>183</v>
      </c>
      <c r="C193" s="79" t="s">
        <v>152</v>
      </c>
      <c r="D193" s="79" t="s">
        <v>150</v>
      </c>
      <c r="E193" s="79" t="s">
        <v>142</v>
      </c>
      <c r="F193" s="80">
        <v>3.9036</v>
      </c>
      <c r="G193" s="80">
        <v>2.8809999999999998</v>
      </c>
      <c r="H193" s="81">
        <v>0.35899999999999999</v>
      </c>
      <c r="I193" s="81">
        <v>0.876</v>
      </c>
      <c r="J193" s="81">
        <v>0.57199999999999995</v>
      </c>
      <c r="K193" s="81">
        <v>1.0580000000000001</v>
      </c>
      <c r="L193" s="81">
        <v>25.73</v>
      </c>
      <c r="M193" s="62">
        <f t="shared" si="0"/>
        <v>2.1160000000000001</v>
      </c>
      <c r="N193" s="62">
        <f t="shared" si="1"/>
        <v>1.1439999999999999</v>
      </c>
      <c r="O193" s="62">
        <f t="shared" si="2"/>
        <v>0.18200000000000005</v>
      </c>
      <c r="P193" s="62">
        <f t="shared" si="3"/>
        <v>0.21299999999999997</v>
      </c>
      <c r="Q193" s="81">
        <v>1.24</v>
      </c>
      <c r="R193" s="81">
        <v>2.2400000000000002</v>
      </c>
      <c r="S193" s="81">
        <v>1.93</v>
      </c>
      <c r="T193" s="81">
        <v>1.34</v>
      </c>
      <c r="U193" s="81">
        <v>2.4900000000000002</v>
      </c>
      <c r="V193" s="81">
        <v>1.55</v>
      </c>
      <c r="W193" s="82">
        <v>43706</v>
      </c>
      <c r="X193" s="83">
        <v>0.24</v>
      </c>
      <c r="Y193" s="83">
        <v>12.279299999999999</v>
      </c>
      <c r="Z193" s="75">
        <f t="shared" si="14"/>
        <v>0.12367892014597671</v>
      </c>
      <c r="AA193" s="66">
        <f t="shared" si="5"/>
        <v>10162.099711628869</v>
      </c>
      <c r="AB193" s="66">
        <f t="shared" si="6"/>
        <v>10.162099711628869</v>
      </c>
      <c r="AC193" s="67">
        <v>10.162100000000001</v>
      </c>
      <c r="AD193" s="84"/>
      <c r="AE193" s="85" t="s">
        <v>149</v>
      </c>
      <c r="AF193" s="15" t="s">
        <v>149</v>
      </c>
      <c r="AG193" s="15" t="s">
        <v>149</v>
      </c>
      <c r="AH193" s="86">
        <v>32.9</v>
      </c>
    </row>
    <row r="194" spans="1:34" ht="14.5" x14ac:dyDescent="0.35">
      <c r="A194" s="79" t="s">
        <v>172</v>
      </c>
      <c r="B194" s="79" t="s">
        <v>183</v>
      </c>
      <c r="C194" s="79" t="s">
        <v>152</v>
      </c>
      <c r="D194" s="79" t="s">
        <v>151</v>
      </c>
      <c r="E194" s="79" t="s">
        <v>139</v>
      </c>
      <c r="F194" s="80">
        <v>10.895759999999999</v>
      </c>
      <c r="G194" s="80">
        <v>7.7593800000000002</v>
      </c>
      <c r="H194" s="81">
        <v>0.71199999999999997</v>
      </c>
      <c r="I194" s="81">
        <v>1.0469999999999999</v>
      </c>
      <c r="J194" s="81">
        <v>1.0089999999999999</v>
      </c>
      <c r="K194" s="81">
        <v>1.266</v>
      </c>
      <c r="L194" s="81">
        <v>28.38</v>
      </c>
      <c r="M194" s="62">
        <f t="shared" si="0"/>
        <v>2.532</v>
      </c>
      <c r="N194" s="62">
        <f t="shared" si="1"/>
        <v>2.0179999999999998</v>
      </c>
      <c r="O194" s="62">
        <f t="shared" si="2"/>
        <v>0.21900000000000008</v>
      </c>
      <c r="P194" s="62">
        <f t="shared" si="3"/>
        <v>0.29699999999999993</v>
      </c>
      <c r="Q194" s="81">
        <v>2.2200000000000002</v>
      </c>
      <c r="R194" s="81">
        <v>2.95</v>
      </c>
      <c r="S194" s="81">
        <v>2.2799999999999998</v>
      </c>
      <c r="T194" s="81">
        <v>2.2200000000000002</v>
      </c>
      <c r="U194" s="81">
        <v>3.32</v>
      </c>
      <c r="V194" s="81">
        <v>2.88</v>
      </c>
      <c r="W194" s="82">
        <v>43706</v>
      </c>
      <c r="X194" s="83">
        <v>0.36</v>
      </c>
      <c r="Y194" s="83">
        <v>22.244420000000002</v>
      </c>
      <c r="Z194" s="65">
        <f t="shared" si="14"/>
        <v>0.72459425464192539</v>
      </c>
      <c r="AA194" s="66">
        <f t="shared" si="5"/>
        <v>3142.1848261941714</v>
      </c>
      <c r="AB194" s="66">
        <f t="shared" si="6"/>
        <v>3.1421848261941716</v>
      </c>
      <c r="AC194" s="67">
        <v>3.142185</v>
      </c>
      <c r="AD194" s="84"/>
      <c r="AE194" s="85" t="s">
        <v>149</v>
      </c>
      <c r="AF194" s="15" t="s">
        <v>149</v>
      </c>
      <c r="AG194" s="15" t="s">
        <v>149</v>
      </c>
      <c r="AH194" s="86">
        <v>60.1</v>
      </c>
    </row>
    <row r="195" spans="1:34" ht="14.5" x14ac:dyDescent="0.35">
      <c r="A195" s="79" t="s">
        <v>172</v>
      </c>
      <c r="B195" s="79" t="s">
        <v>183</v>
      </c>
      <c r="C195" s="79" t="s">
        <v>154</v>
      </c>
      <c r="D195" s="79" t="s">
        <v>138</v>
      </c>
      <c r="E195" s="79" t="s">
        <v>139</v>
      </c>
      <c r="F195" s="80">
        <v>12.20209</v>
      </c>
      <c r="G195" s="80">
        <v>11.773350000000001</v>
      </c>
      <c r="H195" s="81">
        <v>0.44500000000000001</v>
      </c>
      <c r="I195" s="81">
        <v>1.621</v>
      </c>
      <c r="J195" s="81">
        <v>0.60399999999999998</v>
      </c>
      <c r="K195" s="81">
        <v>1.897</v>
      </c>
      <c r="L195" s="81">
        <v>20.309999999999999</v>
      </c>
      <c r="M195" s="62">
        <f t="shared" si="0"/>
        <v>3.794</v>
      </c>
      <c r="N195" s="62">
        <f t="shared" si="1"/>
        <v>1.208</v>
      </c>
      <c r="O195" s="62">
        <f t="shared" si="2"/>
        <v>0.27600000000000002</v>
      </c>
      <c r="P195" s="62">
        <f t="shared" si="3"/>
        <v>0.15899999999999997</v>
      </c>
      <c r="Q195" s="81">
        <v>1.49</v>
      </c>
      <c r="R195" s="81">
        <v>3.9</v>
      </c>
      <c r="S195" s="81">
        <v>4.12</v>
      </c>
      <c r="T195" s="81">
        <v>2.39</v>
      </c>
      <c r="U195" s="81">
        <v>4.04</v>
      </c>
      <c r="V195" s="81">
        <v>1.61</v>
      </c>
      <c r="W195" s="82">
        <v>43706</v>
      </c>
      <c r="X195" s="83">
        <v>0.31</v>
      </c>
      <c r="Y195" s="83">
        <v>14.68782</v>
      </c>
      <c r="Z195" s="75">
        <f t="shared" si="14"/>
        <v>0.21610815696133084</v>
      </c>
      <c r="AA195" s="66">
        <f t="shared" si="5"/>
        <v>6956.5147257213548</v>
      </c>
      <c r="AB195" s="66">
        <f t="shared" si="6"/>
        <v>6.9565147257213553</v>
      </c>
      <c r="AC195" s="67">
        <v>6.9565149999999996</v>
      </c>
      <c r="AD195" s="84"/>
      <c r="AE195" s="85" t="s">
        <v>149</v>
      </c>
      <c r="AF195" s="15" t="s">
        <v>149</v>
      </c>
      <c r="AG195" s="15" t="s">
        <v>149</v>
      </c>
      <c r="AH195" s="86">
        <v>73.5</v>
      </c>
    </row>
    <row r="196" spans="1:34" ht="14.5" x14ac:dyDescent="0.35">
      <c r="A196" s="79" t="s">
        <v>172</v>
      </c>
      <c r="B196" s="79" t="s">
        <v>183</v>
      </c>
      <c r="C196" s="79" t="s">
        <v>154</v>
      </c>
      <c r="D196" s="79" t="s">
        <v>138</v>
      </c>
      <c r="E196" s="79" t="s">
        <v>142</v>
      </c>
      <c r="F196" s="80">
        <v>5.4567800000000002</v>
      </c>
      <c r="G196" s="80">
        <v>5.3539599999999998</v>
      </c>
      <c r="H196" s="81">
        <v>0.27700000000000002</v>
      </c>
      <c r="I196" s="81">
        <v>1.9</v>
      </c>
      <c r="J196" s="81">
        <v>0.39300000000000002</v>
      </c>
      <c r="K196" s="81">
        <v>2.0880000000000001</v>
      </c>
      <c r="L196" s="81">
        <v>22.58</v>
      </c>
      <c r="M196" s="62">
        <f t="shared" si="0"/>
        <v>4.1760000000000002</v>
      </c>
      <c r="N196" s="62">
        <f t="shared" si="1"/>
        <v>0.78600000000000003</v>
      </c>
      <c r="O196" s="62">
        <f t="shared" si="2"/>
        <v>0.18800000000000017</v>
      </c>
      <c r="P196" s="62">
        <f t="shared" si="3"/>
        <v>0.11599999999999999</v>
      </c>
      <c r="Q196" s="81">
        <v>1.5</v>
      </c>
      <c r="R196" s="81">
        <v>4.54</v>
      </c>
      <c r="S196" s="81">
        <v>4.6900000000000004</v>
      </c>
      <c r="T196" s="81">
        <v>1.69</v>
      </c>
      <c r="U196" s="81">
        <v>4.1100000000000003</v>
      </c>
      <c r="V196" s="81">
        <v>1.32</v>
      </c>
      <c r="W196" s="82">
        <v>43706</v>
      </c>
      <c r="X196" s="83">
        <v>0.21</v>
      </c>
      <c r="Y196" s="83">
        <v>9.2909600000000001</v>
      </c>
      <c r="Z196" s="65">
        <f t="shared" si="14"/>
        <v>6.7823769590789978E-2</v>
      </c>
      <c r="AA196" s="66">
        <f t="shared" si="5"/>
        <v>14021.168007483744</v>
      </c>
      <c r="AB196" s="66">
        <f t="shared" si="6"/>
        <v>14.021168007483745</v>
      </c>
      <c r="AC196" s="67">
        <v>14.02117</v>
      </c>
      <c r="AD196" s="84"/>
      <c r="AE196" s="85" t="s">
        <v>149</v>
      </c>
      <c r="AF196" s="15" t="s">
        <v>149</v>
      </c>
      <c r="AG196" s="15" t="s">
        <v>149</v>
      </c>
      <c r="AH196" s="86">
        <v>64.2</v>
      </c>
    </row>
    <row r="197" spans="1:34" ht="14.5" x14ac:dyDescent="0.35">
      <c r="A197" s="79" t="s">
        <v>172</v>
      </c>
      <c r="B197" s="79" t="s">
        <v>183</v>
      </c>
      <c r="C197" s="79" t="s">
        <v>154</v>
      </c>
      <c r="D197" s="79" t="s">
        <v>145</v>
      </c>
      <c r="E197" s="79" t="s">
        <v>139</v>
      </c>
      <c r="F197" s="80">
        <v>9.0795200000000005</v>
      </c>
      <c r="G197" s="80">
        <v>8.8232499999999998</v>
      </c>
      <c r="H197" s="81">
        <v>0.54800000000000004</v>
      </c>
      <c r="I197" s="81">
        <v>1.419</v>
      </c>
      <c r="J197" s="81">
        <v>0.68100000000000005</v>
      </c>
      <c r="K197" s="81">
        <v>1.6220000000000001</v>
      </c>
      <c r="L197" s="81">
        <v>23.63</v>
      </c>
      <c r="M197" s="62">
        <f t="shared" si="0"/>
        <v>3.2440000000000002</v>
      </c>
      <c r="N197" s="62">
        <f t="shared" si="1"/>
        <v>1.3620000000000001</v>
      </c>
      <c r="O197" s="62">
        <f t="shared" si="2"/>
        <v>0.20300000000000007</v>
      </c>
      <c r="P197" s="62">
        <f t="shared" si="3"/>
        <v>0.13300000000000001</v>
      </c>
      <c r="Q197" s="81">
        <v>1.74</v>
      </c>
      <c r="R197" s="81">
        <v>3.19</v>
      </c>
      <c r="S197" s="81">
        <v>3.32</v>
      </c>
      <c r="T197" s="81">
        <v>1.95</v>
      </c>
      <c r="U197" s="81">
        <v>3.31</v>
      </c>
      <c r="V197" s="81">
        <v>1.76</v>
      </c>
      <c r="W197" s="82">
        <v>43706</v>
      </c>
      <c r="X197" s="83">
        <v>0.21</v>
      </c>
      <c r="Y197" s="83">
        <v>17.76201</v>
      </c>
      <c r="Z197" s="75">
        <f t="shared" si="14"/>
        <v>0.21892350108555517</v>
      </c>
      <c r="AA197" s="66">
        <f t="shared" si="5"/>
        <v>8304.3424888610771</v>
      </c>
      <c r="AB197" s="66">
        <f t="shared" si="6"/>
        <v>8.304342488861078</v>
      </c>
      <c r="AC197" s="67">
        <v>8.3043420000000001</v>
      </c>
      <c r="AD197" s="84"/>
      <c r="AE197" s="85" t="s">
        <v>149</v>
      </c>
      <c r="AF197" s="15" t="s">
        <v>149</v>
      </c>
      <c r="AG197" s="15" t="s">
        <v>149</v>
      </c>
      <c r="AH197" s="86">
        <v>67.3</v>
      </c>
    </row>
    <row r="198" spans="1:34" ht="14.5" x14ac:dyDescent="0.35">
      <c r="A198" s="79" t="s">
        <v>172</v>
      </c>
      <c r="B198" s="79" t="s">
        <v>183</v>
      </c>
      <c r="C198" s="79" t="s">
        <v>154</v>
      </c>
      <c r="D198" s="79" t="s">
        <v>145</v>
      </c>
      <c r="E198" s="79" t="s">
        <v>160</v>
      </c>
      <c r="F198" s="80">
        <v>3.9875500000000001</v>
      </c>
      <c r="G198" s="80">
        <v>2.7317999999999998</v>
      </c>
      <c r="H198" s="81">
        <v>0.60299999999999998</v>
      </c>
      <c r="I198" s="81">
        <v>0.996</v>
      </c>
      <c r="J198" s="81">
        <v>0.79500000000000004</v>
      </c>
      <c r="K198" s="81">
        <v>1.1419999999999999</v>
      </c>
      <c r="L198" s="81">
        <v>27.35</v>
      </c>
      <c r="M198" s="62">
        <f t="shared" si="0"/>
        <v>2.2839999999999998</v>
      </c>
      <c r="N198" s="62">
        <f t="shared" si="1"/>
        <v>1.59</v>
      </c>
      <c r="O198" s="62">
        <f t="shared" si="2"/>
        <v>0.14599999999999991</v>
      </c>
      <c r="P198" s="62">
        <f t="shared" si="3"/>
        <v>0.19200000000000006</v>
      </c>
      <c r="Q198" s="81">
        <v>1.51</v>
      </c>
      <c r="R198" s="81">
        <v>2.2999999999999998</v>
      </c>
      <c r="S198" s="81">
        <v>3.04</v>
      </c>
      <c r="T198" s="81">
        <v>2.02</v>
      </c>
      <c r="U198" s="81">
        <v>2.08</v>
      </c>
      <c r="V198" s="81">
        <v>1.72</v>
      </c>
      <c r="W198" s="82">
        <v>43706</v>
      </c>
      <c r="X198" s="83">
        <v>0.25</v>
      </c>
      <c r="Y198" s="83">
        <v>9.2446199999999994</v>
      </c>
      <c r="Z198" s="65">
        <f t="shared" si="14"/>
        <v>0.2791540497054939</v>
      </c>
      <c r="AA198" s="66">
        <f t="shared" si="5"/>
        <v>3389.6172283664264</v>
      </c>
      <c r="AB198" s="66">
        <f t="shared" si="6"/>
        <v>3.3896172283664265</v>
      </c>
      <c r="AC198" s="67">
        <v>3.3896169999999999</v>
      </c>
      <c r="AD198" s="84"/>
      <c r="AE198" s="85" t="s">
        <v>149</v>
      </c>
      <c r="AF198" s="15" t="s">
        <v>149</v>
      </c>
      <c r="AG198" s="15" t="s">
        <v>149</v>
      </c>
      <c r="AH198" s="86">
        <v>48.8</v>
      </c>
    </row>
    <row r="199" spans="1:34" ht="14.5" x14ac:dyDescent="0.35">
      <c r="A199" s="79" t="s">
        <v>172</v>
      </c>
      <c r="B199" s="79" t="s">
        <v>183</v>
      </c>
      <c r="C199" s="79" t="s">
        <v>154</v>
      </c>
      <c r="D199" s="79" t="s">
        <v>148</v>
      </c>
      <c r="E199" s="79" t="s">
        <v>139</v>
      </c>
      <c r="F199" s="80">
        <v>11.245380000000001</v>
      </c>
      <c r="G199" s="80">
        <v>10.85946</v>
      </c>
      <c r="H199" s="81">
        <v>0.17799999999999999</v>
      </c>
      <c r="I199" s="81">
        <v>1.4419999999999999</v>
      </c>
      <c r="J199" s="81">
        <v>0.375</v>
      </c>
      <c r="K199" s="81">
        <v>1.6359999999999999</v>
      </c>
      <c r="L199" s="81">
        <v>24.62</v>
      </c>
      <c r="M199" s="62">
        <f t="shared" si="0"/>
        <v>3.2719999999999998</v>
      </c>
      <c r="N199" s="62">
        <f t="shared" si="1"/>
        <v>0.75</v>
      </c>
      <c r="O199" s="62">
        <f t="shared" si="2"/>
        <v>0.19399999999999995</v>
      </c>
      <c r="P199" s="62">
        <f t="shared" si="3"/>
        <v>0.19700000000000001</v>
      </c>
      <c r="Q199" s="81">
        <v>1.74</v>
      </c>
      <c r="R199" s="81">
        <v>3.97</v>
      </c>
      <c r="S199" s="81">
        <v>4.21</v>
      </c>
      <c r="T199" s="81">
        <v>2.0699999999999998</v>
      </c>
      <c r="U199" s="81">
        <v>4.49</v>
      </c>
      <c r="V199" s="81">
        <v>1.83</v>
      </c>
      <c r="W199" s="82">
        <v>43706</v>
      </c>
      <c r="X199" s="83">
        <v>0.42</v>
      </c>
      <c r="Y199" s="83">
        <v>10.73043</v>
      </c>
      <c r="Z199" s="75">
        <f t="shared" si="14"/>
        <v>6.1371731218302299E-2</v>
      </c>
      <c r="AA199" s="66">
        <f t="shared" si="5"/>
        <v>17895.93024055778</v>
      </c>
      <c r="AB199" s="66">
        <f t="shared" si="6"/>
        <v>17.895930240557782</v>
      </c>
      <c r="AC199" s="67">
        <v>17.89593</v>
      </c>
      <c r="AD199" s="84"/>
      <c r="AE199" s="85" t="s">
        <v>149</v>
      </c>
      <c r="AF199" s="15" t="s">
        <v>5</v>
      </c>
      <c r="AG199" s="15" t="s">
        <v>149</v>
      </c>
      <c r="AH199" s="86">
        <v>85.2</v>
      </c>
    </row>
    <row r="200" spans="1:34" ht="14.5" x14ac:dyDescent="0.35">
      <c r="A200" s="79" t="s">
        <v>172</v>
      </c>
      <c r="B200" s="79" t="s">
        <v>183</v>
      </c>
      <c r="C200" s="79" t="s">
        <v>154</v>
      </c>
      <c r="D200" s="79" t="s">
        <v>148</v>
      </c>
      <c r="E200" s="79" t="s">
        <v>142</v>
      </c>
      <c r="F200" s="80">
        <v>8.2566600000000001</v>
      </c>
      <c r="G200" s="80">
        <v>8.2005300000000005</v>
      </c>
      <c r="H200" s="81">
        <v>9.9000000000000005E-2</v>
      </c>
      <c r="I200" s="81">
        <v>1.4359999999999999</v>
      </c>
      <c r="J200" s="81">
        <v>0.26400000000000001</v>
      </c>
      <c r="K200" s="81">
        <v>1.6</v>
      </c>
      <c r="L200" s="81">
        <v>24.21</v>
      </c>
      <c r="M200" s="62">
        <f t="shared" si="0"/>
        <v>3.2</v>
      </c>
      <c r="N200" s="62">
        <f t="shared" si="1"/>
        <v>0.52800000000000002</v>
      </c>
      <c r="O200" s="62">
        <f t="shared" si="2"/>
        <v>0.16400000000000015</v>
      </c>
      <c r="P200" s="62">
        <f t="shared" si="3"/>
        <v>0.16500000000000001</v>
      </c>
      <c r="Q200" s="81">
        <v>1.32</v>
      </c>
      <c r="R200" s="81">
        <v>4.26</v>
      </c>
      <c r="S200" s="81">
        <v>4.2300000000000004</v>
      </c>
      <c r="T200" s="81">
        <v>1.54</v>
      </c>
      <c r="U200" s="81">
        <v>3.84</v>
      </c>
      <c r="V200" s="81">
        <v>1.1100000000000001</v>
      </c>
      <c r="W200" s="82">
        <v>43706</v>
      </c>
      <c r="X200" s="83">
        <v>0.34</v>
      </c>
      <c r="Y200" s="83">
        <v>10.44225</v>
      </c>
      <c r="Z200" s="65">
        <f t="shared" si="14"/>
        <v>2.2027466199876552E-2</v>
      </c>
      <c r="AA200" s="66">
        <f t="shared" si="5"/>
        <v>48521.595138390905</v>
      </c>
      <c r="AB200" s="66">
        <f t="shared" si="6"/>
        <v>48.521595138390907</v>
      </c>
      <c r="AC200" s="67">
        <v>48.521599999999999</v>
      </c>
      <c r="AD200" s="84"/>
      <c r="AE200" s="85" t="s">
        <v>149</v>
      </c>
      <c r="AF200" s="15" t="s">
        <v>5</v>
      </c>
      <c r="AG200" s="15" t="s">
        <v>149</v>
      </c>
      <c r="AH200" s="86">
        <v>61.3</v>
      </c>
    </row>
    <row r="201" spans="1:34" ht="14.5" x14ac:dyDescent="0.35">
      <c r="A201" s="60" t="s">
        <v>172</v>
      </c>
      <c r="B201" s="60" t="s">
        <v>183</v>
      </c>
      <c r="C201" s="60" t="s">
        <v>154</v>
      </c>
      <c r="D201" s="60" t="s">
        <v>150</v>
      </c>
      <c r="E201" s="60" t="s">
        <v>139</v>
      </c>
      <c r="F201" s="61">
        <v>9.0896299999999997</v>
      </c>
      <c r="G201" s="61">
        <v>7.9349999999999996</v>
      </c>
      <c r="H201" s="62">
        <v>0.49</v>
      </c>
      <c r="I201" s="62">
        <v>1.476</v>
      </c>
      <c r="J201" s="62">
        <v>0.64</v>
      </c>
      <c r="K201" s="62">
        <v>1.6160000000000001</v>
      </c>
      <c r="L201" s="62">
        <v>27.5</v>
      </c>
      <c r="M201" s="62">
        <f t="shared" si="0"/>
        <v>3.2320000000000002</v>
      </c>
      <c r="N201" s="62">
        <f t="shared" si="1"/>
        <v>1.28</v>
      </c>
      <c r="O201" s="62">
        <f t="shared" si="2"/>
        <v>0.14000000000000012</v>
      </c>
      <c r="P201" s="62">
        <f t="shared" si="3"/>
        <v>0.15000000000000002</v>
      </c>
      <c r="Q201" s="62">
        <v>2.2400000000000002</v>
      </c>
      <c r="R201" s="62">
        <v>3.46</v>
      </c>
      <c r="S201" s="62">
        <v>3.3</v>
      </c>
      <c r="T201" s="62">
        <v>2.33</v>
      </c>
      <c r="U201" s="62">
        <v>3.36</v>
      </c>
      <c r="V201" s="62">
        <v>1.66</v>
      </c>
      <c r="W201" s="63">
        <v>43706</v>
      </c>
      <c r="X201" s="64">
        <v>0.3</v>
      </c>
      <c r="Y201" s="64">
        <v>11.96926</v>
      </c>
      <c r="Z201" s="75">
        <f t="shared" si="14"/>
        <v>0.19632973310768126</v>
      </c>
      <c r="AA201" s="66">
        <f t="shared" si="5"/>
        <v>6240.0310616463385</v>
      </c>
      <c r="AB201" s="66">
        <f t="shared" si="6"/>
        <v>6.2400310616463388</v>
      </c>
      <c r="AC201" s="67">
        <v>6.2400310000000001</v>
      </c>
      <c r="AD201" s="66"/>
      <c r="AE201" s="68" t="s">
        <v>18</v>
      </c>
      <c r="AF201" s="15" t="s">
        <v>18</v>
      </c>
      <c r="AG201" s="15" t="s">
        <v>18</v>
      </c>
      <c r="AH201" s="69">
        <v>70.400000000000006</v>
      </c>
    </row>
    <row r="202" spans="1:34" ht="14.5" x14ac:dyDescent="0.35">
      <c r="A202" s="79" t="s">
        <v>172</v>
      </c>
      <c r="B202" s="79" t="s">
        <v>183</v>
      </c>
      <c r="C202" s="79" t="s">
        <v>154</v>
      </c>
      <c r="D202" s="79" t="s">
        <v>150</v>
      </c>
      <c r="E202" s="79" t="s">
        <v>160</v>
      </c>
      <c r="F202" s="80">
        <v>3.59083</v>
      </c>
      <c r="G202" s="80">
        <v>3.0081699999999998</v>
      </c>
      <c r="H202" s="81">
        <v>0.60599999999999998</v>
      </c>
      <c r="I202" s="81">
        <v>1.1910000000000001</v>
      </c>
      <c r="J202" s="81">
        <v>0.78300000000000003</v>
      </c>
      <c r="K202" s="81">
        <v>1.42</v>
      </c>
      <c r="L202" s="81">
        <v>22.08</v>
      </c>
      <c r="M202" s="62">
        <f t="shared" si="0"/>
        <v>2.84</v>
      </c>
      <c r="N202" s="62">
        <f t="shared" si="1"/>
        <v>1.5660000000000001</v>
      </c>
      <c r="O202" s="62">
        <f t="shared" si="2"/>
        <v>0.22899999999999987</v>
      </c>
      <c r="P202" s="62">
        <f t="shared" si="3"/>
        <v>0.17700000000000005</v>
      </c>
      <c r="Q202" s="81">
        <v>1.66</v>
      </c>
      <c r="R202" s="81">
        <v>2.67</v>
      </c>
      <c r="S202" s="81">
        <v>3.02</v>
      </c>
      <c r="T202" s="81">
        <v>1.76</v>
      </c>
      <c r="U202" s="81">
        <v>2.79</v>
      </c>
      <c r="V202" s="81">
        <v>1.41</v>
      </c>
      <c r="W202" s="82">
        <v>43706</v>
      </c>
      <c r="X202" s="83">
        <v>0.24</v>
      </c>
      <c r="Y202" s="83">
        <v>7.8807700000000001</v>
      </c>
      <c r="Z202" s="65">
        <f t="shared" si="14"/>
        <v>0.3272110289118122</v>
      </c>
      <c r="AA202" s="66">
        <f t="shared" si="5"/>
        <v>2465.1664362421729</v>
      </c>
      <c r="AB202" s="66">
        <f t="shared" si="6"/>
        <v>2.465166436242173</v>
      </c>
      <c r="AC202" s="67">
        <v>2.465166</v>
      </c>
      <c r="AD202" s="84"/>
      <c r="AE202" s="85" t="s">
        <v>149</v>
      </c>
      <c r="AF202" s="15" t="s">
        <v>149</v>
      </c>
      <c r="AG202" s="15" t="s">
        <v>149</v>
      </c>
      <c r="AH202" s="86">
        <v>44.3</v>
      </c>
    </row>
    <row r="203" spans="1:34" ht="14.5" x14ac:dyDescent="0.35">
      <c r="A203" s="89" t="s">
        <v>172</v>
      </c>
      <c r="B203" s="89" t="s">
        <v>183</v>
      </c>
      <c r="C203" s="89" t="s">
        <v>154</v>
      </c>
      <c r="D203" s="89" t="s">
        <v>151</v>
      </c>
      <c r="E203" s="89" t="s">
        <v>139</v>
      </c>
      <c r="F203" s="101"/>
      <c r="G203" s="101"/>
      <c r="H203" s="101" t="s">
        <v>212</v>
      </c>
      <c r="I203" s="101"/>
      <c r="J203" s="101"/>
      <c r="K203" s="101"/>
      <c r="L203" s="90">
        <v>25.18</v>
      </c>
      <c r="M203" s="62">
        <f t="shared" si="0"/>
        <v>0</v>
      </c>
      <c r="N203" s="62">
        <f t="shared" si="1"/>
        <v>0</v>
      </c>
      <c r="O203" s="62">
        <f t="shared" si="2"/>
        <v>0</v>
      </c>
      <c r="P203" s="62" t="e">
        <f t="shared" si="3"/>
        <v>#VALUE!</v>
      </c>
      <c r="Q203" s="90">
        <v>3.01</v>
      </c>
      <c r="R203" s="90">
        <v>3.25</v>
      </c>
      <c r="S203" s="90">
        <v>3.31</v>
      </c>
      <c r="T203" s="90">
        <v>2.97</v>
      </c>
      <c r="U203" s="90">
        <v>3.12</v>
      </c>
      <c r="V203" s="90">
        <v>2.58</v>
      </c>
      <c r="W203" s="91">
        <v>43706</v>
      </c>
      <c r="X203" s="92">
        <v>0.88</v>
      </c>
      <c r="Y203" s="92">
        <v>19.95834</v>
      </c>
      <c r="Z203" s="75" t="e">
        <f t="shared" si="14"/>
        <v>#VALUE!</v>
      </c>
      <c r="AA203" s="66" t="e">
        <f t="shared" si="5"/>
        <v>#VALUE!</v>
      </c>
      <c r="AB203" s="66" t="e">
        <f t="shared" si="6"/>
        <v>#VALUE!</v>
      </c>
      <c r="AC203" s="102" t="e">
        <v>#VALUE!</v>
      </c>
      <c r="AD203" s="75"/>
      <c r="AE203" s="124" t="s">
        <v>16</v>
      </c>
      <c r="AF203" s="15" t="s">
        <v>16</v>
      </c>
      <c r="AG203" s="15" t="s">
        <v>16</v>
      </c>
      <c r="AH203" s="94">
        <v>82.1</v>
      </c>
    </row>
    <row r="204" spans="1:34" ht="14.5" x14ac:dyDescent="0.35">
      <c r="A204" s="79" t="s">
        <v>172</v>
      </c>
      <c r="B204" s="79" t="s">
        <v>183</v>
      </c>
      <c r="C204" s="79" t="s">
        <v>154</v>
      </c>
      <c r="D204" s="79" t="s">
        <v>151</v>
      </c>
      <c r="E204" s="79" t="s">
        <v>142</v>
      </c>
      <c r="F204" s="80">
        <v>6.4889400000000004</v>
      </c>
      <c r="G204" s="80">
        <v>5.91317</v>
      </c>
      <c r="H204" s="81">
        <v>0.64200000000000002</v>
      </c>
      <c r="I204" s="81">
        <v>1.3819999999999999</v>
      </c>
      <c r="J204" s="81">
        <v>0.85399999999999998</v>
      </c>
      <c r="K204" s="81">
        <v>1.552</v>
      </c>
      <c r="L204" s="81">
        <v>26.12</v>
      </c>
      <c r="M204" s="62">
        <f t="shared" si="0"/>
        <v>3.1040000000000001</v>
      </c>
      <c r="N204" s="62">
        <f t="shared" si="1"/>
        <v>1.708</v>
      </c>
      <c r="O204" s="62">
        <f t="shared" si="2"/>
        <v>0.17000000000000015</v>
      </c>
      <c r="P204" s="62">
        <f t="shared" si="3"/>
        <v>0.21199999999999997</v>
      </c>
      <c r="Q204" s="81">
        <v>2.0499999999999998</v>
      </c>
      <c r="R204" s="81">
        <v>3.48</v>
      </c>
      <c r="S204" s="81">
        <v>3.3</v>
      </c>
      <c r="T204" s="81">
        <v>1.72</v>
      </c>
      <c r="U204" s="81">
        <v>3.44</v>
      </c>
      <c r="V204" s="81">
        <v>2.2400000000000002</v>
      </c>
      <c r="W204" s="82">
        <v>43706</v>
      </c>
      <c r="X204" s="83">
        <v>0.25</v>
      </c>
      <c r="Y204" s="83">
        <v>13.81949</v>
      </c>
      <c r="Z204" s="65">
        <f t="shared" ref="Z204:Z205" si="15">PI()/4*(J204^3*K204-H204^3*I204)</f>
        <v>0.47198598833733163</v>
      </c>
      <c r="AA204" s="66">
        <f t="shared" si="5"/>
        <v>2996.8736734985296</v>
      </c>
      <c r="AB204" s="66">
        <f t="shared" si="6"/>
        <v>2.9968736734985297</v>
      </c>
      <c r="AC204" s="67">
        <v>2.996874</v>
      </c>
      <c r="AD204" s="84"/>
      <c r="AE204" s="85" t="s">
        <v>149</v>
      </c>
      <c r="AF204" s="15" t="s">
        <v>149</v>
      </c>
      <c r="AG204" s="15" t="s">
        <v>149</v>
      </c>
      <c r="AH204" s="86">
        <v>66.5</v>
      </c>
    </row>
    <row r="205" spans="1:34" ht="14.5" x14ac:dyDescent="0.35">
      <c r="A205" s="87" t="s">
        <v>184</v>
      </c>
      <c r="B205" s="87" t="s">
        <v>185</v>
      </c>
      <c r="C205" s="87" t="s">
        <v>137</v>
      </c>
      <c r="D205" s="87" t="s">
        <v>138</v>
      </c>
      <c r="E205" s="87" t="s">
        <v>139</v>
      </c>
      <c r="F205" s="80">
        <v>17.049610000000001</v>
      </c>
      <c r="G205" s="80">
        <v>16.753789999999999</v>
      </c>
      <c r="H205" s="83">
        <v>1.04</v>
      </c>
      <c r="I205" s="83">
        <v>1.393</v>
      </c>
      <c r="J205" s="83">
        <v>1.337</v>
      </c>
      <c r="K205" s="83">
        <v>1.6859999999999999</v>
      </c>
      <c r="L205" s="83">
        <v>23.86</v>
      </c>
      <c r="M205" s="62">
        <f t="shared" si="0"/>
        <v>3.3719999999999999</v>
      </c>
      <c r="N205" s="62">
        <f t="shared" si="1"/>
        <v>2.6739999999999999</v>
      </c>
      <c r="O205" s="62">
        <f t="shared" si="2"/>
        <v>0.29299999999999993</v>
      </c>
      <c r="P205" s="62">
        <f t="shared" si="3"/>
        <v>0.29699999999999993</v>
      </c>
      <c r="Q205" s="83">
        <v>2.5099999999999998</v>
      </c>
      <c r="R205" s="83">
        <v>3.68</v>
      </c>
      <c r="S205" s="83">
        <v>3.42</v>
      </c>
      <c r="T205" s="83">
        <v>2.39</v>
      </c>
      <c r="U205" s="83">
        <v>3.22</v>
      </c>
      <c r="V205" s="83">
        <v>3.06</v>
      </c>
      <c r="W205" s="82">
        <v>43668</v>
      </c>
      <c r="X205" s="83">
        <v>0.13</v>
      </c>
      <c r="Y205" s="83">
        <v>41.327570000000001</v>
      </c>
      <c r="Z205" s="65">
        <f t="shared" si="15"/>
        <v>1.9340981999347346</v>
      </c>
      <c r="AA205" s="66">
        <f t="shared" si="5"/>
        <v>2187.0911145313485</v>
      </c>
      <c r="AB205" s="66">
        <f t="shared" si="6"/>
        <v>2.1870911145313485</v>
      </c>
      <c r="AC205" s="67">
        <v>2.1870910000000001</v>
      </c>
      <c r="AD205" s="84"/>
      <c r="AE205" s="85" t="s">
        <v>149</v>
      </c>
      <c r="AF205" s="15" t="s">
        <v>149</v>
      </c>
      <c r="AG205" s="15" t="s">
        <v>149</v>
      </c>
      <c r="AH205" s="86">
        <v>79.400000000000006</v>
      </c>
    </row>
    <row r="206" spans="1:34" ht="14.5" x14ac:dyDescent="0.35">
      <c r="A206" s="87" t="s">
        <v>184</v>
      </c>
      <c r="B206" s="87" t="s">
        <v>185</v>
      </c>
      <c r="C206" s="87" t="s">
        <v>137</v>
      </c>
      <c r="D206" s="87" t="s">
        <v>138</v>
      </c>
      <c r="E206" s="87" t="s">
        <v>142</v>
      </c>
      <c r="F206" s="80">
        <v>9.6125799999999995</v>
      </c>
      <c r="G206" s="80">
        <v>6.7625299999999999</v>
      </c>
      <c r="H206" s="83">
        <v>0.60599999999999998</v>
      </c>
      <c r="I206" s="83">
        <v>0.97</v>
      </c>
      <c r="J206" s="83">
        <v>0.82799999999999996</v>
      </c>
      <c r="K206" s="83">
        <v>1.1120000000000001</v>
      </c>
      <c r="L206" s="83">
        <v>21.52</v>
      </c>
      <c r="M206" s="62">
        <f t="shared" si="0"/>
        <v>2.2240000000000002</v>
      </c>
      <c r="N206" s="62">
        <f t="shared" si="1"/>
        <v>1.6559999999999999</v>
      </c>
      <c r="O206" s="62">
        <f t="shared" si="2"/>
        <v>0.14200000000000013</v>
      </c>
      <c r="P206" s="62">
        <f t="shared" si="3"/>
        <v>0.22199999999999998</v>
      </c>
      <c r="Q206" s="83">
        <v>2.08</v>
      </c>
      <c r="R206" s="83">
        <v>2.91</v>
      </c>
      <c r="S206" s="83">
        <v>2.74</v>
      </c>
      <c r="T206" s="83">
        <v>1.57</v>
      </c>
      <c r="U206" s="83">
        <v>3.32</v>
      </c>
      <c r="V206" s="83">
        <v>2.52</v>
      </c>
      <c r="W206" s="82">
        <v>43668</v>
      </c>
      <c r="X206" s="83">
        <v>0.15</v>
      </c>
      <c r="Y206" s="83">
        <v>27.25431</v>
      </c>
      <c r="Z206" s="75">
        <f t="shared" ref="Z206:Z237" si="16">PI()/4*(J206^3*K206-H206^3*I206)</f>
        <v>0.32623335178487467</v>
      </c>
      <c r="AA206" s="66">
        <f t="shared" si="5"/>
        <v>8550.9104843594214</v>
      </c>
      <c r="AB206" s="66">
        <f t="shared" si="6"/>
        <v>8.5509104843594219</v>
      </c>
      <c r="AC206" s="67">
        <v>8.55091</v>
      </c>
      <c r="AD206" s="84"/>
      <c r="AE206" s="85" t="s">
        <v>149</v>
      </c>
      <c r="AF206" s="15" t="s">
        <v>149</v>
      </c>
      <c r="AG206" s="15" t="s">
        <v>149</v>
      </c>
      <c r="AH206" s="86">
        <v>38.299999999999997</v>
      </c>
    </row>
    <row r="207" spans="1:34" ht="14.5" x14ac:dyDescent="0.35">
      <c r="A207" s="87" t="s">
        <v>184</v>
      </c>
      <c r="B207" s="87" t="s">
        <v>185</v>
      </c>
      <c r="C207" s="87" t="s">
        <v>137</v>
      </c>
      <c r="D207" s="87" t="s">
        <v>138</v>
      </c>
      <c r="E207" s="87" t="s">
        <v>160</v>
      </c>
      <c r="F207" s="80">
        <v>5.0412800000000004</v>
      </c>
      <c r="G207" s="80">
        <v>3.9714700000000001</v>
      </c>
      <c r="H207" s="83">
        <v>0.372</v>
      </c>
      <c r="I207" s="83">
        <v>0.80700000000000005</v>
      </c>
      <c r="J207" s="83">
        <v>0.56000000000000005</v>
      </c>
      <c r="K207" s="83">
        <v>0.90300000000000002</v>
      </c>
      <c r="L207" s="83">
        <v>21.9</v>
      </c>
      <c r="M207" s="62">
        <f t="shared" si="0"/>
        <v>1.806</v>
      </c>
      <c r="N207" s="62">
        <f t="shared" si="1"/>
        <v>1.1200000000000001</v>
      </c>
      <c r="O207" s="62">
        <f t="shared" si="2"/>
        <v>9.5999999999999974E-2</v>
      </c>
      <c r="P207" s="62">
        <f t="shared" si="3"/>
        <v>0.18800000000000006</v>
      </c>
      <c r="Q207" s="83">
        <v>1.39</v>
      </c>
      <c r="R207" s="83">
        <v>2.4700000000000002</v>
      </c>
      <c r="S207" s="83">
        <v>2.12</v>
      </c>
      <c r="T207" s="83">
        <v>1.79</v>
      </c>
      <c r="U207" s="83">
        <v>2.69</v>
      </c>
      <c r="V207" s="83">
        <v>1.46</v>
      </c>
      <c r="W207" s="82">
        <v>43668</v>
      </c>
      <c r="X207" s="83">
        <v>0.19</v>
      </c>
      <c r="Y207" s="83">
        <v>14.04355</v>
      </c>
      <c r="Z207" s="65">
        <f t="shared" si="16"/>
        <v>9.1921287041351066E-2</v>
      </c>
      <c r="AA207" s="66">
        <f t="shared" si="5"/>
        <v>15637.464438950257</v>
      </c>
      <c r="AB207" s="66">
        <f t="shared" si="6"/>
        <v>15.637464438950257</v>
      </c>
      <c r="AC207" s="67">
        <v>15.637460000000001</v>
      </c>
      <c r="AD207" s="84"/>
      <c r="AE207" s="85" t="s">
        <v>149</v>
      </c>
      <c r="AF207" s="15" t="s">
        <v>149</v>
      </c>
      <c r="AG207" s="15" t="s">
        <v>149</v>
      </c>
      <c r="AH207" s="86">
        <v>32.299999999999997</v>
      </c>
    </row>
    <row r="208" spans="1:34" ht="14.5" x14ac:dyDescent="0.35">
      <c r="A208" s="87" t="s">
        <v>184</v>
      </c>
      <c r="B208" s="87" t="s">
        <v>185</v>
      </c>
      <c r="C208" s="87" t="s">
        <v>137</v>
      </c>
      <c r="D208" s="87" t="s">
        <v>145</v>
      </c>
      <c r="E208" s="87" t="s">
        <v>139</v>
      </c>
      <c r="F208" s="80">
        <v>22.951429999999998</v>
      </c>
      <c r="G208" s="80">
        <v>14.38843</v>
      </c>
      <c r="H208" s="83">
        <v>1.135</v>
      </c>
      <c r="I208" s="83">
        <v>1.0349999999999999</v>
      </c>
      <c r="J208" s="83">
        <v>1.577</v>
      </c>
      <c r="K208" s="83">
        <v>1.339</v>
      </c>
      <c r="L208" s="83">
        <v>23.38</v>
      </c>
      <c r="M208" s="62">
        <f t="shared" si="0"/>
        <v>2.6779999999999999</v>
      </c>
      <c r="N208" s="62">
        <f t="shared" si="1"/>
        <v>3.1539999999999999</v>
      </c>
      <c r="O208" s="62">
        <f t="shared" si="2"/>
        <v>0.30400000000000005</v>
      </c>
      <c r="P208" s="62">
        <f t="shared" si="3"/>
        <v>0.44199999999999995</v>
      </c>
      <c r="Q208" s="83">
        <v>2.84</v>
      </c>
      <c r="R208" s="83">
        <v>3.31</v>
      </c>
      <c r="S208" s="83">
        <v>3.06</v>
      </c>
      <c r="T208" s="83">
        <v>2.62</v>
      </c>
      <c r="U208" s="83">
        <v>4.21</v>
      </c>
      <c r="V208" s="83">
        <v>4.03</v>
      </c>
      <c r="W208" s="82">
        <v>43668</v>
      </c>
      <c r="X208" s="83">
        <v>0.31</v>
      </c>
      <c r="Y208" s="83">
        <v>54.434399999999997</v>
      </c>
      <c r="Z208" s="75">
        <f t="shared" si="16"/>
        <v>2.9358942231404965</v>
      </c>
      <c r="AA208" s="66">
        <f t="shared" si="5"/>
        <v>1897.7480884989543</v>
      </c>
      <c r="AB208" s="66">
        <f t="shared" si="6"/>
        <v>1.8977480884989544</v>
      </c>
      <c r="AC208" s="67">
        <v>1.897748</v>
      </c>
      <c r="AD208" s="84"/>
      <c r="AE208" s="85" t="s">
        <v>149</v>
      </c>
      <c r="AF208" s="15" t="s">
        <v>149</v>
      </c>
      <c r="AG208" s="15" t="s">
        <v>149</v>
      </c>
      <c r="AH208" s="86">
        <v>73.3</v>
      </c>
    </row>
    <row r="209" spans="1:34" ht="14.5" x14ac:dyDescent="0.35">
      <c r="A209" s="87" t="s">
        <v>184</v>
      </c>
      <c r="B209" s="87" t="s">
        <v>185</v>
      </c>
      <c r="C209" s="87" t="s">
        <v>137</v>
      </c>
      <c r="D209" s="87" t="s">
        <v>145</v>
      </c>
      <c r="E209" s="87" t="s">
        <v>142</v>
      </c>
      <c r="F209" s="80">
        <v>8.2519899999999993</v>
      </c>
      <c r="G209" s="80">
        <v>4.7374999999999998</v>
      </c>
      <c r="H209" s="83">
        <v>0.64</v>
      </c>
      <c r="I209" s="83">
        <v>0.754</v>
      </c>
      <c r="J209" s="83">
        <v>0.76600000000000001</v>
      </c>
      <c r="K209" s="83">
        <v>0.89</v>
      </c>
      <c r="L209" s="83">
        <v>25.96</v>
      </c>
      <c r="M209" s="62">
        <f t="shared" si="0"/>
        <v>1.78</v>
      </c>
      <c r="N209" s="62">
        <f t="shared" si="1"/>
        <v>1.532</v>
      </c>
      <c r="O209" s="62">
        <f t="shared" si="2"/>
        <v>0.13600000000000001</v>
      </c>
      <c r="P209" s="62">
        <f t="shared" si="3"/>
        <v>0.126</v>
      </c>
      <c r="Q209" s="83">
        <v>1.9</v>
      </c>
      <c r="R209" s="83">
        <v>2.4900000000000002</v>
      </c>
      <c r="S209" s="83">
        <v>2.54</v>
      </c>
      <c r="T209" s="83">
        <v>2.08</v>
      </c>
      <c r="U209" s="83">
        <v>2.93</v>
      </c>
      <c r="V209" s="83">
        <v>2.19</v>
      </c>
      <c r="W209" s="82">
        <v>43668</v>
      </c>
      <c r="X209" s="83">
        <v>0.28999999999999998</v>
      </c>
      <c r="Y209" s="83">
        <v>26.296140000000001</v>
      </c>
      <c r="Z209" s="65">
        <f t="shared" si="16"/>
        <v>0.15893196239211305</v>
      </c>
      <c r="AA209" s="66">
        <f t="shared" si="5"/>
        <v>16935.042239078062</v>
      </c>
      <c r="AB209" s="66">
        <f t="shared" si="6"/>
        <v>16.935042239078061</v>
      </c>
      <c r="AC209" s="67">
        <v>16.935040000000001</v>
      </c>
      <c r="AD209" s="84"/>
      <c r="AE209" s="85" t="s">
        <v>149</v>
      </c>
      <c r="AF209" s="15" t="s">
        <v>149</v>
      </c>
      <c r="AG209" s="15" t="s">
        <v>149</v>
      </c>
      <c r="AH209" s="86">
        <v>44.5</v>
      </c>
    </row>
    <row r="210" spans="1:34" ht="14.5" x14ac:dyDescent="0.35">
      <c r="A210" s="59" t="s">
        <v>184</v>
      </c>
      <c r="B210" s="59" t="s">
        <v>185</v>
      </c>
      <c r="C210" s="59" t="s">
        <v>137</v>
      </c>
      <c r="D210" s="59" t="s">
        <v>148</v>
      </c>
      <c r="E210" s="59" t="s">
        <v>139</v>
      </c>
      <c r="F210" s="75"/>
      <c r="G210" s="75"/>
      <c r="H210" s="92">
        <v>1.1970000000000001</v>
      </c>
      <c r="I210" s="92">
        <v>1.621</v>
      </c>
      <c r="J210" s="92">
        <v>1.518</v>
      </c>
      <c r="K210" s="92">
        <v>1.9390000000000001</v>
      </c>
      <c r="L210" s="92">
        <v>15.56</v>
      </c>
      <c r="M210" s="62">
        <f t="shared" si="0"/>
        <v>3.8780000000000001</v>
      </c>
      <c r="N210" s="62">
        <f t="shared" si="1"/>
        <v>3.036</v>
      </c>
      <c r="O210" s="62">
        <f t="shared" si="2"/>
        <v>0.31800000000000006</v>
      </c>
      <c r="P210" s="62">
        <f t="shared" si="3"/>
        <v>0.32099999999999995</v>
      </c>
      <c r="Q210" s="92">
        <v>3.05</v>
      </c>
      <c r="R210" s="92">
        <v>4.5</v>
      </c>
      <c r="S210" s="92">
        <v>4.0999999999999996</v>
      </c>
      <c r="T210" s="92">
        <v>2.82</v>
      </c>
      <c r="U210" s="92">
        <v>4.9000000000000004</v>
      </c>
      <c r="V210" s="92">
        <v>3.89</v>
      </c>
      <c r="W210" s="91">
        <v>43668</v>
      </c>
      <c r="X210" s="75"/>
      <c r="Y210" s="75"/>
      <c r="Z210" s="75">
        <f t="shared" si="16"/>
        <v>3.1434929665552556</v>
      </c>
      <c r="AA210" s="66">
        <f t="shared" si="5"/>
        <v>0</v>
      </c>
      <c r="AB210" s="66">
        <f t="shared" si="6"/>
        <v>0</v>
      </c>
      <c r="AC210" s="102" t="e">
        <v>#VALUE!</v>
      </c>
      <c r="AD210" s="75" t="s">
        <v>219</v>
      </c>
      <c r="AE210" s="93" t="s">
        <v>16</v>
      </c>
      <c r="AF210" s="15" t="s">
        <v>16</v>
      </c>
      <c r="AG210" s="15" t="s">
        <v>149</v>
      </c>
      <c r="AH210" s="75" t="s">
        <v>211</v>
      </c>
    </row>
    <row r="211" spans="1:34" ht="14.5" x14ac:dyDescent="0.35">
      <c r="A211" s="59" t="s">
        <v>184</v>
      </c>
      <c r="B211" s="59" t="s">
        <v>185</v>
      </c>
      <c r="C211" s="59" t="s">
        <v>137</v>
      </c>
      <c r="D211" s="59" t="s">
        <v>148</v>
      </c>
      <c r="E211" s="59" t="s">
        <v>142</v>
      </c>
      <c r="F211" s="75"/>
      <c r="G211" s="75"/>
      <c r="H211" s="92">
        <v>0.72099999999999997</v>
      </c>
      <c r="I211" s="92">
        <v>1.1910000000000001</v>
      </c>
      <c r="J211" s="92">
        <v>1.038</v>
      </c>
      <c r="K211" s="92">
        <v>1.51</v>
      </c>
      <c r="L211" s="92">
        <v>20.079999999999998</v>
      </c>
      <c r="M211" s="62">
        <f t="shared" si="0"/>
        <v>3.02</v>
      </c>
      <c r="N211" s="62">
        <f t="shared" si="1"/>
        <v>2.0760000000000001</v>
      </c>
      <c r="O211" s="62">
        <f t="shared" si="2"/>
        <v>0.31899999999999995</v>
      </c>
      <c r="P211" s="62">
        <f t="shared" si="3"/>
        <v>0.31700000000000006</v>
      </c>
      <c r="Q211" s="92">
        <v>2.75</v>
      </c>
      <c r="R211" s="92">
        <v>3.57</v>
      </c>
      <c r="S211" s="92">
        <v>3.56</v>
      </c>
      <c r="T211" s="92">
        <v>2.4900000000000002</v>
      </c>
      <c r="U211" s="92">
        <v>4.54</v>
      </c>
      <c r="V211" s="92">
        <v>4.01</v>
      </c>
      <c r="W211" s="91">
        <v>43668</v>
      </c>
      <c r="X211" s="75"/>
      <c r="Y211" s="75"/>
      <c r="Z211" s="65">
        <f t="shared" si="16"/>
        <v>0.97575589519363892</v>
      </c>
      <c r="AA211" s="66">
        <f t="shared" si="5"/>
        <v>0</v>
      </c>
      <c r="AB211" s="66">
        <f t="shared" si="6"/>
        <v>0</v>
      </c>
      <c r="AC211" s="102" t="e">
        <v>#VALUE!</v>
      </c>
      <c r="AD211" s="75" t="s">
        <v>219</v>
      </c>
      <c r="AE211" s="93" t="s">
        <v>16</v>
      </c>
      <c r="AF211" s="15" t="s">
        <v>16</v>
      </c>
      <c r="AG211" s="15" t="s">
        <v>149</v>
      </c>
      <c r="AH211" s="75" t="s">
        <v>211</v>
      </c>
    </row>
    <row r="212" spans="1:34" ht="14.5" x14ac:dyDescent="0.35">
      <c r="A212" s="87" t="s">
        <v>184</v>
      </c>
      <c r="B212" s="87" t="s">
        <v>185</v>
      </c>
      <c r="C212" s="87" t="s">
        <v>137</v>
      </c>
      <c r="D212" s="87" t="s">
        <v>150</v>
      </c>
      <c r="E212" s="87" t="s">
        <v>139</v>
      </c>
      <c r="F212" s="80">
        <v>18.360009999999999</v>
      </c>
      <c r="G212" s="80">
        <v>16.478899999999999</v>
      </c>
      <c r="H212" s="83">
        <v>0.99299999999999999</v>
      </c>
      <c r="I212" s="83">
        <v>1.4119999999999999</v>
      </c>
      <c r="J212" s="83">
        <v>1.413</v>
      </c>
      <c r="K212" s="83">
        <v>1.712</v>
      </c>
      <c r="L212" s="83">
        <v>19.8</v>
      </c>
      <c r="M212" s="62">
        <f t="shared" si="0"/>
        <v>3.4239999999999999</v>
      </c>
      <c r="N212" s="62">
        <f t="shared" si="1"/>
        <v>2.8260000000000001</v>
      </c>
      <c r="O212" s="62">
        <f t="shared" si="2"/>
        <v>0.30000000000000004</v>
      </c>
      <c r="P212" s="62">
        <f t="shared" si="3"/>
        <v>0.42000000000000004</v>
      </c>
      <c r="Q212" s="83">
        <v>2.84</v>
      </c>
      <c r="R212" s="83">
        <v>3.33</v>
      </c>
      <c r="S212" s="83">
        <v>3.38</v>
      </c>
      <c r="T212" s="83">
        <v>2.7</v>
      </c>
      <c r="U212" s="83">
        <v>3.75</v>
      </c>
      <c r="V212" s="83">
        <v>2.73</v>
      </c>
      <c r="W212" s="82">
        <v>43668</v>
      </c>
      <c r="X212" s="83">
        <v>0.25</v>
      </c>
      <c r="Y212" s="83">
        <v>31.831939999999999</v>
      </c>
      <c r="Z212" s="75">
        <f t="shared" si="16"/>
        <v>2.7074694258707139</v>
      </c>
      <c r="AA212" s="66">
        <f t="shared" si="5"/>
        <v>1203.3863285586424</v>
      </c>
      <c r="AB212" s="66">
        <f t="shared" si="6"/>
        <v>1.2033863285586424</v>
      </c>
      <c r="AC212" s="67">
        <v>1.2033860000000001</v>
      </c>
      <c r="AD212" s="84" t="s">
        <v>220</v>
      </c>
      <c r="AE212" s="85" t="s">
        <v>149</v>
      </c>
      <c r="AF212" s="15" t="s">
        <v>149</v>
      </c>
      <c r="AG212" s="15" t="s">
        <v>149</v>
      </c>
      <c r="AH212" s="86">
        <v>70.5</v>
      </c>
    </row>
    <row r="213" spans="1:34" ht="14.5" x14ac:dyDescent="0.35">
      <c r="A213" s="87" t="s">
        <v>184</v>
      </c>
      <c r="B213" s="87" t="s">
        <v>185</v>
      </c>
      <c r="C213" s="87" t="s">
        <v>152</v>
      </c>
      <c r="D213" s="87" t="s">
        <v>138</v>
      </c>
      <c r="E213" s="87" t="s">
        <v>139</v>
      </c>
      <c r="F213" s="80">
        <v>22.978529999999999</v>
      </c>
      <c r="G213" s="80">
        <v>22.14264</v>
      </c>
      <c r="H213" s="83">
        <v>0.81200000000000006</v>
      </c>
      <c r="I213" s="83">
        <v>1.365</v>
      </c>
      <c r="J213" s="83">
        <v>0.99299999999999999</v>
      </c>
      <c r="K213" s="83">
        <v>1.671</v>
      </c>
      <c r="L213" s="83">
        <v>18.86</v>
      </c>
      <c r="M213" s="62">
        <f t="shared" si="0"/>
        <v>3.3420000000000001</v>
      </c>
      <c r="N213" s="62">
        <f t="shared" si="1"/>
        <v>1.986</v>
      </c>
      <c r="O213" s="62">
        <f t="shared" si="2"/>
        <v>0.30600000000000005</v>
      </c>
      <c r="P213" s="62">
        <f t="shared" si="3"/>
        <v>0.18099999999999994</v>
      </c>
      <c r="Q213" s="83">
        <v>2.4500000000000002</v>
      </c>
      <c r="R213" s="83">
        <v>4.1500000000000004</v>
      </c>
      <c r="S213" s="83">
        <v>4.3499999999999996</v>
      </c>
      <c r="T213" s="83">
        <v>3.18</v>
      </c>
      <c r="U213" s="83">
        <v>3.89</v>
      </c>
      <c r="V213" s="83">
        <v>2.08</v>
      </c>
      <c r="W213" s="82">
        <v>43668</v>
      </c>
      <c r="X213" s="83">
        <v>0.31</v>
      </c>
      <c r="Y213" s="83">
        <v>26.224879999999999</v>
      </c>
      <c r="Z213" s="65">
        <f t="shared" si="16"/>
        <v>0.71106051086036226</v>
      </c>
      <c r="AA213" s="66">
        <f t="shared" si="5"/>
        <v>3774.9610579351383</v>
      </c>
      <c r="AB213" s="66">
        <f t="shared" si="6"/>
        <v>3.7749610579351383</v>
      </c>
      <c r="AC213" s="67">
        <v>3.7749609999999998</v>
      </c>
      <c r="AD213" s="84"/>
      <c r="AE213" s="85" t="s">
        <v>149</v>
      </c>
      <c r="AF213" s="15" t="s">
        <v>149</v>
      </c>
      <c r="AG213" s="15" t="s">
        <v>149</v>
      </c>
      <c r="AH213" s="86">
        <v>86.3</v>
      </c>
    </row>
    <row r="214" spans="1:34" ht="14.5" x14ac:dyDescent="0.35">
      <c r="A214" s="120" t="s">
        <v>184</v>
      </c>
      <c r="B214" s="120" t="s">
        <v>185</v>
      </c>
      <c r="C214" s="120" t="s">
        <v>152</v>
      </c>
      <c r="D214" s="120" t="s">
        <v>138</v>
      </c>
      <c r="E214" s="120" t="s">
        <v>142</v>
      </c>
      <c r="F214" s="108"/>
      <c r="G214" s="108"/>
      <c r="H214" s="107">
        <v>0.224</v>
      </c>
      <c r="I214" s="107">
        <v>1.268</v>
      </c>
      <c r="J214" s="107">
        <v>0.46700000000000003</v>
      </c>
      <c r="K214" s="107">
        <v>1.5209999999999999</v>
      </c>
      <c r="L214" s="107">
        <v>17.34</v>
      </c>
      <c r="M214" s="62">
        <f t="shared" si="0"/>
        <v>3.0419999999999998</v>
      </c>
      <c r="N214" s="62">
        <f t="shared" si="1"/>
        <v>0.93400000000000005</v>
      </c>
      <c r="O214" s="62">
        <f t="shared" si="2"/>
        <v>0.25299999999999989</v>
      </c>
      <c r="P214" s="62">
        <f t="shared" si="3"/>
        <v>0.24300000000000002</v>
      </c>
      <c r="Q214" s="107">
        <v>1.91</v>
      </c>
      <c r="R214" s="107">
        <v>3.63</v>
      </c>
      <c r="S214" s="107">
        <v>3.79</v>
      </c>
      <c r="T214" s="107">
        <v>2.0099999999999998</v>
      </c>
      <c r="U214" s="107">
        <v>3.71</v>
      </c>
      <c r="V214" s="107">
        <v>1.87</v>
      </c>
      <c r="W214" s="106">
        <v>43668</v>
      </c>
      <c r="X214" s="107">
        <v>0.24</v>
      </c>
      <c r="Y214" s="107">
        <v>14.22869</v>
      </c>
      <c r="Z214" s="75">
        <f t="shared" si="16"/>
        <v>0.11047296973505279</v>
      </c>
      <c r="AA214" s="66">
        <f t="shared" si="5"/>
        <v>13183.004957693576</v>
      </c>
      <c r="AB214" s="66">
        <f t="shared" si="6"/>
        <v>13.183004957693576</v>
      </c>
      <c r="AC214" s="67">
        <v>13.183</v>
      </c>
      <c r="AD214" s="108"/>
      <c r="AE214" s="109" t="s">
        <v>5</v>
      </c>
      <c r="AF214" s="15" t="s">
        <v>5</v>
      </c>
      <c r="AG214" s="15" t="s">
        <v>5</v>
      </c>
      <c r="AH214" s="110">
        <v>53.9</v>
      </c>
    </row>
    <row r="215" spans="1:34" ht="14.5" x14ac:dyDescent="0.35">
      <c r="A215" s="120" t="s">
        <v>184</v>
      </c>
      <c r="B215" s="120" t="s">
        <v>185</v>
      </c>
      <c r="C215" s="120" t="s">
        <v>152</v>
      </c>
      <c r="D215" s="120" t="s">
        <v>145</v>
      </c>
      <c r="E215" s="120" t="s">
        <v>142</v>
      </c>
      <c r="F215" s="108"/>
      <c r="G215" s="108"/>
      <c r="H215" s="107">
        <v>0.39200000000000002</v>
      </c>
      <c r="I215" s="107">
        <v>1.2509999999999999</v>
      </c>
      <c r="J215" s="107">
        <v>0.72299999999999998</v>
      </c>
      <c r="K215" s="107">
        <v>1.4850000000000001</v>
      </c>
      <c r="L215" s="107">
        <v>22.85</v>
      </c>
      <c r="M215" s="62">
        <f t="shared" si="0"/>
        <v>2.97</v>
      </c>
      <c r="N215" s="62">
        <f t="shared" si="1"/>
        <v>1.446</v>
      </c>
      <c r="O215" s="62">
        <f t="shared" si="2"/>
        <v>0.23400000000000021</v>
      </c>
      <c r="P215" s="62">
        <f t="shared" si="3"/>
        <v>0.33099999999999996</v>
      </c>
      <c r="Q215" s="107">
        <v>2.36</v>
      </c>
      <c r="R215" s="107">
        <v>4.1500000000000004</v>
      </c>
      <c r="S215" s="107">
        <v>4.47</v>
      </c>
      <c r="T215" s="107">
        <v>2.25</v>
      </c>
      <c r="U215" s="107">
        <v>4.1399999999999997</v>
      </c>
      <c r="V215" s="107">
        <v>2.38</v>
      </c>
      <c r="W215" s="106">
        <v>43668</v>
      </c>
      <c r="X215" s="107">
        <v>0.25</v>
      </c>
      <c r="Y215" s="107">
        <v>34.511789999999998</v>
      </c>
      <c r="Z215" s="65">
        <f t="shared" si="16"/>
        <v>0.38160533908649791</v>
      </c>
      <c r="AA215" s="66">
        <f t="shared" si="5"/>
        <v>9256.7507416983772</v>
      </c>
      <c r="AB215" s="66">
        <f t="shared" si="6"/>
        <v>9.2567507416983776</v>
      </c>
      <c r="AC215" s="67">
        <v>9.2567509999999995</v>
      </c>
      <c r="AD215" s="108"/>
      <c r="AE215" s="109" t="s">
        <v>5</v>
      </c>
      <c r="AF215" s="15" t="s">
        <v>149</v>
      </c>
      <c r="AG215" s="15" t="s">
        <v>5</v>
      </c>
      <c r="AH215" s="110">
        <v>86.6</v>
      </c>
    </row>
    <row r="216" spans="1:34" ht="14.5" x14ac:dyDescent="0.35">
      <c r="A216" s="59" t="s">
        <v>184</v>
      </c>
      <c r="B216" s="59" t="s">
        <v>185</v>
      </c>
      <c r="C216" s="59" t="s">
        <v>152</v>
      </c>
      <c r="D216" s="59" t="s">
        <v>148</v>
      </c>
      <c r="E216" s="59" t="s">
        <v>142</v>
      </c>
      <c r="F216" s="75"/>
      <c r="G216" s="75"/>
      <c r="H216" s="92">
        <v>0.15</v>
      </c>
      <c r="I216" s="92">
        <v>0.84599999999999997</v>
      </c>
      <c r="J216" s="92">
        <v>0.499</v>
      </c>
      <c r="K216" s="92">
        <v>1.452</v>
      </c>
      <c r="L216" s="92">
        <v>24.56</v>
      </c>
      <c r="M216" s="62">
        <f t="shared" si="0"/>
        <v>2.9039999999999999</v>
      </c>
      <c r="N216" s="62">
        <f t="shared" si="1"/>
        <v>0.998</v>
      </c>
      <c r="O216" s="62">
        <f t="shared" si="2"/>
        <v>0.60599999999999998</v>
      </c>
      <c r="P216" s="62">
        <f t="shared" si="3"/>
        <v>0.34899999999999998</v>
      </c>
      <c r="Q216" s="92">
        <v>2.3199999999999998</v>
      </c>
      <c r="R216" s="92">
        <v>3.6</v>
      </c>
      <c r="S216" s="92">
        <v>2.97</v>
      </c>
      <c r="T216" s="92">
        <v>2.37</v>
      </c>
      <c r="U216" s="92">
        <v>3.58</v>
      </c>
      <c r="V216" s="92">
        <v>2.52</v>
      </c>
      <c r="W216" s="91">
        <v>43668</v>
      </c>
      <c r="X216" s="92">
        <v>0.36</v>
      </c>
      <c r="Y216" s="92">
        <v>28.563639999999999</v>
      </c>
      <c r="Z216" s="75">
        <f t="shared" si="16"/>
        <v>0.13945366940745821</v>
      </c>
      <c r="AA216" s="66">
        <f t="shared" si="5"/>
        <v>20964.723134135813</v>
      </c>
      <c r="AB216" s="66">
        <f t="shared" si="6"/>
        <v>20.964723134135813</v>
      </c>
      <c r="AC216" s="67">
        <v>20.96472</v>
      </c>
      <c r="AD216" s="75"/>
      <c r="AE216" s="93" t="s">
        <v>16</v>
      </c>
      <c r="AF216" s="15" t="s">
        <v>16</v>
      </c>
      <c r="AG216" s="15" t="s">
        <v>16</v>
      </c>
      <c r="AH216" s="94">
        <v>78.5</v>
      </c>
    </row>
    <row r="217" spans="1:34" ht="14.5" x14ac:dyDescent="0.35">
      <c r="A217" s="87" t="s">
        <v>184</v>
      </c>
      <c r="B217" s="87" t="s">
        <v>185</v>
      </c>
      <c r="C217" s="87" t="s">
        <v>152</v>
      </c>
      <c r="D217" s="87" t="s">
        <v>150</v>
      </c>
      <c r="E217" s="87" t="s">
        <v>142</v>
      </c>
      <c r="F217" s="80">
        <v>9.9108000000000001</v>
      </c>
      <c r="G217" s="80">
        <v>8.8379399999999997</v>
      </c>
      <c r="H217" s="83">
        <v>0.29799999999999999</v>
      </c>
      <c r="I217" s="83">
        <v>1.3320000000000001</v>
      </c>
      <c r="J217" s="83">
        <v>0.40400000000000003</v>
      </c>
      <c r="K217" s="83">
        <v>1.792</v>
      </c>
      <c r="L217" s="83">
        <v>18.579999999999998</v>
      </c>
      <c r="M217" s="62">
        <f t="shared" si="0"/>
        <v>3.5840000000000001</v>
      </c>
      <c r="N217" s="62">
        <f t="shared" si="1"/>
        <v>0.80800000000000005</v>
      </c>
      <c r="O217" s="62">
        <f t="shared" si="2"/>
        <v>0.45999999999999996</v>
      </c>
      <c r="P217" s="62">
        <f t="shared" si="3"/>
        <v>0.10600000000000004</v>
      </c>
      <c r="Q217" s="83">
        <v>1.59</v>
      </c>
      <c r="R217" s="83">
        <v>4.4400000000000004</v>
      </c>
      <c r="S217" s="83">
        <v>4.32</v>
      </c>
      <c r="T217" s="83">
        <v>2.4500000000000002</v>
      </c>
      <c r="U217" s="83">
        <v>4.63</v>
      </c>
      <c r="V217" s="83">
        <v>1.66</v>
      </c>
      <c r="W217" s="82">
        <v>43668</v>
      </c>
      <c r="X217" s="83">
        <v>0.19</v>
      </c>
      <c r="Y217" s="83">
        <v>13.68605</v>
      </c>
      <c r="Z217" s="65">
        <f t="shared" si="16"/>
        <v>6.5120233570224437E-2</v>
      </c>
      <c r="AA217" s="66">
        <f t="shared" si="5"/>
        <v>21511.351632326547</v>
      </c>
      <c r="AB217" s="66">
        <f t="shared" si="6"/>
        <v>21.511351632326548</v>
      </c>
      <c r="AC217" s="67">
        <v>21.51135</v>
      </c>
      <c r="AD217" s="84"/>
      <c r="AE217" s="85" t="s">
        <v>149</v>
      </c>
      <c r="AF217" s="15" t="s">
        <v>5</v>
      </c>
      <c r="AG217" s="15" t="s">
        <v>149</v>
      </c>
      <c r="AH217" s="86">
        <v>60.9</v>
      </c>
    </row>
    <row r="218" spans="1:34" ht="14.5" x14ac:dyDescent="0.35">
      <c r="A218" s="125" t="s">
        <v>184</v>
      </c>
      <c r="B218" s="125" t="s">
        <v>185</v>
      </c>
      <c r="C218" s="125" t="s">
        <v>152</v>
      </c>
      <c r="D218" s="125" t="s">
        <v>151</v>
      </c>
      <c r="E218" s="125" t="s">
        <v>139</v>
      </c>
      <c r="F218" s="96">
        <v>1.35754</v>
      </c>
      <c r="G218" s="96">
        <v>1.2074100000000001</v>
      </c>
      <c r="H218" s="99">
        <v>0.64700000000000002</v>
      </c>
      <c r="I218" s="99">
        <v>0.89300000000000002</v>
      </c>
      <c r="J218" s="99">
        <v>1.19</v>
      </c>
      <c r="K218" s="99">
        <v>1.2529999999999999</v>
      </c>
      <c r="L218" s="99">
        <v>19.96</v>
      </c>
      <c r="M218" s="62">
        <f t="shared" si="0"/>
        <v>2.5059999999999998</v>
      </c>
      <c r="N218" s="62">
        <f t="shared" si="1"/>
        <v>2.38</v>
      </c>
      <c r="O218" s="62">
        <f t="shared" si="2"/>
        <v>0.35999999999999988</v>
      </c>
      <c r="P218" s="62">
        <f t="shared" si="3"/>
        <v>0.54299999999999993</v>
      </c>
      <c r="Q218" s="99">
        <v>2.6</v>
      </c>
      <c r="R218" s="99">
        <v>2.84</v>
      </c>
      <c r="S218" s="99">
        <v>3.26</v>
      </c>
      <c r="T218" s="99">
        <v>2.73</v>
      </c>
      <c r="U218" s="99">
        <v>2.75</v>
      </c>
      <c r="V218" s="99">
        <v>2.78</v>
      </c>
      <c r="W218" s="98">
        <v>43668</v>
      </c>
      <c r="X218" s="99">
        <v>0.1</v>
      </c>
      <c r="Y218" s="99">
        <v>22.309480000000001</v>
      </c>
      <c r="Z218" s="75">
        <f t="shared" si="16"/>
        <v>1.4684150317133693</v>
      </c>
      <c r="AA218" s="66">
        <f t="shared" si="5"/>
        <v>1555.0564280878277</v>
      </c>
      <c r="AB218" s="66">
        <f t="shared" si="6"/>
        <v>1.5550564280878278</v>
      </c>
      <c r="AC218" s="67">
        <v>1.555056</v>
      </c>
      <c r="AD218" s="100"/>
      <c r="AE218" s="68" t="s">
        <v>18</v>
      </c>
      <c r="AF218" s="15" t="s">
        <v>18</v>
      </c>
      <c r="AG218" s="15" t="s">
        <v>149</v>
      </c>
      <c r="AH218" s="112">
        <v>54.8</v>
      </c>
    </row>
    <row r="219" spans="1:34" ht="14.5" x14ac:dyDescent="0.35">
      <c r="A219" s="120" t="s">
        <v>184</v>
      </c>
      <c r="B219" s="120" t="s">
        <v>185</v>
      </c>
      <c r="C219" s="120" t="s">
        <v>152</v>
      </c>
      <c r="D219" s="120" t="s">
        <v>169</v>
      </c>
      <c r="E219" s="120" t="s">
        <v>139</v>
      </c>
      <c r="F219" s="108"/>
      <c r="G219" s="108"/>
      <c r="H219" s="107">
        <v>0.48099999999999998</v>
      </c>
      <c r="I219" s="107">
        <v>1.1659999999999999</v>
      </c>
      <c r="J219" s="107">
        <v>0.74099999999999999</v>
      </c>
      <c r="K219" s="107">
        <v>1.484</v>
      </c>
      <c r="L219" s="107">
        <v>27.21</v>
      </c>
      <c r="M219" s="62">
        <f t="shared" si="0"/>
        <v>2.968</v>
      </c>
      <c r="N219" s="62">
        <f t="shared" si="1"/>
        <v>1.482</v>
      </c>
      <c r="O219" s="62">
        <f t="shared" si="2"/>
        <v>0.31800000000000006</v>
      </c>
      <c r="P219" s="62">
        <f t="shared" si="3"/>
        <v>0.26</v>
      </c>
      <c r="Q219" s="107">
        <v>2.34</v>
      </c>
      <c r="R219" s="107">
        <v>4.21</v>
      </c>
      <c r="S219" s="107">
        <v>4.1100000000000003</v>
      </c>
      <c r="T219" s="107">
        <v>3.1</v>
      </c>
      <c r="U219" s="107">
        <v>4.1100000000000003</v>
      </c>
      <c r="V219" s="107">
        <v>2.63</v>
      </c>
      <c r="W219" s="106">
        <v>43668</v>
      </c>
      <c r="X219" s="107">
        <v>0.14000000000000001</v>
      </c>
      <c r="Y219" s="107">
        <v>30.842120000000001</v>
      </c>
      <c r="Z219" s="65">
        <f t="shared" si="16"/>
        <v>0.37230679624909141</v>
      </c>
      <c r="AA219" s="66">
        <f t="shared" si="5"/>
        <v>8479.0810230637508</v>
      </c>
      <c r="AB219" s="66">
        <f t="shared" si="6"/>
        <v>8.4790810230637508</v>
      </c>
      <c r="AC219" s="67">
        <v>8.4790810000000008</v>
      </c>
      <c r="AD219" s="108"/>
      <c r="AE219" s="109" t="s">
        <v>5</v>
      </c>
      <c r="AF219" s="15" t="s">
        <v>149</v>
      </c>
      <c r="AG219" s="15" t="s">
        <v>149</v>
      </c>
      <c r="AH219" s="110">
        <v>117</v>
      </c>
    </row>
    <row r="220" spans="1:34" ht="14.5" x14ac:dyDescent="0.35">
      <c r="A220" s="59" t="s">
        <v>184</v>
      </c>
      <c r="B220" s="59" t="s">
        <v>185</v>
      </c>
      <c r="C220" s="59" t="s">
        <v>154</v>
      </c>
      <c r="D220" s="59" t="s">
        <v>138</v>
      </c>
      <c r="E220" s="59" t="s">
        <v>139</v>
      </c>
      <c r="F220" s="75"/>
      <c r="G220" s="75"/>
      <c r="H220" s="92">
        <v>0.14799999999999999</v>
      </c>
      <c r="I220" s="92">
        <v>0.75800000000000001</v>
      </c>
      <c r="J220" s="92">
        <v>0.56699999999999995</v>
      </c>
      <c r="K220" s="92">
        <v>1.4990000000000001</v>
      </c>
      <c r="L220" s="92">
        <v>27.33</v>
      </c>
      <c r="M220" s="62">
        <f t="shared" si="0"/>
        <v>2.9980000000000002</v>
      </c>
      <c r="N220" s="62">
        <f t="shared" si="1"/>
        <v>1.1339999999999999</v>
      </c>
      <c r="O220" s="62">
        <f t="shared" si="2"/>
        <v>0.7410000000000001</v>
      </c>
      <c r="P220" s="62">
        <f t="shared" si="3"/>
        <v>0.41899999999999993</v>
      </c>
      <c r="Q220" s="92">
        <v>1.36</v>
      </c>
      <c r="R220" s="92">
        <v>3.44</v>
      </c>
      <c r="S220" s="92">
        <v>3.42</v>
      </c>
      <c r="T220" s="92">
        <v>1.55</v>
      </c>
      <c r="U220" s="92">
        <v>1.51</v>
      </c>
      <c r="V220" s="92">
        <v>3.96</v>
      </c>
      <c r="W220" s="91">
        <v>43668</v>
      </c>
      <c r="X220" s="92">
        <v>0.17</v>
      </c>
      <c r="Y220" s="92">
        <v>4.2355</v>
      </c>
      <c r="Z220" s="75">
        <f t="shared" si="16"/>
        <v>0.21267548044725892</v>
      </c>
      <c r="AA220" s="66">
        <f t="shared" si="5"/>
        <v>2038.4158625383941</v>
      </c>
      <c r="AB220" s="66">
        <f t="shared" si="6"/>
        <v>2.0384158625383941</v>
      </c>
      <c r="AC220" s="67">
        <v>2.0384159999999998</v>
      </c>
      <c r="AD220" s="75" t="s">
        <v>221</v>
      </c>
      <c r="AE220" s="93" t="s">
        <v>16</v>
      </c>
      <c r="AF220" s="15" t="s">
        <v>16</v>
      </c>
      <c r="AG220" s="15" t="s">
        <v>16</v>
      </c>
      <c r="AH220" s="75" t="s">
        <v>211</v>
      </c>
    </row>
    <row r="221" spans="1:34" ht="14.5" x14ac:dyDescent="0.35">
      <c r="A221" s="120" t="s">
        <v>184</v>
      </c>
      <c r="B221" s="120" t="s">
        <v>185</v>
      </c>
      <c r="C221" s="120" t="s">
        <v>154</v>
      </c>
      <c r="D221" s="120" t="s">
        <v>138</v>
      </c>
      <c r="E221" s="120" t="s">
        <v>142</v>
      </c>
      <c r="F221" s="108"/>
      <c r="G221" s="108"/>
      <c r="H221" s="107">
        <v>7.6999999999999999E-2</v>
      </c>
      <c r="I221" s="107">
        <v>0.81200000000000006</v>
      </c>
      <c r="J221" s="107">
        <v>0.32500000000000001</v>
      </c>
      <c r="K221" s="107">
        <v>1.129</v>
      </c>
      <c r="L221" s="107">
        <v>24.89</v>
      </c>
      <c r="M221" s="62">
        <f t="shared" si="0"/>
        <v>2.258</v>
      </c>
      <c r="N221" s="62">
        <f t="shared" si="1"/>
        <v>0.65</v>
      </c>
      <c r="O221" s="62">
        <f t="shared" si="2"/>
        <v>0.31699999999999995</v>
      </c>
      <c r="P221" s="62">
        <f t="shared" si="3"/>
        <v>0.248</v>
      </c>
      <c r="Q221" s="107">
        <v>1.63</v>
      </c>
      <c r="R221" s="107">
        <v>3.18</v>
      </c>
      <c r="S221" s="107">
        <v>1.42</v>
      </c>
      <c r="T221" s="107">
        <v>3.17</v>
      </c>
      <c r="U221" s="107">
        <v>3.38</v>
      </c>
      <c r="V221" s="107">
        <v>1.32</v>
      </c>
      <c r="W221" s="106">
        <v>43668</v>
      </c>
      <c r="X221" s="107">
        <v>0.22</v>
      </c>
      <c r="Y221" s="107">
        <v>6.7580499999999999</v>
      </c>
      <c r="Z221" s="65">
        <f t="shared" si="16"/>
        <v>3.0148096238233273E-2</v>
      </c>
      <c r="AA221" s="66">
        <f t="shared" si="5"/>
        <v>22943.889079286098</v>
      </c>
      <c r="AB221" s="66">
        <f t="shared" si="6"/>
        <v>22.943889079286098</v>
      </c>
      <c r="AC221" s="67">
        <v>22.94389</v>
      </c>
      <c r="AD221" s="108"/>
      <c r="AE221" s="109" t="s">
        <v>5</v>
      </c>
      <c r="AF221" s="15" t="s">
        <v>8</v>
      </c>
      <c r="AG221" s="15" t="s">
        <v>5</v>
      </c>
      <c r="AH221" s="110">
        <v>58.9</v>
      </c>
    </row>
    <row r="222" spans="1:34" ht="14.5" x14ac:dyDescent="0.35">
      <c r="A222" s="87" t="s">
        <v>184</v>
      </c>
      <c r="B222" s="87" t="s">
        <v>188</v>
      </c>
      <c r="C222" s="87" t="s">
        <v>137</v>
      </c>
      <c r="D222" s="87" t="s">
        <v>138</v>
      </c>
      <c r="E222" s="87" t="s">
        <v>139</v>
      </c>
      <c r="F222" s="80">
        <v>14.96143</v>
      </c>
      <c r="G222" s="80">
        <v>14.955249999999999</v>
      </c>
      <c r="H222" s="83">
        <v>0.58099999999999996</v>
      </c>
      <c r="I222" s="83">
        <v>1.002</v>
      </c>
      <c r="J222" s="83">
        <v>0.73399999999999999</v>
      </c>
      <c r="K222" s="83">
        <v>1.274</v>
      </c>
      <c r="L222" s="83">
        <v>20.34</v>
      </c>
      <c r="M222" s="62">
        <f t="shared" si="0"/>
        <v>2.548</v>
      </c>
      <c r="N222" s="62">
        <f t="shared" si="1"/>
        <v>1.468</v>
      </c>
      <c r="O222" s="62">
        <f t="shared" si="2"/>
        <v>0.27200000000000002</v>
      </c>
      <c r="P222" s="62">
        <f t="shared" si="3"/>
        <v>0.15300000000000002</v>
      </c>
      <c r="Q222" s="83">
        <v>1.74</v>
      </c>
      <c r="R222" s="83">
        <v>3.26</v>
      </c>
      <c r="S222" s="83">
        <v>2.97</v>
      </c>
      <c r="T222" s="83">
        <v>1.57</v>
      </c>
      <c r="U222" s="83">
        <v>3.37</v>
      </c>
      <c r="V222" s="83">
        <v>2.0699999999999998</v>
      </c>
      <c r="W222" s="82">
        <v>43668</v>
      </c>
      <c r="X222" s="83">
        <v>0.42</v>
      </c>
      <c r="Y222" s="83">
        <v>15.218</v>
      </c>
      <c r="Z222" s="75">
        <f t="shared" si="16"/>
        <v>0.24134042182762705</v>
      </c>
      <c r="AA222" s="66">
        <f t="shared" si="5"/>
        <v>6454.0606026032337</v>
      </c>
      <c r="AB222" s="66">
        <f t="shared" si="6"/>
        <v>6.4540606026032341</v>
      </c>
      <c r="AC222" s="67">
        <v>6.4540610000000003</v>
      </c>
      <c r="AD222" s="84"/>
      <c r="AE222" s="85" t="s">
        <v>149</v>
      </c>
      <c r="AF222" s="15" t="s">
        <v>149</v>
      </c>
      <c r="AG222" s="15" t="s">
        <v>149</v>
      </c>
      <c r="AH222" s="86">
        <v>55.5</v>
      </c>
    </row>
    <row r="223" spans="1:34" ht="14.5" x14ac:dyDescent="0.35">
      <c r="A223" s="88" t="s">
        <v>184</v>
      </c>
      <c r="B223" s="88" t="s">
        <v>188</v>
      </c>
      <c r="C223" s="88" t="s">
        <v>137</v>
      </c>
      <c r="D223" s="88" t="s">
        <v>145</v>
      </c>
      <c r="E223" s="88" t="s">
        <v>139</v>
      </c>
      <c r="F223" s="61">
        <v>16.60688</v>
      </c>
      <c r="G223" s="61">
        <v>15.883050000000001</v>
      </c>
      <c r="H223" s="64">
        <v>1.216</v>
      </c>
      <c r="I223" s="64">
        <v>1.1639999999999999</v>
      </c>
      <c r="J223" s="64">
        <v>1.633</v>
      </c>
      <c r="K223" s="64">
        <v>1.5209999999999999</v>
      </c>
      <c r="L223" s="64">
        <v>19.829999999999998</v>
      </c>
      <c r="M223" s="62">
        <f t="shared" si="0"/>
        <v>3.0419999999999998</v>
      </c>
      <c r="N223" s="62">
        <f t="shared" si="1"/>
        <v>3.266</v>
      </c>
      <c r="O223" s="62">
        <f t="shared" si="2"/>
        <v>0.35699999999999998</v>
      </c>
      <c r="P223" s="62">
        <f t="shared" si="3"/>
        <v>0.41700000000000004</v>
      </c>
      <c r="Q223" s="64">
        <v>3.5</v>
      </c>
      <c r="R223" s="64">
        <v>3.88</v>
      </c>
      <c r="S223" s="64">
        <v>3.49</v>
      </c>
      <c r="T223" s="64">
        <v>3.06</v>
      </c>
      <c r="U223" s="64">
        <v>4.21</v>
      </c>
      <c r="V223" s="64">
        <v>4.18</v>
      </c>
      <c r="W223" s="63">
        <v>43668</v>
      </c>
      <c r="X223" s="64">
        <v>0.35</v>
      </c>
      <c r="Y223" s="64">
        <v>27.642779999999998</v>
      </c>
      <c r="Z223" s="65">
        <f t="shared" si="16"/>
        <v>3.5583078612087657</v>
      </c>
      <c r="AA223" s="66">
        <f t="shared" si="5"/>
        <v>795.14022440117412</v>
      </c>
      <c r="AB223" s="66">
        <f t="shared" si="6"/>
        <v>0.79514022440117416</v>
      </c>
      <c r="AC223" s="67">
        <v>0.79513999999999996</v>
      </c>
      <c r="AD223" s="66"/>
      <c r="AE223" s="68" t="s">
        <v>18</v>
      </c>
      <c r="AF223" s="15" t="s">
        <v>18</v>
      </c>
      <c r="AG223" s="15" t="s">
        <v>18</v>
      </c>
      <c r="AH223" s="69">
        <v>71.7</v>
      </c>
    </row>
    <row r="224" spans="1:34" ht="14.5" x14ac:dyDescent="0.35">
      <c r="A224" s="87" t="s">
        <v>184</v>
      </c>
      <c r="B224" s="87" t="s">
        <v>188</v>
      </c>
      <c r="C224" s="87" t="s">
        <v>137</v>
      </c>
      <c r="D224" s="87" t="s">
        <v>145</v>
      </c>
      <c r="E224" s="87" t="s">
        <v>142</v>
      </c>
      <c r="F224" s="80">
        <v>9.2953499999999991</v>
      </c>
      <c r="G224" s="80">
        <v>7.6305899999999998</v>
      </c>
      <c r="H224" s="83">
        <v>0.81</v>
      </c>
      <c r="I224" s="83">
        <v>0.91900000000000004</v>
      </c>
      <c r="J224" s="83">
        <v>1.151</v>
      </c>
      <c r="K224" s="83">
        <v>1.512</v>
      </c>
      <c r="L224" s="83">
        <v>21.39</v>
      </c>
      <c r="M224" s="62">
        <f t="shared" si="0"/>
        <v>3.024</v>
      </c>
      <c r="N224" s="62">
        <f t="shared" si="1"/>
        <v>2.302</v>
      </c>
      <c r="O224" s="62">
        <f t="shared" si="2"/>
        <v>0.59299999999999997</v>
      </c>
      <c r="P224" s="62">
        <f t="shared" si="3"/>
        <v>0.34099999999999997</v>
      </c>
      <c r="Q224" s="83">
        <v>2.98</v>
      </c>
      <c r="R224" s="83">
        <v>3.53</v>
      </c>
      <c r="S224" s="83">
        <v>3.72</v>
      </c>
      <c r="T224" s="83">
        <v>3.18</v>
      </c>
      <c r="U224" s="83">
        <v>3.4</v>
      </c>
      <c r="V224" s="83">
        <v>2.86</v>
      </c>
      <c r="W224" s="82">
        <v>43668</v>
      </c>
      <c r="X224" s="83">
        <v>0.23</v>
      </c>
      <c r="Y224" s="83">
        <v>10.31099</v>
      </c>
      <c r="Z224" s="75">
        <f t="shared" si="16"/>
        <v>1.4272041788412855</v>
      </c>
      <c r="AA224" s="66">
        <f t="shared" si="5"/>
        <v>739.46867911721392</v>
      </c>
      <c r="AB224" s="66">
        <f t="shared" si="6"/>
        <v>0.73946867911721392</v>
      </c>
      <c r="AC224" s="67">
        <v>0.73946900000000004</v>
      </c>
      <c r="AD224" s="84"/>
      <c r="AE224" s="85" t="s">
        <v>149</v>
      </c>
      <c r="AF224" s="15" t="s">
        <v>149</v>
      </c>
      <c r="AG224" s="15" t="s">
        <v>149</v>
      </c>
      <c r="AH224" s="86">
        <v>59.5</v>
      </c>
    </row>
    <row r="225" spans="1:34" ht="14.5" x14ac:dyDescent="0.35">
      <c r="A225" s="59" t="s">
        <v>184</v>
      </c>
      <c r="B225" s="59" t="s">
        <v>188</v>
      </c>
      <c r="C225" s="59" t="s">
        <v>137</v>
      </c>
      <c r="D225" s="59" t="s">
        <v>148</v>
      </c>
      <c r="E225" s="59" t="s">
        <v>139</v>
      </c>
      <c r="F225" s="75"/>
      <c r="G225" s="75"/>
      <c r="H225" s="92">
        <v>1.2509999999999999</v>
      </c>
      <c r="I225" s="92">
        <v>1.3759999999999999</v>
      </c>
      <c r="J225" s="92">
        <v>1.58</v>
      </c>
      <c r="K225" s="92">
        <v>1.7809999999999999</v>
      </c>
      <c r="L225" s="92">
        <v>17.34</v>
      </c>
      <c r="M225" s="62">
        <f t="shared" si="0"/>
        <v>3.5619999999999998</v>
      </c>
      <c r="N225" s="62">
        <f t="shared" si="1"/>
        <v>3.16</v>
      </c>
      <c r="O225" s="62">
        <f t="shared" si="2"/>
        <v>0.40500000000000003</v>
      </c>
      <c r="P225" s="62">
        <f t="shared" si="3"/>
        <v>0.32900000000000018</v>
      </c>
      <c r="Q225" s="92">
        <v>3.72</v>
      </c>
      <c r="R225" s="92">
        <v>4.2</v>
      </c>
      <c r="S225" s="92">
        <v>4.1399999999999997</v>
      </c>
      <c r="T225" s="92">
        <v>3.46</v>
      </c>
      <c r="U225" s="92">
        <v>4.63</v>
      </c>
      <c r="V225" s="92">
        <v>4</v>
      </c>
      <c r="W225" s="91">
        <v>43668</v>
      </c>
      <c r="X225" s="75"/>
      <c r="Y225" s="75"/>
      <c r="Z225" s="65">
        <f t="shared" si="16"/>
        <v>3.4014530325672796</v>
      </c>
      <c r="AA225" s="66">
        <f t="shared" si="5"/>
        <v>0</v>
      </c>
      <c r="AB225" s="66">
        <f t="shared" si="6"/>
        <v>0</v>
      </c>
      <c r="AC225" s="102" t="e">
        <v>#VALUE!</v>
      </c>
      <c r="AD225" s="75" t="s">
        <v>219</v>
      </c>
      <c r="AE225" s="93" t="s">
        <v>16</v>
      </c>
      <c r="AF225" s="15" t="s">
        <v>16</v>
      </c>
      <c r="AG225" s="15" t="s">
        <v>16</v>
      </c>
      <c r="AH225" s="75" t="s">
        <v>211</v>
      </c>
    </row>
    <row r="226" spans="1:34" ht="14.5" x14ac:dyDescent="0.35">
      <c r="A226" s="87" t="s">
        <v>184</v>
      </c>
      <c r="B226" s="87" t="s">
        <v>188</v>
      </c>
      <c r="C226" s="87" t="s">
        <v>137</v>
      </c>
      <c r="D226" s="87" t="s">
        <v>148</v>
      </c>
      <c r="E226" s="87" t="s">
        <v>142</v>
      </c>
      <c r="F226" s="80">
        <v>20.211580000000001</v>
      </c>
      <c r="G226" s="80">
        <v>13.103910000000001</v>
      </c>
      <c r="H226" s="83">
        <v>1.0549999999999999</v>
      </c>
      <c r="I226" s="83">
        <v>1.175</v>
      </c>
      <c r="J226" s="83">
        <v>1.4430000000000001</v>
      </c>
      <c r="K226" s="83">
        <v>1.554</v>
      </c>
      <c r="L226" s="83">
        <v>20.04</v>
      </c>
      <c r="M226" s="62">
        <f t="shared" si="0"/>
        <v>3.1080000000000001</v>
      </c>
      <c r="N226" s="62">
        <f t="shared" si="1"/>
        <v>2.8860000000000001</v>
      </c>
      <c r="O226" s="62">
        <f t="shared" si="2"/>
        <v>0.379</v>
      </c>
      <c r="P226" s="62">
        <f t="shared" si="3"/>
        <v>0.38800000000000012</v>
      </c>
      <c r="Q226" s="83">
        <v>3.17</v>
      </c>
      <c r="R226" s="83">
        <v>3.93</v>
      </c>
      <c r="S226" s="83">
        <v>4.1100000000000003</v>
      </c>
      <c r="T226" s="83">
        <v>3.45</v>
      </c>
      <c r="U226" s="83">
        <v>3.18</v>
      </c>
      <c r="V226" s="83">
        <v>3.27</v>
      </c>
      <c r="W226" s="82">
        <v>43668</v>
      </c>
      <c r="X226" s="83">
        <v>0.45</v>
      </c>
      <c r="Y226" s="83">
        <v>32.933599999999998</v>
      </c>
      <c r="Z226" s="75">
        <f t="shared" si="16"/>
        <v>2.583604448240127</v>
      </c>
      <c r="AA226" s="66">
        <f t="shared" si="5"/>
        <v>1304.7241754168219</v>
      </c>
      <c r="AB226" s="66">
        <f t="shared" si="6"/>
        <v>1.304724175416822</v>
      </c>
      <c r="AC226" s="67">
        <v>1.304724</v>
      </c>
      <c r="AD226" s="84"/>
      <c r="AE226" s="85" t="s">
        <v>149</v>
      </c>
      <c r="AF226" s="15" t="s">
        <v>149</v>
      </c>
      <c r="AG226" s="15" t="s">
        <v>149</v>
      </c>
      <c r="AH226" s="86">
        <v>68.3</v>
      </c>
    </row>
    <row r="227" spans="1:34" ht="14.5" x14ac:dyDescent="0.35">
      <c r="A227" s="125" t="s">
        <v>184</v>
      </c>
      <c r="B227" s="125" t="s">
        <v>188</v>
      </c>
      <c r="C227" s="125" t="s">
        <v>137</v>
      </c>
      <c r="D227" s="125" t="s">
        <v>150</v>
      </c>
      <c r="E227" s="125" t="s">
        <v>139</v>
      </c>
      <c r="F227" s="96">
        <v>7.5525799999999998</v>
      </c>
      <c r="G227" s="96">
        <v>6.9530500000000002</v>
      </c>
      <c r="H227" s="99">
        <v>0.47899999999999998</v>
      </c>
      <c r="I227" s="99">
        <v>0.64900000000000002</v>
      </c>
      <c r="J227" s="99">
        <v>0.67</v>
      </c>
      <c r="K227" s="99">
        <v>0.97799999999999998</v>
      </c>
      <c r="L227" s="99">
        <v>19.73</v>
      </c>
      <c r="M227" s="62">
        <f t="shared" si="0"/>
        <v>1.956</v>
      </c>
      <c r="N227" s="62">
        <f t="shared" si="1"/>
        <v>1.34</v>
      </c>
      <c r="O227" s="62">
        <f t="shared" si="2"/>
        <v>0.32899999999999996</v>
      </c>
      <c r="P227" s="62">
        <f t="shared" si="3"/>
        <v>0.19100000000000006</v>
      </c>
      <c r="Q227" s="99">
        <v>1.51</v>
      </c>
      <c r="R227" s="99">
        <v>2.82</v>
      </c>
      <c r="S227" s="99">
        <v>2.33</v>
      </c>
      <c r="T227" s="99">
        <v>1.64</v>
      </c>
      <c r="U227" s="99">
        <v>2.5099999999999998</v>
      </c>
      <c r="V227" s="99">
        <v>1.83</v>
      </c>
      <c r="W227" s="98">
        <v>43668</v>
      </c>
      <c r="X227" s="99">
        <v>0.3</v>
      </c>
      <c r="Y227" s="99">
        <v>8.9268999999999998</v>
      </c>
      <c r="Z227" s="65">
        <f t="shared" si="16"/>
        <v>0.1750021524310629</v>
      </c>
      <c r="AA227" s="66">
        <f t="shared" si="5"/>
        <v>5221.1095562187138</v>
      </c>
      <c r="AB227" s="66">
        <f t="shared" si="6"/>
        <v>5.221109556218714</v>
      </c>
      <c r="AC227" s="67">
        <v>5.2211100000000004</v>
      </c>
      <c r="AD227" s="100"/>
      <c r="AE227" s="68" t="s">
        <v>18</v>
      </c>
      <c r="AF227" s="15" t="s">
        <v>18</v>
      </c>
      <c r="AG227" s="15" t="s">
        <v>18</v>
      </c>
      <c r="AH227" s="112">
        <v>35.200000000000003</v>
      </c>
    </row>
    <row r="228" spans="1:34" ht="14.5" x14ac:dyDescent="0.35">
      <c r="A228" s="59" t="s">
        <v>184</v>
      </c>
      <c r="B228" s="59" t="s">
        <v>188</v>
      </c>
      <c r="C228" s="59" t="s">
        <v>137</v>
      </c>
      <c r="D228" s="59" t="s">
        <v>150</v>
      </c>
      <c r="E228" s="59" t="s">
        <v>142</v>
      </c>
      <c r="F228" s="75"/>
      <c r="G228" s="75"/>
      <c r="H228" s="92">
        <v>0.44700000000000001</v>
      </c>
      <c r="I228" s="92">
        <v>0.54900000000000004</v>
      </c>
      <c r="J228" s="92">
        <v>0.59199999999999997</v>
      </c>
      <c r="K228" s="92">
        <v>0.79</v>
      </c>
      <c r="L228" s="92">
        <v>17.010000000000002</v>
      </c>
      <c r="M228" s="62">
        <f t="shared" si="0"/>
        <v>1.58</v>
      </c>
      <c r="N228" s="62">
        <f t="shared" si="1"/>
        <v>1.1839999999999999</v>
      </c>
      <c r="O228" s="62">
        <f t="shared" si="2"/>
        <v>0.24099999999999999</v>
      </c>
      <c r="P228" s="62">
        <f t="shared" si="3"/>
        <v>0.14499999999999996</v>
      </c>
      <c r="Q228" s="92">
        <v>1.43</v>
      </c>
      <c r="R228" s="92">
        <v>2.06</v>
      </c>
      <c r="S228" s="92">
        <v>2.0099999999999998</v>
      </c>
      <c r="T228" s="92">
        <v>1.55</v>
      </c>
      <c r="U228" s="92">
        <v>2.02</v>
      </c>
      <c r="V228" s="92">
        <v>1.74</v>
      </c>
      <c r="W228" s="91">
        <v>43668</v>
      </c>
      <c r="X228" s="75"/>
      <c r="Y228" s="75"/>
      <c r="Z228" s="75">
        <f t="shared" si="16"/>
        <v>9.0219688799324488E-2</v>
      </c>
      <c r="AA228" s="66">
        <f t="shared" si="5"/>
        <v>0</v>
      </c>
      <c r="AB228" s="66">
        <f t="shared" si="6"/>
        <v>0</v>
      </c>
      <c r="AC228" s="102" t="e">
        <v>#VALUE!</v>
      </c>
      <c r="AD228" s="75" t="s">
        <v>215</v>
      </c>
      <c r="AE228" s="93" t="s">
        <v>16</v>
      </c>
      <c r="AF228" s="15" t="s">
        <v>16</v>
      </c>
      <c r="AG228" s="15" t="s">
        <v>16</v>
      </c>
      <c r="AH228" s="75" t="s">
        <v>211</v>
      </c>
    </row>
    <row r="229" spans="1:34" ht="14.5" x14ac:dyDescent="0.35">
      <c r="A229" s="59" t="s">
        <v>184</v>
      </c>
      <c r="B229" s="59" t="s">
        <v>188</v>
      </c>
      <c r="C229" s="59" t="s">
        <v>137</v>
      </c>
      <c r="D229" s="59" t="s">
        <v>151</v>
      </c>
      <c r="E229" s="59" t="s">
        <v>139</v>
      </c>
      <c r="F229" s="75"/>
      <c r="G229" s="75"/>
      <c r="H229" s="92">
        <v>0.86399999999999999</v>
      </c>
      <c r="I229" s="92">
        <v>1.43</v>
      </c>
      <c r="J229" s="92">
        <v>1.1830000000000001</v>
      </c>
      <c r="K229" s="92">
        <v>1.915</v>
      </c>
      <c r="L229" s="92">
        <v>18.95</v>
      </c>
      <c r="M229" s="62">
        <f t="shared" si="0"/>
        <v>3.83</v>
      </c>
      <c r="N229" s="62">
        <f t="shared" si="1"/>
        <v>2.3660000000000001</v>
      </c>
      <c r="O229" s="62">
        <f t="shared" si="2"/>
        <v>0.4850000000000001</v>
      </c>
      <c r="P229" s="62">
        <f t="shared" si="3"/>
        <v>0.31900000000000006</v>
      </c>
      <c r="Q229" s="92">
        <v>2.5499999999999998</v>
      </c>
      <c r="R229" s="92">
        <v>4.41</v>
      </c>
      <c r="S229" s="92">
        <v>5.0199999999999996</v>
      </c>
      <c r="T229" s="92">
        <v>3.58</v>
      </c>
      <c r="U229" s="92">
        <v>4.29</v>
      </c>
      <c r="V229" s="92">
        <v>2.4500000000000002</v>
      </c>
      <c r="W229" s="91">
        <v>43668</v>
      </c>
      <c r="X229" s="75"/>
      <c r="Y229" s="75"/>
      <c r="Z229" s="65">
        <f t="shared" si="16"/>
        <v>1.7656965093340884</v>
      </c>
      <c r="AA229" s="66">
        <f t="shared" si="5"/>
        <v>0</v>
      </c>
      <c r="AB229" s="66">
        <f t="shared" si="6"/>
        <v>0</v>
      </c>
      <c r="AC229" s="102" t="e">
        <v>#VALUE!</v>
      </c>
      <c r="AD229" s="75" t="s">
        <v>215</v>
      </c>
      <c r="AE229" s="93" t="s">
        <v>16</v>
      </c>
      <c r="AF229" s="15" t="s">
        <v>16</v>
      </c>
      <c r="AG229" s="15" t="s">
        <v>16</v>
      </c>
      <c r="AH229" s="75" t="s">
        <v>211</v>
      </c>
    </row>
    <row r="230" spans="1:34" ht="14.5" x14ac:dyDescent="0.35">
      <c r="A230" s="87" t="s">
        <v>184</v>
      </c>
      <c r="B230" s="87" t="s">
        <v>188</v>
      </c>
      <c r="C230" s="87" t="s">
        <v>137</v>
      </c>
      <c r="D230" s="87" t="s">
        <v>151</v>
      </c>
      <c r="E230" s="87" t="s">
        <v>142</v>
      </c>
      <c r="F230" s="80">
        <v>9.5837500000000002</v>
      </c>
      <c r="G230" s="80">
        <v>7.6614899999999997</v>
      </c>
      <c r="H230" s="83">
        <v>0.60499999999999998</v>
      </c>
      <c r="I230" s="83">
        <v>1.2529999999999999</v>
      </c>
      <c r="J230" s="83">
        <v>0.78500000000000003</v>
      </c>
      <c r="K230" s="83">
        <v>1.637</v>
      </c>
      <c r="L230" s="83">
        <v>20.260000000000002</v>
      </c>
      <c r="M230" s="62">
        <f t="shared" si="0"/>
        <v>3.274</v>
      </c>
      <c r="N230" s="62">
        <f t="shared" si="1"/>
        <v>1.57</v>
      </c>
      <c r="O230" s="62">
        <f t="shared" si="2"/>
        <v>0.38400000000000012</v>
      </c>
      <c r="P230" s="62">
        <f t="shared" si="3"/>
        <v>0.18000000000000005</v>
      </c>
      <c r="Q230" s="83">
        <v>2.15</v>
      </c>
      <c r="R230" s="83">
        <v>4.4800000000000004</v>
      </c>
      <c r="S230" s="83">
        <v>4.7699999999999996</v>
      </c>
      <c r="T230" s="83">
        <v>2.2999999999999998</v>
      </c>
      <c r="U230" s="83">
        <v>4.3</v>
      </c>
      <c r="V230" s="83">
        <v>2.31</v>
      </c>
      <c r="W230" s="82">
        <v>43668</v>
      </c>
      <c r="X230" s="83">
        <v>0.15</v>
      </c>
      <c r="Y230" s="83">
        <v>25.342600000000001</v>
      </c>
      <c r="Z230" s="75">
        <f t="shared" si="16"/>
        <v>0.40401361678331937</v>
      </c>
      <c r="AA230" s="66">
        <f t="shared" si="5"/>
        <v>6420.3794040878547</v>
      </c>
      <c r="AB230" s="66">
        <f t="shared" si="6"/>
        <v>6.4203794040878552</v>
      </c>
      <c r="AC230" s="67">
        <v>6.4203789999999996</v>
      </c>
      <c r="AD230" s="84"/>
      <c r="AE230" s="85" t="s">
        <v>149</v>
      </c>
      <c r="AF230" s="15" t="s">
        <v>149</v>
      </c>
      <c r="AG230" s="15" t="s">
        <v>149</v>
      </c>
      <c r="AH230" s="86">
        <v>57.7</v>
      </c>
    </row>
    <row r="231" spans="1:34" ht="14.5" x14ac:dyDescent="0.35">
      <c r="A231" s="87" t="s">
        <v>184</v>
      </c>
      <c r="B231" s="87" t="s">
        <v>188</v>
      </c>
      <c r="C231" s="87" t="s">
        <v>137</v>
      </c>
      <c r="D231" s="87" t="s">
        <v>169</v>
      </c>
      <c r="E231" s="87" t="s">
        <v>139</v>
      </c>
      <c r="F231" s="80">
        <v>14.87257</v>
      </c>
      <c r="G231" s="80">
        <v>12.429500000000001</v>
      </c>
      <c r="H231" s="83">
        <v>0.63200000000000001</v>
      </c>
      <c r="I231" s="83">
        <v>1.3109999999999999</v>
      </c>
      <c r="J231" s="83">
        <v>1.042</v>
      </c>
      <c r="K231" s="83">
        <v>1.718</v>
      </c>
      <c r="L231" s="83">
        <v>28.22</v>
      </c>
      <c r="M231" s="62">
        <f t="shared" si="0"/>
        <v>3.4359999999999999</v>
      </c>
      <c r="N231" s="62">
        <f t="shared" si="1"/>
        <v>2.0840000000000001</v>
      </c>
      <c r="O231" s="62">
        <f t="shared" si="2"/>
        <v>0.40700000000000003</v>
      </c>
      <c r="P231" s="62">
        <f t="shared" si="3"/>
        <v>0.41000000000000003</v>
      </c>
      <c r="Q231" s="83">
        <v>2.21</v>
      </c>
      <c r="R231" s="83">
        <v>4.34</v>
      </c>
      <c r="S231" s="83">
        <v>4.3</v>
      </c>
      <c r="T231" s="83">
        <v>319</v>
      </c>
      <c r="U231" s="83">
        <v>4.22</v>
      </c>
      <c r="V231" s="83">
        <v>2.27</v>
      </c>
      <c r="W231" s="82">
        <v>43668</v>
      </c>
      <c r="X231" s="83">
        <v>0.1</v>
      </c>
      <c r="Y231" s="83">
        <v>28.56306</v>
      </c>
      <c r="Z231" s="65">
        <f t="shared" si="16"/>
        <v>1.2666456927171983</v>
      </c>
      <c r="AA231" s="66">
        <f t="shared" si="5"/>
        <v>2308.1025898240159</v>
      </c>
      <c r="AB231" s="66">
        <f t="shared" si="6"/>
        <v>2.3081025898240162</v>
      </c>
      <c r="AC231" s="67">
        <v>2.308103</v>
      </c>
      <c r="AD231" s="84"/>
      <c r="AE231" s="85" t="s">
        <v>149</v>
      </c>
      <c r="AF231" s="15" t="s">
        <v>149</v>
      </c>
      <c r="AG231" s="15" t="s">
        <v>149</v>
      </c>
      <c r="AH231" s="86">
        <v>98.8</v>
      </c>
    </row>
    <row r="232" spans="1:34" ht="14.5" x14ac:dyDescent="0.35">
      <c r="A232" s="59" t="s">
        <v>184</v>
      </c>
      <c r="B232" s="59" t="s">
        <v>188</v>
      </c>
      <c r="C232" s="59" t="s">
        <v>152</v>
      </c>
      <c r="D232" s="59" t="s">
        <v>138</v>
      </c>
      <c r="E232" s="59" t="s">
        <v>139</v>
      </c>
      <c r="F232" s="75"/>
      <c r="G232" s="75"/>
      <c r="H232" s="75" t="s">
        <v>212</v>
      </c>
      <c r="I232" s="75"/>
      <c r="J232" s="75"/>
      <c r="K232" s="75"/>
      <c r="L232" s="92">
        <v>22.5</v>
      </c>
      <c r="M232" s="62">
        <f t="shared" si="0"/>
        <v>0</v>
      </c>
      <c r="N232" s="62">
        <f t="shared" si="1"/>
        <v>0</v>
      </c>
      <c r="O232" s="62">
        <f t="shared" si="2"/>
        <v>0</v>
      </c>
      <c r="P232" s="62" t="e">
        <f t="shared" si="3"/>
        <v>#VALUE!</v>
      </c>
      <c r="Q232" s="92">
        <v>1.72</v>
      </c>
      <c r="R232" s="92">
        <v>3.15</v>
      </c>
      <c r="S232" s="92">
        <v>2.89</v>
      </c>
      <c r="T232" s="92">
        <v>1.76</v>
      </c>
      <c r="U232" s="92">
        <v>3.49</v>
      </c>
      <c r="V232" s="92">
        <v>1.44</v>
      </c>
      <c r="W232" s="91">
        <v>43668</v>
      </c>
      <c r="X232" s="92">
        <v>0.3</v>
      </c>
      <c r="Y232" s="92">
        <v>5.9855200000000002</v>
      </c>
      <c r="Z232" s="75" t="e">
        <f t="shared" si="16"/>
        <v>#VALUE!</v>
      </c>
      <c r="AA232" s="66" t="e">
        <f t="shared" si="5"/>
        <v>#VALUE!</v>
      </c>
      <c r="AB232" s="66" t="e">
        <f t="shared" si="6"/>
        <v>#VALUE!</v>
      </c>
      <c r="AC232" s="102" t="e">
        <v>#VALUE!</v>
      </c>
      <c r="AD232" s="75"/>
      <c r="AE232" s="93" t="s">
        <v>16</v>
      </c>
      <c r="AF232" s="15" t="s">
        <v>16</v>
      </c>
      <c r="AG232" s="15" t="s">
        <v>16</v>
      </c>
      <c r="AH232" s="94">
        <v>46.8</v>
      </c>
    </row>
    <row r="233" spans="1:34" ht="14.5" x14ac:dyDescent="0.35">
      <c r="A233" s="59" t="s">
        <v>184</v>
      </c>
      <c r="B233" s="59" t="s">
        <v>188</v>
      </c>
      <c r="C233" s="59" t="s">
        <v>152</v>
      </c>
      <c r="D233" s="59" t="s">
        <v>145</v>
      </c>
      <c r="E233" s="59" t="s">
        <v>139</v>
      </c>
      <c r="F233" s="75"/>
      <c r="G233" s="75"/>
      <c r="H233" s="75" t="s">
        <v>212</v>
      </c>
      <c r="I233" s="75"/>
      <c r="J233" s="75"/>
      <c r="K233" s="75"/>
      <c r="L233" s="92">
        <v>28.98</v>
      </c>
      <c r="M233" s="62">
        <f t="shared" si="0"/>
        <v>0</v>
      </c>
      <c r="N233" s="62">
        <f t="shared" si="1"/>
        <v>0</v>
      </c>
      <c r="O233" s="62">
        <f t="shared" si="2"/>
        <v>0</v>
      </c>
      <c r="P233" s="62" t="e">
        <f t="shared" si="3"/>
        <v>#VALUE!</v>
      </c>
      <c r="Q233" s="92">
        <v>1.53</v>
      </c>
      <c r="R233" s="92">
        <v>2.38</v>
      </c>
      <c r="S233" s="92">
        <v>3.5</v>
      </c>
      <c r="T233" s="92">
        <v>2.17</v>
      </c>
      <c r="U233" s="92">
        <v>3.9</v>
      </c>
      <c r="V233" s="92">
        <v>1.58</v>
      </c>
      <c r="W233" s="91">
        <v>43668</v>
      </c>
      <c r="X233" s="92">
        <v>0.32</v>
      </c>
      <c r="Y233" s="92">
        <v>8.50854</v>
      </c>
      <c r="Z233" s="65" t="e">
        <f t="shared" si="16"/>
        <v>#VALUE!</v>
      </c>
      <c r="AA233" s="66" t="e">
        <f t="shared" si="5"/>
        <v>#VALUE!</v>
      </c>
      <c r="AB233" s="66" t="e">
        <f t="shared" si="6"/>
        <v>#VALUE!</v>
      </c>
      <c r="AC233" s="102" t="e">
        <v>#VALUE!</v>
      </c>
      <c r="AD233" s="75"/>
      <c r="AE233" s="93" t="s">
        <v>16</v>
      </c>
      <c r="AF233" s="15" t="s">
        <v>16</v>
      </c>
      <c r="AG233" s="15" t="s">
        <v>16</v>
      </c>
      <c r="AH233" s="94">
        <v>63.5</v>
      </c>
    </row>
    <row r="234" spans="1:34" ht="14.5" x14ac:dyDescent="0.35">
      <c r="A234" s="59" t="s">
        <v>184</v>
      </c>
      <c r="B234" s="59" t="s">
        <v>188</v>
      </c>
      <c r="C234" s="59" t="s">
        <v>152</v>
      </c>
      <c r="D234" s="59" t="s">
        <v>145</v>
      </c>
      <c r="E234" s="59" t="s">
        <v>160</v>
      </c>
      <c r="F234" s="75">
        <v>1.7282500000000001</v>
      </c>
      <c r="G234" s="75">
        <v>1.7282500000000001</v>
      </c>
      <c r="H234" s="92">
        <v>9.2999999999999999E-2</v>
      </c>
      <c r="I234" s="92">
        <v>0.48099999999999998</v>
      </c>
      <c r="J234" s="92">
        <v>0.40699999999999997</v>
      </c>
      <c r="K234" s="92">
        <v>0.88200000000000001</v>
      </c>
      <c r="L234" s="92">
        <v>27.88</v>
      </c>
      <c r="M234" s="62">
        <f t="shared" si="0"/>
        <v>1.764</v>
      </c>
      <c r="N234" s="62">
        <f t="shared" si="1"/>
        <v>0.81399999999999995</v>
      </c>
      <c r="O234" s="62">
        <f t="shared" si="2"/>
        <v>0.40100000000000002</v>
      </c>
      <c r="P234" s="62">
        <f t="shared" si="3"/>
        <v>0.31399999999999995</v>
      </c>
      <c r="Q234" s="92">
        <v>1.69</v>
      </c>
      <c r="R234" s="92">
        <v>2.58</v>
      </c>
      <c r="S234" s="92">
        <v>2.69</v>
      </c>
      <c r="T234" s="92">
        <v>2.08</v>
      </c>
      <c r="U234" s="92">
        <v>1.6</v>
      </c>
      <c r="V234" s="92">
        <v>1.7</v>
      </c>
      <c r="W234" s="91">
        <v>43668</v>
      </c>
      <c r="X234" s="92">
        <v>0.18</v>
      </c>
      <c r="Y234" s="92">
        <v>1.6553800000000001</v>
      </c>
      <c r="Z234" s="75">
        <f t="shared" si="16"/>
        <v>4.6398801115848251E-2</v>
      </c>
      <c r="AA234" s="66">
        <f t="shared" si="5"/>
        <v>3651.7116033585071</v>
      </c>
      <c r="AB234" s="66">
        <f t="shared" si="6"/>
        <v>3.6517116033585073</v>
      </c>
      <c r="AC234" s="67">
        <v>3.6517119999999998</v>
      </c>
      <c r="AD234" s="75" t="s">
        <v>222</v>
      </c>
      <c r="AE234" s="93" t="s">
        <v>16</v>
      </c>
      <c r="AF234" s="15" t="s">
        <v>16</v>
      </c>
      <c r="AG234" s="15" t="s">
        <v>16</v>
      </c>
      <c r="AH234" s="94">
        <v>53.1</v>
      </c>
    </row>
    <row r="235" spans="1:34" ht="14.5" x14ac:dyDescent="0.35">
      <c r="A235" s="113" t="s">
        <v>184</v>
      </c>
      <c r="B235" s="113" t="s">
        <v>188</v>
      </c>
      <c r="C235" s="113" t="s">
        <v>152</v>
      </c>
      <c r="D235" s="113" t="s">
        <v>148</v>
      </c>
      <c r="E235" s="113" t="s">
        <v>142</v>
      </c>
      <c r="F235" s="114"/>
      <c r="G235" s="114"/>
      <c r="H235" s="116">
        <v>0.14899999999999999</v>
      </c>
      <c r="I235" s="116">
        <v>0.65300000000000002</v>
      </c>
      <c r="J235" s="116">
        <v>0.36899999999999999</v>
      </c>
      <c r="K235" s="116">
        <v>1.0629999999999999</v>
      </c>
      <c r="L235" s="116">
        <v>20.38</v>
      </c>
      <c r="M235" s="62">
        <f t="shared" si="0"/>
        <v>2.1259999999999999</v>
      </c>
      <c r="N235" s="62">
        <f t="shared" si="1"/>
        <v>0.73799999999999999</v>
      </c>
      <c r="O235" s="62">
        <f t="shared" si="2"/>
        <v>0.40999999999999992</v>
      </c>
      <c r="P235" s="62">
        <f t="shared" si="3"/>
        <v>0.22</v>
      </c>
      <c r="Q235" s="116">
        <v>1.83</v>
      </c>
      <c r="R235" s="116">
        <v>3.26</v>
      </c>
      <c r="S235" s="116">
        <v>3.38</v>
      </c>
      <c r="T235" s="116">
        <v>1.84</v>
      </c>
      <c r="U235" s="116">
        <v>3.6</v>
      </c>
      <c r="V235" s="116">
        <v>1.59</v>
      </c>
      <c r="W235" s="117">
        <v>43668</v>
      </c>
      <c r="X235" s="116">
        <v>0.37</v>
      </c>
      <c r="Y235" s="116">
        <v>12.087870000000001</v>
      </c>
      <c r="Z235" s="65">
        <f t="shared" si="16"/>
        <v>4.0250597997770997E-2</v>
      </c>
      <c r="AA235" s="66">
        <f t="shared" si="5"/>
        <v>30738.521218828009</v>
      </c>
      <c r="AB235" s="66">
        <f t="shared" si="6"/>
        <v>30.738521218828009</v>
      </c>
      <c r="AC235" s="67">
        <v>30.738520000000001</v>
      </c>
      <c r="AD235" s="114"/>
      <c r="AE235" s="118" t="s">
        <v>8</v>
      </c>
      <c r="AF235" s="15" t="s">
        <v>12</v>
      </c>
      <c r="AG235" s="15" t="s">
        <v>8</v>
      </c>
      <c r="AH235" s="119">
        <v>47.8</v>
      </c>
    </row>
    <row r="236" spans="1:34" ht="14.5" x14ac:dyDescent="0.35">
      <c r="A236" s="88" t="s">
        <v>184</v>
      </c>
      <c r="B236" s="88" t="s">
        <v>188</v>
      </c>
      <c r="C236" s="88" t="s">
        <v>152</v>
      </c>
      <c r="D236" s="88" t="s">
        <v>148</v>
      </c>
      <c r="E236" s="88" t="s">
        <v>160</v>
      </c>
      <c r="F236" s="61">
        <v>5.8095100000000004</v>
      </c>
      <c r="G236" s="61">
        <v>5.6669600000000004</v>
      </c>
      <c r="H236" s="64">
        <v>0.46800000000000003</v>
      </c>
      <c r="I236" s="64">
        <v>1.214</v>
      </c>
      <c r="J236" s="64">
        <v>0.70199999999999996</v>
      </c>
      <c r="K236" s="64">
        <v>1.351</v>
      </c>
      <c r="L236" s="64">
        <v>17.71</v>
      </c>
      <c r="M236" s="62">
        <f t="shared" si="0"/>
        <v>2.702</v>
      </c>
      <c r="N236" s="62">
        <f t="shared" si="1"/>
        <v>1.4039999999999999</v>
      </c>
      <c r="O236" s="62">
        <f t="shared" si="2"/>
        <v>0.13700000000000001</v>
      </c>
      <c r="P236" s="62">
        <f t="shared" si="3"/>
        <v>0.23399999999999993</v>
      </c>
      <c r="Q236" s="64">
        <v>1.68</v>
      </c>
      <c r="R236" s="64">
        <v>3.3</v>
      </c>
      <c r="S236" s="64">
        <v>3.7</v>
      </c>
      <c r="T236" s="64">
        <v>1.75</v>
      </c>
      <c r="U236" s="64">
        <v>2.04</v>
      </c>
      <c r="V236" s="64">
        <v>2.83</v>
      </c>
      <c r="W236" s="63">
        <v>43668</v>
      </c>
      <c r="X236" s="64">
        <v>0.19</v>
      </c>
      <c r="Y236" s="64">
        <v>6.7866600000000004</v>
      </c>
      <c r="Z236" s="75">
        <f t="shared" si="16"/>
        <v>0.26934238492516488</v>
      </c>
      <c r="AA236" s="66">
        <f t="shared" si="5"/>
        <v>2579.0331103773447</v>
      </c>
      <c r="AB236" s="66">
        <f t="shared" si="6"/>
        <v>2.5790331103773445</v>
      </c>
      <c r="AC236" s="67">
        <v>2.5790329999999999</v>
      </c>
      <c r="AD236" s="66"/>
      <c r="AE236" s="68" t="s">
        <v>18</v>
      </c>
      <c r="AF236" s="15" t="s">
        <v>18</v>
      </c>
      <c r="AG236" s="15" t="s">
        <v>18</v>
      </c>
      <c r="AH236" s="69">
        <v>52.7</v>
      </c>
    </row>
    <row r="237" spans="1:34" ht="14.5" x14ac:dyDescent="0.35">
      <c r="A237" s="88" t="s">
        <v>184</v>
      </c>
      <c r="B237" s="88" t="s">
        <v>188</v>
      </c>
      <c r="C237" s="88" t="s">
        <v>152</v>
      </c>
      <c r="D237" s="88" t="s">
        <v>150</v>
      </c>
      <c r="E237" s="88" t="s">
        <v>142</v>
      </c>
      <c r="F237" s="61">
        <v>8.38795</v>
      </c>
      <c r="G237" s="61">
        <v>8.0853000000000002</v>
      </c>
      <c r="H237" s="64">
        <v>0.99</v>
      </c>
      <c r="I237" s="64">
        <v>1.2270000000000001</v>
      </c>
      <c r="J237" s="64">
        <v>1.1970000000000001</v>
      </c>
      <c r="K237" s="64">
        <v>1.431</v>
      </c>
      <c r="L237" s="64">
        <v>21.67</v>
      </c>
      <c r="M237" s="62">
        <f t="shared" si="0"/>
        <v>2.8620000000000001</v>
      </c>
      <c r="N237" s="62">
        <f t="shared" si="1"/>
        <v>2.3940000000000001</v>
      </c>
      <c r="O237" s="62">
        <f t="shared" si="2"/>
        <v>0.20399999999999996</v>
      </c>
      <c r="P237" s="62">
        <f t="shared" si="3"/>
        <v>0.20700000000000007</v>
      </c>
      <c r="Q237" s="64">
        <v>1.82</v>
      </c>
      <c r="R237" s="64">
        <v>3.08</v>
      </c>
      <c r="S237" s="64">
        <v>3.99</v>
      </c>
      <c r="T237" s="64">
        <v>2.42</v>
      </c>
      <c r="U237" s="64">
        <v>3.07</v>
      </c>
      <c r="V237" s="64">
        <v>1.74</v>
      </c>
      <c r="W237" s="63">
        <v>43668</v>
      </c>
      <c r="X237" s="64">
        <v>0.19</v>
      </c>
      <c r="Y237" s="64">
        <v>15.928430000000001</v>
      </c>
      <c r="Z237" s="65">
        <f t="shared" si="16"/>
        <v>0.99251684255994121</v>
      </c>
      <c r="AA237" s="66">
        <f t="shared" si="5"/>
        <v>1642.6332622762238</v>
      </c>
      <c r="AB237" s="66">
        <f t="shared" si="6"/>
        <v>1.6426332622762239</v>
      </c>
      <c r="AC237" s="67">
        <v>1.642633</v>
      </c>
      <c r="AD237" s="66"/>
      <c r="AE237" s="68" t="s">
        <v>18</v>
      </c>
      <c r="AF237" s="15" t="s">
        <v>18</v>
      </c>
      <c r="AG237" s="15" t="s">
        <v>18</v>
      </c>
      <c r="AH237" s="69">
        <v>56.7</v>
      </c>
    </row>
    <row r="238" spans="1:34" ht="14.5" x14ac:dyDescent="0.35">
      <c r="A238" s="87" t="s">
        <v>184</v>
      </c>
      <c r="B238" s="87" t="s">
        <v>188</v>
      </c>
      <c r="C238" s="87" t="s">
        <v>152</v>
      </c>
      <c r="D238" s="87" t="s">
        <v>151</v>
      </c>
      <c r="E238" s="87" t="s">
        <v>142</v>
      </c>
      <c r="F238" s="80">
        <v>8.5723099999999999</v>
      </c>
      <c r="G238" s="80">
        <v>8.4913699999999999</v>
      </c>
      <c r="H238" s="83">
        <v>0.54600000000000004</v>
      </c>
      <c r="I238" s="83">
        <v>0.91200000000000003</v>
      </c>
      <c r="J238" s="83">
        <v>0.67100000000000004</v>
      </c>
      <c r="K238" s="83">
        <v>1.1339999999999999</v>
      </c>
      <c r="L238" s="83">
        <v>22.52</v>
      </c>
      <c r="M238" s="62">
        <f t="shared" si="0"/>
        <v>2.2679999999999998</v>
      </c>
      <c r="N238" s="62">
        <f t="shared" si="1"/>
        <v>1.3420000000000001</v>
      </c>
      <c r="O238" s="62">
        <f t="shared" si="2"/>
        <v>0.22199999999999986</v>
      </c>
      <c r="P238" s="62">
        <f t="shared" si="3"/>
        <v>0.125</v>
      </c>
      <c r="Q238" s="83">
        <v>1.97</v>
      </c>
      <c r="R238" s="83">
        <v>3.53</v>
      </c>
      <c r="S238" s="83">
        <v>2.87</v>
      </c>
      <c r="T238" s="83">
        <v>1.9</v>
      </c>
      <c r="U238" s="83">
        <v>3.74</v>
      </c>
      <c r="V238" s="83">
        <v>3.21</v>
      </c>
      <c r="W238" s="82">
        <v>43668</v>
      </c>
      <c r="X238" s="83">
        <v>0.24</v>
      </c>
      <c r="Y238" s="83">
        <v>12.81427</v>
      </c>
      <c r="Z238" s="75">
        <f t="shared" ref="Z238:Z269" si="17">PI()/4*(J238^3*K238-H238^3*I238)</f>
        <v>0.15248287146342374</v>
      </c>
      <c r="AA238" s="66">
        <f t="shared" si="5"/>
        <v>8601.5820315023411</v>
      </c>
      <c r="AB238" s="66">
        <f t="shared" si="6"/>
        <v>8.6015820315023408</v>
      </c>
      <c r="AC238" s="67">
        <v>8.6015820000000005</v>
      </c>
      <c r="AD238" s="84"/>
      <c r="AE238" s="85" t="s">
        <v>149</v>
      </c>
      <c r="AF238" s="15" t="s">
        <v>8</v>
      </c>
      <c r="AG238" s="15" t="s">
        <v>149</v>
      </c>
      <c r="AH238" s="86">
        <v>66.5</v>
      </c>
    </row>
    <row r="239" spans="1:34" ht="14.5" x14ac:dyDescent="0.35">
      <c r="A239" s="59" t="s">
        <v>184</v>
      </c>
      <c r="B239" s="59" t="s">
        <v>188</v>
      </c>
      <c r="C239" s="59" t="s">
        <v>154</v>
      </c>
      <c r="D239" s="59" t="s">
        <v>138</v>
      </c>
      <c r="E239" s="59" t="s">
        <v>142</v>
      </c>
      <c r="F239" s="75"/>
      <c r="G239" s="75"/>
      <c r="H239" s="75" t="s">
        <v>212</v>
      </c>
      <c r="I239" s="75"/>
      <c r="J239" s="75"/>
      <c r="K239" s="75"/>
      <c r="L239" s="92">
        <v>25.4</v>
      </c>
      <c r="M239" s="62">
        <f t="shared" si="0"/>
        <v>0</v>
      </c>
      <c r="N239" s="62">
        <f t="shared" si="1"/>
        <v>0</v>
      </c>
      <c r="O239" s="62">
        <f t="shared" si="2"/>
        <v>0</v>
      </c>
      <c r="P239" s="62" t="e">
        <f t="shared" si="3"/>
        <v>#VALUE!</v>
      </c>
      <c r="Q239" s="92">
        <v>1.89</v>
      </c>
      <c r="R239" s="92">
        <v>2.72</v>
      </c>
      <c r="S239" s="92">
        <v>2.12</v>
      </c>
      <c r="T239" s="92">
        <v>2.1</v>
      </c>
      <c r="U239" s="92">
        <v>1.31</v>
      </c>
      <c r="V239" s="92">
        <v>1.74</v>
      </c>
      <c r="W239" s="91">
        <v>43668</v>
      </c>
      <c r="X239" s="92">
        <v>0.27</v>
      </c>
      <c r="Y239" s="92">
        <v>4.1037600000000003</v>
      </c>
      <c r="Z239" s="65" t="e">
        <f t="shared" si="17"/>
        <v>#VALUE!</v>
      </c>
      <c r="AA239" s="66" t="e">
        <f t="shared" si="5"/>
        <v>#VALUE!</v>
      </c>
      <c r="AB239" s="66" t="e">
        <f t="shared" si="6"/>
        <v>#VALUE!</v>
      </c>
      <c r="AC239" s="102" t="e">
        <v>#VALUE!</v>
      </c>
      <c r="AD239" s="75"/>
      <c r="AE239" s="93" t="s">
        <v>16</v>
      </c>
      <c r="AF239" s="15" t="s">
        <v>16</v>
      </c>
      <c r="AG239" s="15" t="s">
        <v>16</v>
      </c>
      <c r="AH239" s="94">
        <v>43.4</v>
      </c>
    </row>
    <row r="240" spans="1:34" ht="14.5" x14ac:dyDescent="0.35">
      <c r="A240" s="87" t="s">
        <v>184</v>
      </c>
      <c r="B240" s="87" t="s">
        <v>188</v>
      </c>
      <c r="C240" s="87" t="s">
        <v>154</v>
      </c>
      <c r="D240" s="87" t="s">
        <v>145</v>
      </c>
      <c r="E240" s="87" t="s">
        <v>139</v>
      </c>
      <c r="F240" s="80">
        <v>4.3745599999999998</v>
      </c>
      <c r="G240" s="80">
        <v>4.3553100000000002</v>
      </c>
      <c r="H240" s="83">
        <v>0.10199999999999999</v>
      </c>
      <c r="I240" s="83">
        <v>0.58699999999999997</v>
      </c>
      <c r="J240" s="83">
        <v>0.40699999999999997</v>
      </c>
      <c r="K240" s="83">
        <v>1.2010000000000001</v>
      </c>
      <c r="L240" s="83">
        <v>21.95</v>
      </c>
      <c r="M240" s="62">
        <f t="shared" si="0"/>
        <v>2.4020000000000001</v>
      </c>
      <c r="N240" s="62">
        <f t="shared" si="1"/>
        <v>0.81399999999999995</v>
      </c>
      <c r="O240" s="62">
        <f t="shared" si="2"/>
        <v>0.6140000000000001</v>
      </c>
      <c r="P240" s="62">
        <f t="shared" si="3"/>
        <v>0.30499999999999999</v>
      </c>
      <c r="Q240" s="83">
        <v>1.3</v>
      </c>
      <c r="R240" s="83">
        <v>2.82</v>
      </c>
      <c r="S240" s="83">
        <v>3.15</v>
      </c>
      <c r="T240" s="83">
        <v>1.76</v>
      </c>
      <c r="U240" s="83">
        <v>2.91</v>
      </c>
      <c r="V240" s="83">
        <v>1.33</v>
      </c>
      <c r="W240" s="82">
        <v>43668</v>
      </c>
      <c r="X240" s="83">
        <v>0.35</v>
      </c>
      <c r="Y240" s="83">
        <v>6.0382999999999996</v>
      </c>
      <c r="Z240" s="75">
        <f t="shared" si="17"/>
        <v>6.3104748811200706E-2</v>
      </c>
      <c r="AA240" s="66">
        <f t="shared" si="5"/>
        <v>9793.9564965613827</v>
      </c>
      <c r="AB240" s="66">
        <f t="shared" si="6"/>
        <v>9.7939564965613837</v>
      </c>
      <c r="AC240" s="67">
        <v>9.7939559999999997</v>
      </c>
      <c r="AD240" s="84"/>
      <c r="AE240" s="85" t="s">
        <v>149</v>
      </c>
      <c r="AF240" s="15" t="s">
        <v>5</v>
      </c>
      <c r="AG240" s="15" t="s">
        <v>149</v>
      </c>
      <c r="AH240" s="86">
        <v>53.1</v>
      </c>
    </row>
    <row r="241" spans="1:34" ht="14.5" x14ac:dyDescent="0.35">
      <c r="A241" s="87" t="s">
        <v>184</v>
      </c>
      <c r="B241" s="87" t="s">
        <v>188</v>
      </c>
      <c r="C241" s="87" t="s">
        <v>154</v>
      </c>
      <c r="D241" s="87" t="s">
        <v>148</v>
      </c>
      <c r="E241" s="87" t="s">
        <v>142</v>
      </c>
      <c r="F241" s="80">
        <v>1.4215</v>
      </c>
      <c r="G241" s="80">
        <v>1.39269</v>
      </c>
      <c r="H241" s="83">
        <v>5.6000000000000001E-2</v>
      </c>
      <c r="I241" s="83">
        <v>0.76500000000000001</v>
      </c>
      <c r="J241" s="83">
        <v>0.38800000000000001</v>
      </c>
      <c r="K241" s="83">
        <v>1.028</v>
      </c>
      <c r="L241" s="83">
        <v>25.77</v>
      </c>
      <c r="M241" s="62">
        <f t="shared" si="0"/>
        <v>2.056</v>
      </c>
      <c r="N241" s="62">
        <f t="shared" si="1"/>
        <v>0.77600000000000002</v>
      </c>
      <c r="O241" s="62">
        <f t="shared" si="2"/>
        <v>0.26300000000000001</v>
      </c>
      <c r="P241" s="62">
        <f t="shared" si="3"/>
        <v>0.33200000000000002</v>
      </c>
      <c r="Q241" s="83">
        <v>1.72</v>
      </c>
      <c r="R241" s="83">
        <v>2.56</v>
      </c>
      <c r="S241" s="83">
        <v>2.21</v>
      </c>
      <c r="T241" s="83">
        <v>1.76</v>
      </c>
      <c r="U241" s="83">
        <v>2.25</v>
      </c>
      <c r="V241" s="83">
        <v>1.45</v>
      </c>
      <c r="W241" s="82">
        <v>43668</v>
      </c>
      <c r="X241" s="83">
        <v>0.21</v>
      </c>
      <c r="Y241" s="83">
        <v>1.68605</v>
      </c>
      <c r="Z241" s="65">
        <f t="shared" si="17"/>
        <v>4.7054959943505302E-2</v>
      </c>
      <c r="AA241" s="66">
        <f t="shared" si="5"/>
        <v>3667.5037640139926</v>
      </c>
      <c r="AB241" s="66">
        <f t="shared" si="6"/>
        <v>3.6675037640139929</v>
      </c>
      <c r="AC241" s="67">
        <v>3.6675040000000001</v>
      </c>
      <c r="AD241" s="84"/>
      <c r="AE241" s="85" t="s">
        <v>149</v>
      </c>
      <c r="AF241" s="15" t="s">
        <v>8</v>
      </c>
      <c r="AG241" s="15" t="s">
        <v>8</v>
      </c>
      <c r="AH241" s="86">
        <v>53.1</v>
      </c>
    </row>
    <row r="242" spans="1:34" ht="15.75" customHeight="1" x14ac:dyDescent="0.35">
      <c r="A242" s="87" t="s">
        <v>184</v>
      </c>
      <c r="B242" s="87" t="s">
        <v>188</v>
      </c>
      <c r="C242" s="87" t="s">
        <v>154</v>
      </c>
      <c r="D242" s="87" t="s">
        <v>150</v>
      </c>
      <c r="E242" s="87" t="s">
        <v>139</v>
      </c>
      <c r="F242" s="80">
        <v>2.9371</v>
      </c>
      <c r="G242" s="80">
        <v>2.92483</v>
      </c>
      <c r="H242" s="83">
        <v>0.115</v>
      </c>
      <c r="I242" s="83">
        <v>0.55689999999999995</v>
      </c>
      <c r="J242" s="83">
        <v>0.32600000000000001</v>
      </c>
      <c r="K242" s="83">
        <v>0.77300000000000002</v>
      </c>
      <c r="L242" s="83">
        <v>19.239999999999998</v>
      </c>
      <c r="M242" s="62">
        <f t="shared" si="0"/>
        <v>1.546</v>
      </c>
      <c r="N242" s="62">
        <f t="shared" si="1"/>
        <v>0.65200000000000002</v>
      </c>
      <c r="O242" s="62">
        <f t="shared" si="2"/>
        <v>0.21610000000000007</v>
      </c>
      <c r="P242" s="62">
        <f t="shared" si="3"/>
        <v>0.21100000000000002</v>
      </c>
      <c r="Q242" s="83">
        <v>1.71</v>
      </c>
      <c r="R242" s="83">
        <v>2.63</v>
      </c>
      <c r="S242" s="83">
        <v>2.4</v>
      </c>
      <c r="T242" s="83">
        <v>1.28</v>
      </c>
      <c r="U242" s="83">
        <v>2.7</v>
      </c>
      <c r="V242" s="83">
        <v>1.92</v>
      </c>
      <c r="W242" s="82">
        <v>43668</v>
      </c>
      <c r="X242" s="83">
        <v>0.27</v>
      </c>
      <c r="Y242" s="83">
        <v>5.8235799999999998</v>
      </c>
      <c r="Z242" s="75">
        <f t="shared" si="17"/>
        <v>2.036880198053731E-2</v>
      </c>
      <c r="AA242" s="66">
        <f t="shared" si="5"/>
        <v>29263.75731308194</v>
      </c>
      <c r="AB242" s="66">
        <f t="shared" si="6"/>
        <v>29.263757313081939</v>
      </c>
      <c r="AC242" s="67">
        <v>29.263760000000001</v>
      </c>
      <c r="AD242" s="84"/>
      <c r="AE242" s="85" t="s">
        <v>149</v>
      </c>
      <c r="AF242" s="15" t="s">
        <v>8</v>
      </c>
      <c r="AG242" s="15" t="s">
        <v>8</v>
      </c>
      <c r="AH242" s="86">
        <v>34.799999999999997</v>
      </c>
    </row>
    <row r="243" spans="1:34" ht="14.5" x14ac:dyDescent="0.35">
      <c r="A243" s="59" t="s">
        <v>184</v>
      </c>
      <c r="B243" s="59" t="s">
        <v>188</v>
      </c>
      <c r="C243" s="59" t="s">
        <v>154</v>
      </c>
      <c r="D243" s="59" t="s">
        <v>151</v>
      </c>
      <c r="E243" s="59" t="s">
        <v>142</v>
      </c>
      <c r="F243" s="75">
        <v>1.4841899999999999</v>
      </c>
      <c r="G243" s="75">
        <v>1.29847</v>
      </c>
      <c r="H243" s="92">
        <v>0.218</v>
      </c>
      <c r="I243" s="92">
        <v>0.34300000000000003</v>
      </c>
      <c r="J243" s="92">
        <v>0.442</v>
      </c>
      <c r="K243" s="92">
        <v>0.67600000000000005</v>
      </c>
      <c r="L243" s="92">
        <v>20.86</v>
      </c>
      <c r="M243" s="62">
        <f t="shared" si="0"/>
        <v>1.3520000000000001</v>
      </c>
      <c r="N243" s="62">
        <f t="shared" si="1"/>
        <v>0.88400000000000001</v>
      </c>
      <c r="O243" s="62">
        <f t="shared" si="2"/>
        <v>0.33300000000000002</v>
      </c>
      <c r="P243" s="62">
        <f t="shared" si="3"/>
        <v>0.224</v>
      </c>
      <c r="Q243" s="92">
        <v>1.79</v>
      </c>
      <c r="R243" s="92">
        <v>2.8</v>
      </c>
      <c r="S243" s="92">
        <v>2.4500000000000002</v>
      </c>
      <c r="T243" s="92">
        <v>1.57</v>
      </c>
      <c r="U243" s="92">
        <v>1.66</v>
      </c>
      <c r="V243" s="92">
        <v>2.3199999999999998</v>
      </c>
      <c r="W243" s="91">
        <v>43668</v>
      </c>
      <c r="X243" s="92">
        <v>0.11</v>
      </c>
      <c r="Y243" s="92">
        <v>1.01176</v>
      </c>
      <c r="Z243" s="65">
        <f t="shared" si="17"/>
        <v>4.3055245133312783E-2</v>
      </c>
      <c r="AA243" s="66">
        <f t="shared" si="5"/>
        <v>2405.2319606128935</v>
      </c>
      <c r="AB243" s="66">
        <f t="shared" si="6"/>
        <v>2.4052319606128938</v>
      </c>
      <c r="AC243" s="67">
        <v>2.4052319999999998</v>
      </c>
      <c r="AD243" s="75"/>
      <c r="AE243" s="93" t="s">
        <v>16</v>
      </c>
      <c r="AF243" s="15" t="s">
        <v>16</v>
      </c>
      <c r="AG243" s="15" t="s">
        <v>16</v>
      </c>
      <c r="AH243" s="94">
        <v>50.1</v>
      </c>
    </row>
    <row r="244" spans="1:34" ht="14.5" x14ac:dyDescent="0.35">
      <c r="A244" s="87" t="s">
        <v>184</v>
      </c>
      <c r="B244" s="87" t="s">
        <v>189</v>
      </c>
      <c r="C244" s="87" t="s">
        <v>137</v>
      </c>
      <c r="D244" s="87" t="s">
        <v>138</v>
      </c>
      <c r="E244" s="87" t="s">
        <v>139</v>
      </c>
      <c r="F244" s="80">
        <v>24.520530000000001</v>
      </c>
      <c r="G244" s="80">
        <v>15.533810000000001</v>
      </c>
      <c r="H244" s="83">
        <v>1.004</v>
      </c>
      <c r="I244" s="83">
        <v>1.788</v>
      </c>
      <c r="J244" s="83">
        <v>1.3420000000000001</v>
      </c>
      <c r="K244" s="83">
        <v>2.359</v>
      </c>
      <c r="L244" s="83">
        <v>17.53</v>
      </c>
      <c r="M244" s="62">
        <f t="shared" si="0"/>
        <v>4.718</v>
      </c>
      <c r="N244" s="62">
        <f t="shared" si="1"/>
        <v>2.6840000000000002</v>
      </c>
      <c r="O244" s="62">
        <f t="shared" si="2"/>
        <v>0.57099999999999995</v>
      </c>
      <c r="P244" s="62">
        <f t="shared" si="3"/>
        <v>0.33800000000000008</v>
      </c>
      <c r="Q244" s="83">
        <v>2.83</v>
      </c>
      <c r="R244" s="83">
        <v>4.26</v>
      </c>
      <c r="S244" s="83">
        <v>4.28</v>
      </c>
      <c r="T244" s="83">
        <v>3.26</v>
      </c>
      <c r="U244" s="83">
        <v>4.13</v>
      </c>
      <c r="V244" s="83">
        <v>2.72</v>
      </c>
      <c r="W244" s="82">
        <v>43705</v>
      </c>
      <c r="X244" s="83">
        <v>0.32</v>
      </c>
      <c r="Y244" s="83">
        <v>41.505429999999997</v>
      </c>
      <c r="Z244" s="75">
        <f t="shared" si="17"/>
        <v>3.0566991793908893</v>
      </c>
      <c r="AA244" s="66">
        <f t="shared" si="5"/>
        <v>1389.81739794173</v>
      </c>
      <c r="AB244" s="66">
        <f t="shared" si="6"/>
        <v>1.3898173979417299</v>
      </c>
      <c r="AC244" s="67">
        <v>1.3898170000000001</v>
      </c>
      <c r="AD244" s="84"/>
      <c r="AE244" s="85" t="s">
        <v>149</v>
      </c>
      <c r="AF244" s="15" t="s">
        <v>149</v>
      </c>
      <c r="AG244" s="15" t="s">
        <v>149</v>
      </c>
      <c r="AH244" s="86">
        <v>67.3</v>
      </c>
    </row>
    <row r="245" spans="1:34" ht="14.5" x14ac:dyDescent="0.35">
      <c r="A245" s="87" t="s">
        <v>184</v>
      </c>
      <c r="B245" s="87" t="s">
        <v>189</v>
      </c>
      <c r="C245" s="87" t="s">
        <v>137</v>
      </c>
      <c r="D245" s="87" t="s">
        <v>138</v>
      </c>
      <c r="E245" s="87" t="s">
        <v>160</v>
      </c>
      <c r="F245" s="80">
        <v>9.53552</v>
      </c>
      <c r="G245" s="80">
        <v>7.7241999999999997</v>
      </c>
      <c r="H245" s="83">
        <v>0.83499999999999996</v>
      </c>
      <c r="I245" s="83">
        <v>1.4890000000000001</v>
      </c>
      <c r="J245" s="83">
        <v>1.004</v>
      </c>
      <c r="K245" s="83">
        <v>1.7649999999999999</v>
      </c>
      <c r="L245" s="83">
        <v>17.170000000000002</v>
      </c>
      <c r="M245" s="62">
        <f t="shared" si="0"/>
        <v>3.53</v>
      </c>
      <c r="N245" s="62">
        <f t="shared" si="1"/>
        <v>2.008</v>
      </c>
      <c r="O245" s="62">
        <f t="shared" si="2"/>
        <v>0.2759999999999998</v>
      </c>
      <c r="P245" s="62">
        <f t="shared" si="3"/>
        <v>0.16900000000000004</v>
      </c>
      <c r="Q245" s="83">
        <v>2.09</v>
      </c>
      <c r="R245" s="83">
        <v>3.16</v>
      </c>
      <c r="S245" s="83">
        <v>3.25</v>
      </c>
      <c r="T245" s="83">
        <v>1.98</v>
      </c>
      <c r="U245" s="83">
        <v>3.41</v>
      </c>
      <c r="V245" s="83">
        <v>2.06</v>
      </c>
      <c r="W245" s="82">
        <v>43705</v>
      </c>
      <c r="X245" s="83">
        <v>0.27</v>
      </c>
      <c r="Y245" s="83">
        <v>15.37011</v>
      </c>
      <c r="Z245" s="65">
        <f t="shared" si="17"/>
        <v>0.72209077693721524</v>
      </c>
      <c r="AA245" s="66">
        <f t="shared" si="5"/>
        <v>2178.6662437343207</v>
      </c>
      <c r="AB245" s="66">
        <f t="shared" si="6"/>
        <v>2.1786662437343209</v>
      </c>
      <c r="AC245" s="67">
        <v>2.1786660000000002</v>
      </c>
      <c r="AD245" s="84"/>
      <c r="AE245" s="85" t="s">
        <v>149</v>
      </c>
      <c r="AF245" s="15" t="s">
        <v>149</v>
      </c>
      <c r="AG245" s="15" t="s">
        <v>149</v>
      </c>
      <c r="AH245" s="86">
        <v>39.5</v>
      </c>
    </row>
    <row r="246" spans="1:34" ht="14.5" x14ac:dyDescent="0.35">
      <c r="A246" s="87" t="s">
        <v>184</v>
      </c>
      <c r="B246" s="87" t="s">
        <v>189</v>
      </c>
      <c r="C246" s="87" t="s">
        <v>137</v>
      </c>
      <c r="D246" s="87" t="s">
        <v>145</v>
      </c>
      <c r="E246" s="87" t="s">
        <v>139</v>
      </c>
      <c r="F246" s="80">
        <v>29.889859999999999</v>
      </c>
      <c r="G246" s="80">
        <v>24.441310000000001</v>
      </c>
      <c r="H246" s="83">
        <v>1.381</v>
      </c>
      <c r="I246" s="83">
        <v>2.0009999999999999</v>
      </c>
      <c r="J246" s="83">
        <v>1.968</v>
      </c>
      <c r="K246" s="83">
        <v>2.726</v>
      </c>
      <c r="L246" s="83">
        <v>18.57</v>
      </c>
      <c r="M246" s="62">
        <f t="shared" si="0"/>
        <v>5.452</v>
      </c>
      <c r="N246" s="62">
        <f t="shared" si="1"/>
        <v>3.9359999999999999</v>
      </c>
      <c r="O246" s="62">
        <f t="shared" si="2"/>
        <v>0.72500000000000009</v>
      </c>
      <c r="P246" s="62">
        <f t="shared" si="3"/>
        <v>0.58699999999999997</v>
      </c>
      <c r="Q246" s="83">
        <v>3.1</v>
      </c>
      <c r="R246" s="83">
        <v>5.05</v>
      </c>
      <c r="S246" s="83">
        <v>5.39</v>
      </c>
      <c r="T246" s="83">
        <v>3.67</v>
      </c>
      <c r="U246" s="83">
        <v>4.51</v>
      </c>
      <c r="V246" s="83">
        <v>2.4700000000000002</v>
      </c>
      <c r="W246" s="82">
        <v>43705</v>
      </c>
      <c r="X246" s="83">
        <v>0.26</v>
      </c>
      <c r="Y246" s="83">
        <v>42.057960000000001</v>
      </c>
      <c r="Z246" s="75">
        <f t="shared" si="17"/>
        <v>12.179689840152299</v>
      </c>
      <c r="AA246" s="66">
        <f t="shared" si="5"/>
        <v>353.4414672291993</v>
      </c>
      <c r="AB246" s="66">
        <f t="shared" si="6"/>
        <v>0.35344146722919934</v>
      </c>
      <c r="AC246" s="67">
        <v>0.35344100000000001</v>
      </c>
      <c r="AD246" s="84"/>
      <c r="AE246" s="85" t="s">
        <v>149</v>
      </c>
      <c r="AF246" s="15" t="s">
        <v>149</v>
      </c>
      <c r="AG246" s="15" t="s">
        <v>149</v>
      </c>
      <c r="AH246" s="86">
        <v>84.2</v>
      </c>
    </row>
    <row r="247" spans="1:34" ht="14.5" x14ac:dyDescent="0.35">
      <c r="A247" s="59" t="s">
        <v>184</v>
      </c>
      <c r="B247" s="59" t="s">
        <v>189</v>
      </c>
      <c r="C247" s="59" t="s">
        <v>137</v>
      </c>
      <c r="D247" s="59" t="s">
        <v>145</v>
      </c>
      <c r="E247" s="59" t="s">
        <v>142</v>
      </c>
      <c r="F247" s="75"/>
      <c r="G247" s="75"/>
      <c r="H247" s="92">
        <v>0.72899999999999998</v>
      </c>
      <c r="I247" s="92">
        <v>1.8779999999999999</v>
      </c>
      <c r="J247" s="92">
        <v>1.01</v>
      </c>
      <c r="K247" s="92">
        <v>2.27</v>
      </c>
      <c r="L247" s="92">
        <v>16.059999999999999</v>
      </c>
      <c r="M247" s="62">
        <f t="shared" si="0"/>
        <v>4.54</v>
      </c>
      <c r="N247" s="62">
        <f t="shared" si="1"/>
        <v>2.02</v>
      </c>
      <c r="O247" s="62">
        <f t="shared" si="2"/>
        <v>0.39200000000000013</v>
      </c>
      <c r="P247" s="62">
        <f t="shared" si="3"/>
        <v>0.28100000000000003</v>
      </c>
      <c r="Q247" s="92">
        <v>2.1</v>
      </c>
      <c r="R247" s="92">
        <v>4.25</v>
      </c>
      <c r="S247" s="92">
        <v>4.29</v>
      </c>
      <c r="T247" s="92">
        <v>2.2400000000000002</v>
      </c>
      <c r="U247" s="92">
        <v>3.83</v>
      </c>
      <c r="V247" s="92">
        <v>1.94</v>
      </c>
      <c r="W247" s="91">
        <v>43705</v>
      </c>
      <c r="X247" s="75"/>
      <c r="Y247" s="75"/>
      <c r="Z247" s="65">
        <f t="shared" si="17"/>
        <v>1.2654394833402192</v>
      </c>
      <c r="AA247" s="66">
        <f t="shared" si="5"/>
        <v>0</v>
      </c>
      <c r="AB247" s="66">
        <f t="shared" si="6"/>
        <v>0</v>
      </c>
      <c r="AC247" s="102" t="e">
        <v>#VALUE!</v>
      </c>
      <c r="AD247" s="75" t="s">
        <v>215</v>
      </c>
      <c r="AE247" s="93" t="s">
        <v>16</v>
      </c>
      <c r="AF247" s="15" t="s">
        <v>16</v>
      </c>
      <c r="AG247" s="15" t="s">
        <v>16</v>
      </c>
      <c r="AH247" s="75" t="s">
        <v>211</v>
      </c>
    </row>
    <row r="248" spans="1:34" ht="14.5" x14ac:dyDescent="0.35">
      <c r="A248" s="59" t="s">
        <v>184</v>
      </c>
      <c r="B248" s="59" t="s">
        <v>189</v>
      </c>
      <c r="C248" s="59" t="s">
        <v>137</v>
      </c>
      <c r="D248" s="59" t="s">
        <v>145</v>
      </c>
      <c r="E248" s="59" t="s">
        <v>160</v>
      </c>
      <c r="F248" s="75"/>
      <c r="G248" s="75"/>
      <c r="H248" s="92">
        <v>0.83399999999999996</v>
      </c>
      <c r="I248" s="92">
        <v>1.6739999999999999</v>
      </c>
      <c r="J248" s="92">
        <v>1.123</v>
      </c>
      <c r="K248" s="92">
        <v>2.1259999999999999</v>
      </c>
      <c r="L248" s="92">
        <v>17.260000000000002</v>
      </c>
      <c r="M248" s="62">
        <f t="shared" si="0"/>
        <v>4.2519999999999998</v>
      </c>
      <c r="N248" s="62">
        <f t="shared" si="1"/>
        <v>2.246</v>
      </c>
      <c r="O248" s="62">
        <f t="shared" si="2"/>
        <v>0.45199999999999996</v>
      </c>
      <c r="P248" s="62">
        <f t="shared" si="3"/>
        <v>0.28900000000000003</v>
      </c>
      <c r="Q248" s="92">
        <v>2.17</v>
      </c>
      <c r="R248" s="92">
        <v>3.81</v>
      </c>
      <c r="S248" s="92">
        <v>3.78</v>
      </c>
      <c r="T248" s="92">
        <v>1.96</v>
      </c>
      <c r="U248" s="92">
        <v>3.78</v>
      </c>
      <c r="V248" s="92">
        <v>2.16</v>
      </c>
      <c r="W248" s="91">
        <v>43705</v>
      </c>
      <c r="X248" s="92">
        <v>0.17</v>
      </c>
      <c r="Y248" s="75"/>
      <c r="Z248" s="75">
        <f t="shared" si="17"/>
        <v>1.6021070922442151</v>
      </c>
      <c r="AA248" s="66">
        <f t="shared" si="5"/>
        <v>0</v>
      </c>
      <c r="AB248" s="66">
        <f t="shared" si="6"/>
        <v>0</v>
      </c>
      <c r="AC248" s="102" t="e">
        <v>#VALUE!</v>
      </c>
      <c r="AD248" s="75" t="s">
        <v>223</v>
      </c>
      <c r="AE248" s="93" t="s">
        <v>16</v>
      </c>
      <c r="AF248" s="15" t="s">
        <v>16</v>
      </c>
      <c r="AG248" s="15" t="s">
        <v>16</v>
      </c>
      <c r="AH248" s="75" t="s">
        <v>211</v>
      </c>
    </row>
    <row r="249" spans="1:34" ht="14.5" x14ac:dyDescent="0.35">
      <c r="A249" s="87" t="s">
        <v>184</v>
      </c>
      <c r="B249" s="87" t="s">
        <v>189</v>
      </c>
      <c r="C249" s="87" t="s">
        <v>137</v>
      </c>
      <c r="D249" s="87" t="s">
        <v>148</v>
      </c>
      <c r="E249" s="87" t="s">
        <v>139</v>
      </c>
      <c r="F249" s="80">
        <v>21.926490000000001</v>
      </c>
      <c r="G249" s="80">
        <v>18.640059999999998</v>
      </c>
      <c r="H249" s="83">
        <v>0.998</v>
      </c>
      <c r="I249" s="83">
        <v>1.929</v>
      </c>
      <c r="J249" s="83">
        <v>1.3680000000000001</v>
      </c>
      <c r="K249" s="83">
        <v>2.4020000000000001</v>
      </c>
      <c r="L249" s="83">
        <v>18.64</v>
      </c>
      <c r="M249" s="62">
        <f t="shared" si="0"/>
        <v>4.8040000000000003</v>
      </c>
      <c r="N249" s="62">
        <f t="shared" si="1"/>
        <v>2.7360000000000002</v>
      </c>
      <c r="O249" s="62">
        <f t="shared" si="2"/>
        <v>0.47300000000000009</v>
      </c>
      <c r="P249" s="62">
        <f t="shared" si="3"/>
        <v>0.37000000000000011</v>
      </c>
      <c r="Q249" s="83">
        <v>2.64</v>
      </c>
      <c r="R249" s="83">
        <v>4.6399999999999997</v>
      </c>
      <c r="S249" s="83">
        <v>4.87</v>
      </c>
      <c r="T249" s="83">
        <v>2.76</v>
      </c>
      <c r="U249" s="83">
        <v>4.2300000000000004</v>
      </c>
      <c r="V249" s="83">
        <v>2.16</v>
      </c>
      <c r="W249" s="82">
        <v>43705</v>
      </c>
      <c r="X249" s="83">
        <v>0.38</v>
      </c>
      <c r="Y249" s="83">
        <v>36.060180000000003</v>
      </c>
      <c r="Z249" s="65">
        <f t="shared" si="17"/>
        <v>3.3237503326023807</v>
      </c>
      <c r="AA249" s="66">
        <f t="shared" si="5"/>
        <v>1110.4653792874226</v>
      </c>
      <c r="AB249" s="66">
        <f t="shared" si="6"/>
        <v>1.1104653792874226</v>
      </c>
      <c r="AC249" s="67">
        <v>1.110465</v>
      </c>
      <c r="AD249" s="84"/>
      <c r="AE249" s="85" t="s">
        <v>149</v>
      </c>
      <c r="AF249" s="15" t="s">
        <v>149</v>
      </c>
      <c r="AG249" s="15" t="s">
        <v>149</v>
      </c>
      <c r="AH249" s="86">
        <v>79.7</v>
      </c>
    </row>
    <row r="250" spans="1:34" ht="14.5" x14ac:dyDescent="0.35">
      <c r="A250" s="87" t="s">
        <v>184</v>
      </c>
      <c r="B250" s="87" t="s">
        <v>189</v>
      </c>
      <c r="C250" s="87" t="s">
        <v>137</v>
      </c>
      <c r="D250" s="87" t="s">
        <v>148</v>
      </c>
      <c r="E250" s="87" t="s">
        <v>142</v>
      </c>
      <c r="F250" s="80">
        <v>11.949759999999999</v>
      </c>
      <c r="G250" s="80">
        <v>9.5573899999999998</v>
      </c>
      <c r="H250" s="83">
        <v>0.84699999999999998</v>
      </c>
      <c r="I250" s="83">
        <v>1.7030000000000001</v>
      </c>
      <c r="J250" s="83">
        <v>1.044</v>
      </c>
      <c r="K250" s="83">
        <v>1.9690000000000001</v>
      </c>
      <c r="L250" s="83">
        <v>27.9</v>
      </c>
      <c r="M250" s="62">
        <f t="shared" si="0"/>
        <v>3.9380000000000002</v>
      </c>
      <c r="N250" s="62">
        <f t="shared" si="1"/>
        <v>2.0880000000000001</v>
      </c>
      <c r="O250" s="62">
        <f t="shared" si="2"/>
        <v>0.26600000000000001</v>
      </c>
      <c r="P250" s="62">
        <f t="shared" si="3"/>
        <v>0.19700000000000006</v>
      </c>
      <c r="Q250" s="83">
        <v>1.99</v>
      </c>
      <c r="R250" s="83">
        <v>3.79</v>
      </c>
      <c r="S250" s="83">
        <v>3.36</v>
      </c>
      <c r="T250" s="83">
        <v>2.38</v>
      </c>
      <c r="U250" s="83">
        <v>2.25</v>
      </c>
      <c r="V250" s="83">
        <v>4</v>
      </c>
      <c r="W250" s="82">
        <v>43705</v>
      </c>
      <c r="X250" s="83">
        <v>0.34</v>
      </c>
      <c r="Y250" s="83">
        <v>26.345960000000002</v>
      </c>
      <c r="Z250" s="75">
        <f t="shared" si="17"/>
        <v>0.94694790851613675</v>
      </c>
      <c r="AA250" s="66">
        <f t="shared" si="5"/>
        <v>2847.6949540539385</v>
      </c>
      <c r="AB250" s="66">
        <f t="shared" si="6"/>
        <v>2.8476949540539387</v>
      </c>
      <c r="AC250" s="67">
        <v>2.8476949999999999</v>
      </c>
      <c r="AD250" s="84"/>
      <c r="AE250" s="85" t="s">
        <v>149</v>
      </c>
      <c r="AF250" s="15" t="s">
        <v>149</v>
      </c>
      <c r="AG250" s="15" t="s">
        <v>149</v>
      </c>
      <c r="AH250" s="86">
        <v>75.599999999999994</v>
      </c>
    </row>
    <row r="251" spans="1:34" ht="14.5" x14ac:dyDescent="0.35">
      <c r="A251" s="87" t="s">
        <v>184</v>
      </c>
      <c r="B251" s="87" t="s">
        <v>189</v>
      </c>
      <c r="C251" s="87" t="s">
        <v>137</v>
      </c>
      <c r="D251" s="87" t="s">
        <v>150</v>
      </c>
      <c r="E251" s="87" t="s">
        <v>139</v>
      </c>
      <c r="F251" s="80">
        <v>22.995519999999999</v>
      </c>
      <c r="G251" s="80">
        <v>16.320060000000002</v>
      </c>
      <c r="H251" s="83">
        <v>1.389</v>
      </c>
      <c r="I251" s="83">
        <v>1.7589999999999999</v>
      </c>
      <c r="J251" s="83">
        <v>1.853</v>
      </c>
      <c r="K251" s="83">
        <v>2.2570000000000001</v>
      </c>
      <c r="L251" s="83">
        <v>25.12</v>
      </c>
      <c r="M251" s="62">
        <f t="shared" si="0"/>
        <v>4.5140000000000002</v>
      </c>
      <c r="N251" s="62">
        <f t="shared" si="1"/>
        <v>3.706</v>
      </c>
      <c r="O251" s="62">
        <f t="shared" si="2"/>
        <v>0.49800000000000022</v>
      </c>
      <c r="P251" s="62">
        <f t="shared" si="3"/>
        <v>0.46399999999999997</v>
      </c>
      <c r="Q251" s="83">
        <v>3.2</v>
      </c>
      <c r="R251" s="83">
        <v>3.86</v>
      </c>
      <c r="S251" s="83">
        <v>4.82</v>
      </c>
      <c r="T251" s="83">
        <v>3.65</v>
      </c>
      <c r="U251" s="83">
        <v>3.76</v>
      </c>
      <c r="V251" s="83">
        <v>2.5499999999999998</v>
      </c>
      <c r="W251" s="82">
        <v>43705</v>
      </c>
      <c r="X251" s="83">
        <v>0.35</v>
      </c>
      <c r="Y251" s="83">
        <v>44.759329999999999</v>
      </c>
      <c r="Z251" s="65">
        <f t="shared" si="17"/>
        <v>7.5761833214381173</v>
      </c>
      <c r="AA251" s="66">
        <f t="shared" si="5"/>
        <v>604.69813471180714</v>
      </c>
      <c r="AB251" s="66">
        <f t="shared" si="6"/>
        <v>0.60469813471180711</v>
      </c>
      <c r="AC251" s="67">
        <v>0.60469799999999996</v>
      </c>
      <c r="AD251" s="84"/>
      <c r="AE251" s="85" t="s">
        <v>149</v>
      </c>
      <c r="AF251" s="15" t="s">
        <v>149</v>
      </c>
      <c r="AG251" s="15" t="s">
        <v>149</v>
      </c>
      <c r="AH251" s="86">
        <v>87.1</v>
      </c>
    </row>
    <row r="252" spans="1:34" ht="14.5" x14ac:dyDescent="0.35">
      <c r="A252" s="87" t="s">
        <v>184</v>
      </c>
      <c r="B252" s="87" t="s">
        <v>189</v>
      </c>
      <c r="C252" s="87" t="s">
        <v>137</v>
      </c>
      <c r="D252" s="87" t="s">
        <v>151</v>
      </c>
      <c r="E252" s="87" t="s">
        <v>139</v>
      </c>
      <c r="F252" s="80">
        <v>14.237159999999999</v>
      </c>
      <c r="G252" s="80">
        <v>10.790609999999999</v>
      </c>
      <c r="H252" s="83">
        <v>0.76800000000000002</v>
      </c>
      <c r="I252" s="83">
        <v>1.2270000000000001</v>
      </c>
      <c r="J252" s="83">
        <v>1.1950000000000001</v>
      </c>
      <c r="K252" s="83">
        <v>1.5309999999999999</v>
      </c>
      <c r="L252" s="83">
        <v>24.43</v>
      </c>
      <c r="M252" s="62">
        <f t="shared" si="0"/>
        <v>3.0619999999999998</v>
      </c>
      <c r="N252" s="62">
        <f t="shared" si="1"/>
        <v>2.39</v>
      </c>
      <c r="O252" s="62">
        <f t="shared" si="2"/>
        <v>0.30399999999999983</v>
      </c>
      <c r="P252" s="62">
        <f t="shared" si="3"/>
        <v>0.42700000000000005</v>
      </c>
      <c r="Q252" s="83">
        <v>2.16</v>
      </c>
      <c r="R252" s="83">
        <v>3.18</v>
      </c>
      <c r="S252" s="83">
        <v>4.1900000000000004</v>
      </c>
      <c r="T252" s="83">
        <v>3.2</v>
      </c>
      <c r="U252" s="83">
        <v>2.93</v>
      </c>
      <c r="V252" s="83">
        <v>1.95</v>
      </c>
      <c r="W252" s="82">
        <v>43705</v>
      </c>
      <c r="X252" s="83">
        <v>0.24</v>
      </c>
      <c r="Y252" s="83">
        <v>40.794040000000003</v>
      </c>
      <c r="Z252" s="75">
        <f t="shared" si="17"/>
        <v>1.6154254855387993</v>
      </c>
      <c r="AA252" s="66">
        <f t="shared" si="5"/>
        <v>2584.730776222721</v>
      </c>
      <c r="AB252" s="66">
        <f t="shared" si="6"/>
        <v>2.5847307762227212</v>
      </c>
      <c r="AC252" s="67">
        <v>2.5847310000000001</v>
      </c>
      <c r="AD252" s="84"/>
      <c r="AE252" s="85" t="s">
        <v>149</v>
      </c>
      <c r="AF252" s="15" t="s">
        <v>149</v>
      </c>
      <c r="AG252" s="15" t="s">
        <v>149</v>
      </c>
      <c r="AH252" s="86">
        <v>74.400000000000006</v>
      </c>
    </row>
    <row r="253" spans="1:34" ht="14.5" x14ac:dyDescent="0.35">
      <c r="A253" s="87" t="s">
        <v>184</v>
      </c>
      <c r="B253" s="87" t="s">
        <v>189</v>
      </c>
      <c r="C253" s="87" t="s">
        <v>137</v>
      </c>
      <c r="D253" s="87" t="s">
        <v>151</v>
      </c>
      <c r="E253" s="87" t="s">
        <v>142</v>
      </c>
      <c r="F253" s="80">
        <v>7.93424</v>
      </c>
      <c r="G253" s="80">
        <v>5.4552100000000001</v>
      </c>
      <c r="H253" s="83">
        <v>0.74099999999999999</v>
      </c>
      <c r="I253" s="83">
        <v>0.98099999999999998</v>
      </c>
      <c r="J253" s="83">
        <v>0.99099999999999999</v>
      </c>
      <c r="K253" s="83">
        <v>1.4119999999999999</v>
      </c>
      <c r="L253" s="83">
        <v>20.64</v>
      </c>
      <c r="M253" s="62">
        <f t="shared" si="0"/>
        <v>2.8239999999999998</v>
      </c>
      <c r="N253" s="62">
        <f t="shared" si="1"/>
        <v>1.982</v>
      </c>
      <c r="O253" s="62">
        <f t="shared" si="2"/>
        <v>0.43099999999999994</v>
      </c>
      <c r="P253" s="62">
        <f t="shared" si="3"/>
        <v>0.25</v>
      </c>
      <c r="Q253" s="83">
        <v>1.72</v>
      </c>
      <c r="R253" s="83">
        <v>2.39</v>
      </c>
      <c r="S253" s="83">
        <v>2.23</v>
      </c>
      <c r="T253" s="83">
        <v>1.62</v>
      </c>
      <c r="U253" s="83">
        <v>2.54</v>
      </c>
      <c r="V253" s="83">
        <v>1.88</v>
      </c>
      <c r="W253" s="82">
        <v>43705</v>
      </c>
      <c r="X253" s="83">
        <v>0.26</v>
      </c>
      <c r="Y253" s="83">
        <v>20.19351</v>
      </c>
      <c r="Z253" s="65">
        <f t="shared" si="17"/>
        <v>0.7658257089822158</v>
      </c>
      <c r="AA253" s="66">
        <f t="shared" si="5"/>
        <v>2698.9037634580081</v>
      </c>
      <c r="AB253" s="66">
        <f t="shared" si="6"/>
        <v>2.6989037634580084</v>
      </c>
      <c r="AC253" s="67">
        <v>2.6989040000000002</v>
      </c>
      <c r="AD253" s="84"/>
      <c r="AE253" s="85" t="s">
        <v>149</v>
      </c>
      <c r="AF253" s="15" t="s">
        <v>149</v>
      </c>
      <c r="AG253" s="15" t="s">
        <v>149</v>
      </c>
      <c r="AH253" s="86">
        <v>36.299999999999997</v>
      </c>
    </row>
    <row r="254" spans="1:34" ht="14.5" x14ac:dyDescent="0.35">
      <c r="A254" s="87" t="s">
        <v>184</v>
      </c>
      <c r="B254" s="87" t="s">
        <v>189</v>
      </c>
      <c r="C254" s="87" t="s">
        <v>137</v>
      </c>
      <c r="D254" s="87" t="s">
        <v>169</v>
      </c>
      <c r="E254" s="87" t="s">
        <v>139</v>
      </c>
      <c r="F254" s="80">
        <v>16.165569999999999</v>
      </c>
      <c r="G254" s="80">
        <v>14.43168</v>
      </c>
      <c r="H254" s="83">
        <v>0.877</v>
      </c>
      <c r="I254" s="83">
        <v>1.8160000000000001</v>
      </c>
      <c r="J254" s="83">
        <v>1.361</v>
      </c>
      <c r="K254" s="83">
        <v>2.1989999999999998</v>
      </c>
      <c r="L254" s="83">
        <v>27.32</v>
      </c>
      <c r="M254" s="62">
        <f t="shared" si="0"/>
        <v>4.3979999999999997</v>
      </c>
      <c r="N254" s="62">
        <f t="shared" si="1"/>
        <v>2.722</v>
      </c>
      <c r="O254" s="62">
        <f t="shared" si="2"/>
        <v>0.38299999999999979</v>
      </c>
      <c r="P254" s="62">
        <f t="shared" si="3"/>
        <v>0.48399999999999999</v>
      </c>
      <c r="Q254" s="83">
        <v>2.19</v>
      </c>
      <c r="R254" s="83">
        <v>3.91</v>
      </c>
      <c r="S254" s="83">
        <v>4.53</v>
      </c>
      <c r="T254" s="83">
        <v>3.32</v>
      </c>
      <c r="U254" s="83">
        <v>3.61</v>
      </c>
      <c r="V254" s="83">
        <v>1.87</v>
      </c>
      <c r="W254" s="82">
        <v>43705</v>
      </c>
      <c r="X254" s="83">
        <v>0.35</v>
      </c>
      <c r="Y254" s="83">
        <v>44.871470000000002</v>
      </c>
      <c r="Z254" s="75">
        <f t="shared" si="17"/>
        <v>3.3919454431407199</v>
      </c>
      <c r="AA254" s="66">
        <f t="shared" si="5"/>
        <v>1354.0258815913378</v>
      </c>
      <c r="AB254" s="66">
        <f t="shared" si="6"/>
        <v>1.3540258815913377</v>
      </c>
      <c r="AC254" s="67">
        <v>1.354026</v>
      </c>
      <c r="AD254" s="84"/>
      <c r="AE254" s="85" t="s">
        <v>149</v>
      </c>
      <c r="AF254" s="15" t="s">
        <v>149</v>
      </c>
      <c r="AG254" s="15" t="s">
        <v>149</v>
      </c>
      <c r="AH254" s="86">
        <v>91.2</v>
      </c>
    </row>
    <row r="255" spans="1:34" ht="14.5" x14ac:dyDescent="0.35">
      <c r="A255" s="87" t="s">
        <v>184</v>
      </c>
      <c r="B255" s="87" t="s">
        <v>189</v>
      </c>
      <c r="C255" s="87" t="s">
        <v>152</v>
      </c>
      <c r="D255" s="87" t="s">
        <v>138</v>
      </c>
      <c r="E255" s="87" t="s">
        <v>139</v>
      </c>
      <c r="F255" s="80">
        <v>14.4473</v>
      </c>
      <c r="G255" s="80">
        <v>11.279339999999999</v>
      </c>
      <c r="H255" s="83">
        <v>0.78800000000000003</v>
      </c>
      <c r="I255" s="83">
        <v>1.609</v>
      </c>
      <c r="J255" s="83">
        <v>1.1890000000000001</v>
      </c>
      <c r="K255" s="83">
        <v>2.0350000000000001</v>
      </c>
      <c r="L255" s="83">
        <v>21</v>
      </c>
      <c r="M255" s="62">
        <f t="shared" si="0"/>
        <v>4.07</v>
      </c>
      <c r="N255" s="62">
        <f t="shared" si="1"/>
        <v>2.3780000000000001</v>
      </c>
      <c r="O255" s="62">
        <f t="shared" si="2"/>
        <v>0.42600000000000016</v>
      </c>
      <c r="P255" s="62">
        <f t="shared" si="3"/>
        <v>0.40100000000000002</v>
      </c>
      <c r="Q255" s="83">
        <v>2.29</v>
      </c>
      <c r="R255" s="83">
        <v>3.94</v>
      </c>
      <c r="S255" s="83">
        <v>3.72</v>
      </c>
      <c r="T255" s="83">
        <v>2.35</v>
      </c>
      <c r="U255" s="83">
        <v>3.3</v>
      </c>
      <c r="V255" s="83">
        <v>2.76</v>
      </c>
      <c r="W255" s="82">
        <v>43668</v>
      </c>
      <c r="X255" s="83">
        <v>0.26</v>
      </c>
      <c r="Y255" s="83">
        <v>28.562169999999998</v>
      </c>
      <c r="Z255" s="65">
        <f t="shared" si="17"/>
        <v>2.0682444385708649</v>
      </c>
      <c r="AA255" s="66">
        <f t="shared" si="5"/>
        <v>1413.4969029878039</v>
      </c>
      <c r="AB255" s="66">
        <f t="shared" si="6"/>
        <v>1.4134969029878039</v>
      </c>
      <c r="AC255" s="67">
        <v>1.413497</v>
      </c>
      <c r="AD255" s="84"/>
      <c r="AE255" s="85" t="s">
        <v>149</v>
      </c>
      <c r="AF255" s="15" t="s">
        <v>149</v>
      </c>
      <c r="AG255" s="15" t="s">
        <v>149</v>
      </c>
      <c r="AH255" s="86">
        <v>62.9</v>
      </c>
    </row>
    <row r="256" spans="1:34" ht="14.5" x14ac:dyDescent="0.35">
      <c r="A256" s="87" t="s">
        <v>184</v>
      </c>
      <c r="B256" s="87" t="s">
        <v>189</v>
      </c>
      <c r="C256" s="87" t="s">
        <v>152</v>
      </c>
      <c r="D256" s="87" t="s">
        <v>138</v>
      </c>
      <c r="E256" s="87" t="s">
        <v>142</v>
      </c>
      <c r="F256" s="80">
        <v>9.9408700000000003</v>
      </c>
      <c r="G256" s="80">
        <v>5.6534300000000002</v>
      </c>
      <c r="H256" s="83">
        <v>1.024</v>
      </c>
      <c r="I256" s="83">
        <v>1.417</v>
      </c>
      <c r="J256" s="83">
        <v>1.3220000000000001</v>
      </c>
      <c r="K256" s="83">
        <v>1.671</v>
      </c>
      <c r="L256" s="83">
        <v>22.4</v>
      </c>
      <c r="M256" s="62">
        <f t="shared" si="0"/>
        <v>3.3420000000000001</v>
      </c>
      <c r="N256" s="62">
        <f t="shared" si="1"/>
        <v>2.6440000000000001</v>
      </c>
      <c r="O256" s="62">
        <f t="shared" si="2"/>
        <v>0.254</v>
      </c>
      <c r="P256" s="62">
        <f t="shared" si="3"/>
        <v>0.29800000000000004</v>
      </c>
      <c r="Q256" s="83">
        <v>2.48</v>
      </c>
      <c r="R256" s="83">
        <v>2.95</v>
      </c>
      <c r="S256" s="83">
        <v>3.55</v>
      </c>
      <c r="T256" s="83">
        <v>2.68</v>
      </c>
      <c r="U256" s="83">
        <v>2.78</v>
      </c>
      <c r="V256" s="83">
        <v>2.16</v>
      </c>
      <c r="W256" s="82">
        <v>43668</v>
      </c>
      <c r="X256" s="83">
        <v>0.16</v>
      </c>
      <c r="Y256" s="83">
        <v>24.009869999999999</v>
      </c>
      <c r="Z256" s="75">
        <f t="shared" si="17"/>
        <v>1.8372427698093299</v>
      </c>
      <c r="AA256" s="66">
        <f t="shared" si="5"/>
        <v>1337.6077870645488</v>
      </c>
      <c r="AB256" s="66">
        <f t="shared" si="6"/>
        <v>1.3376077870645489</v>
      </c>
      <c r="AC256" s="67">
        <v>1.3376079999999999</v>
      </c>
      <c r="AD256" s="84"/>
      <c r="AE256" s="85" t="s">
        <v>149</v>
      </c>
      <c r="AF256" s="15" t="s">
        <v>149</v>
      </c>
      <c r="AG256" s="15" t="s">
        <v>149</v>
      </c>
      <c r="AH256" s="86">
        <v>47.9</v>
      </c>
    </row>
    <row r="257" spans="1:34" ht="14.5" x14ac:dyDescent="0.35">
      <c r="A257" s="87" t="s">
        <v>184</v>
      </c>
      <c r="B257" s="87" t="s">
        <v>189</v>
      </c>
      <c r="C257" s="87" t="s">
        <v>152</v>
      </c>
      <c r="D257" s="87" t="s">
        <v>138</v>
      </c>
      <c r="E257" s="87" t="s">
        <v>160</v>
      </c>
      <c r="F257" s="80">
        <v>5.0686799999999996</v>
      </c>
      <c r="G257" s="80">
        <v>2.8855900000000001</v>
      </c>
      <c r="H257" s="83">
        <v>0.745</v>
      </c>
      <c r="I257" s="83">
        <v>1.097</v>
      </c>
      <c r="J257" s="83">
        <v>1.006</v>
      </c>
      <c r="K257" s="83">
        <v>1.343</v>
      </c>
      <c r="L257" s="83">
        <v>24.88</v>
      </c>
      <c r="M257" s="62">
        <f t="shared" si="0"/>
        <v>2.6859999999999999</v>
      </c>
      <c r="N257" s="62">
        <f t="shared" si="1"/>
        <v>2.012</v>
      </c>
      <c r="O257" s="62">
        <f t="shared" si="2"/>
        <v>0.246</v>
      </c>
      <c r="P257" s="62">
        <f t="shared" si="3"/>
        <v>0.26100000000000001</v>
      </c>
      <c r="Q257" s="83">
        <v>1.76</v>
      </c>
      <c r="R257" s="83">
        <v>2.2999999999999998</v>
      </c>
      <c r="S257" s="83">
        <v>2.8</v>
      </c>
      <c r="T257" s="83">
        <v>1.99</v>
      </c>
      <c r="U257" s="83">
        <v>2.2000000000000002</v>
      </c>
      <c r="V257" s="83">
        <v>1.95</v>
      </c>
      <c r="W257" s="82">
        <v>43668</v>
      </c>
      <c r="X257" s="83">
        <v>0.23</v>
      </c>
      <c r="Y257" s="83">
        <v>12.4964</v>
      </c>
      <c r="Z257" s="65">
        <f t="shared" si="17"/>
        <v>0.71763151815478321</v>
      </c>
      <c r="AA257" s="66">
        <f t="shared" si="5"/>
        <v>1782.3333785870004</v>
      </c>
      <c r="AB257" s="66">
        <f t="shared" si="6"/>
        <v>1.7823333785870004</v>
      </c>
      <c r="AC257" s="67">
        <v>1.7823329999999999</v>
      </c>
      <c r="AD257" s="84"/>
      <c r="AE257" s="85" t="s">
        <v>149</v>
      </c>
      <c r="AF257" s="15" t="s">
        <v>149</v>
      </c>
      <c r="AG257" s="15" t="s">
        <v>149</v>
      </c>
      <c r="AH257" s="86">
        <v>44</v>
      </c>
    </row>
    <row r="258" spans="1:34" ht="14.5" x14ac:dyDescent="0.35">
      <c r="A258" s="87" t="s">
        <v>184</v>
      </c>
      <c r="B258" s="87" t="s">
        <v>189</v>
      </c>
      <c r="C258" s="87" t="s">
        <v>152</v>
      </c>
      <c r="D258" s="87" t="s">
        <v>145</v>
      </c>
      <c r="E258" s="87" t="s">
        <v>139</v>
      </c>
      <c r="F258" s="80">
        <v>16.18299</v>
      </c>
      <c r="G258" s="80">
        <v>12.71712</v>
      </c>
      <c r="H258" s="83">
        <v>1.242</v>
      </c>
      <c r="I258" s="83">
        <v>2.0019999999999998</v>
      </c>
      <c r="J258" s="83">
        <v>1.63</v>
      </c>
      <c r="K258" s="83">
        <v>2.3450000000000002</v>
      </c>
      <c r="L258" s="83">
        <v>20.420000000000002</v>
      </c>
      <c r="M258" s="62">
        <f t="shared" si="0"/>
        <v>4.6900000000000004</v>
      </c>
      <c r="N258" s="62">
        <f t="shared" si="1"/>
        <v>3.26</v>
      </c>
      <c r="O258" s="62">
        <f t="shared" si="2"/>
        <v>0.34300000000000042</v>
      </c>
      <c r="P258" s="62">
        <f t="shared" si="3"/>
        <v>0.3879999999999999</v>
      </c>
      <c r="Q258" s="83">
        <v>2.65</v>
      </c>
      <c r="R258" s="83">
        <v>4.13</v>
      </c>
      <c r="S258" s="83">
        <v>4.17</v>
      </c>
      <c r="T258" s="83">
        <v>2.88</v>
      </c>
      <c r="U258" s="83">
        <v>3.97</v>
      </c>
      <c r="V258" s="83">
        <v>3.14</v>
      </c>
      <c r="W258" s="82">
        <v>43668</v>
      </c>
      <c r="X258" s="83">
        <v>0.27</v>
      </c>
      <c r="Y258" s="83">
        <v>22.79429</v>
      </c>
      <c r="Z258" s="75">
        <f t="shared" si="17"/>
        <v>4.9637486018694039</v>
      </c>
      <c r="AA258" s="66">
        <f t="shared" si="5"/>
        <v>470.0259309727461</v>
      </c>
      <c r="AB258" s="66">
        <f t="shared" si="6"/>
        <v>0.47002593097274609</v>
      </c>
      <c r="AC258" s="67">
        <v>0.470026</v>
      </c>
      <c r="AD258" s="84"/>
      <c r="AE258" s="85" t="s">
        <v>149</v>
      </c>
      <c r="AF258" s="15" t="s">
        <v>149</v>
      </c>
      <c r="AG258" s="15" t="s">
        <v>149</v>
      </c>
      <c r="AH258" s="86">
        <v>77.099999999999994</v>
      </c>
    </row>
    <row r="259" spans="1:34" ht="14.5" x14ac:dyDescent="0.35">
      <c r="A259" s="88" t="s">
        <v>184</v>
      </c>
      <c r="B259" s="88" t="s">
        <v>189</v>
      </c>
      <c r="C259" s="88" t="s">
        <v>152</v>
      </c>
      <c r="D259" s="88" t="s">
        <v>145</v>
      </c>
      <c r="E259" s="88" t="s">
        <v>142</v>
      </c>
      <c r="F259" s="61">
        <v>14.36224</v>
      </c>
      <c r="G259" s="61">
        <v>14.34102</v>
      </c>
      <c r="H259" s="64">
        <v>0.77500000000000002</v>
      </c>
      <c r="I259" s="64">
        <v>1.827</v>
      </c>
      <c r="J259" s="64">
        <v>1.17</v>
      </c>
      <c r="K259" s="64">
        <v>2.278</v>
      </c>
      <c r="L259" s="64">
        <v>20.88</v>
      </c>
      <c r="M259" s="62">
        <f t="shared" si="0"/>
        <v>4.556</v>
      </c>
      <c r="N259" s="62">
        <f t="shared" si="1"/>
        <v>2.34</v>
      </c>
      <c r="O259" s="62">
        <f t="shared" si="2"/>
        <v>0.45100000000000007</v>
      </c>
      <c r="P259" s="62">
        <f t="shared" si="3"/>
        <v>0.39499999999999991</v>
      </c>
      <c r="Q259" s="64">
        <v>2.4300000000000002</v>
      </c>
      <c r="R259" s="64">
        <v>4.24</v>
      </c>
      <c r="S259" s="64">
        <v>4.2300000000000004</v>
      </c>
      <c r="T259" s="64">
        <v>2.85</v>
      </c>
      <c r="U259" s="64">
        <v>4.2300000000000004</v>
      </c>
      <c r="V259" s="64">
        <v>2.4300000000000002</v>
      </c>
      <c r="W259" s="63">
        <v>43668</v>
      </c>
      <c r="X259" s="64">
        <v>0.28000000000000003</v>
      </c>
      <c r="Y259" s="64">
        <v>20.926639999999999</v>
      </c>
      <c r="Z259" s="65">
        <f t="shared" si="17"/>
        <v>2.1975711266939939</v>
      </c>
      <c r="AA259" s="66">
        <f t="shared" si="5"/>
        <v>974.68007852634628</v>
      </c>
      <c r="AB259" s="66">
        <f t="shared" si="6"/>
        <v>0.97468007852634631</v>
      </c>
      <c r="AC259" s="67">
        <v>0.97467999999999999</v>
      </c>
      <c r="AD259" s="66"/>
      <c r="AE259" s="68" t="s">
        <v>18</v>
      </c>
      <c r="AF259" s="15" t="s">
        <v>18</v>
      </c>
      <c r="AG259" s="15" t="s">
        <v>18</v>
      </c>
      <c r="AH259" s="69">
        <v>70.400000000000006</v>
      </c>
    </row>
    <row r="260" spans="1:34" ht="14.5" x14ac:dyDescent="0.35">
      <c r="A260" s="87" t="s">
        <v>184</v>
      </c>
      <c r="B260" s="87" t="s">
        <v>189</v>
      </c>
      <c r="C260" s="87" t="s">
        <v>152</v>
      </c>
      <c r="D260" s="87" t="s">
        <v>145</v>
      </c>
      <c r="E260" s="87" t="s">
        <v>160</v>
      </c>
      <c r="F260" s="80">
        <v>8.6663999999999994</v>
      </c>
      <c r="G260" s="80">
        <v>7.2595999999999998</v>
      </c>
      <c r="H260" s="83">
        <v>0.75700000000000001</v>
      </c>
      <c r="I260" s="83">
        <v>1.58</v>
      </c>
      <c r="J260" s="83">
        <v>1.0289999999999999</v>
      </c>
      <c r="K260" s="83">
        <v>1.778</v>
      </c>
      <c r="L260" s="83">
        <v>26.02</v>
      </c>
      <c r="M260" s="62">
        <f t="shared" si="0"/>
        <v>3.556</v>
      </c>
      <c r="N260" s="62">
        <f t="shared" si="1"/>
        <v>2.0579999999999998</v>
      </c>
      <c r="O260" s="62">
        <f t="shared" si="2"/>
        <v>0.19799999999999995</v>
      </c>
      <c r="P260" s="62">
        <f t="shared" si="3"/>
        <v>0.27199999999999991</v>
      </c>
      <c r="Q260" s="83">
        <v>2.11</v>
      </c>
      <c r="R260" s="83">
        <v>3.71</v>
      </c>
      <c r="S260" s="83">
        <v>4.3499999999999996</v>
      </c>
      <c r="T260" s="83">
        <v>2.36</v>
      </c>
      <c r="U260" s="83">
        <v>3.49</v>
      </c>
      <c r="V260" s="83">
        <v>2.02</v>
      </c>
      <c r="W260" s="82">
        <v>43668</v>
      </c>
      <c r="X260" s="83">
        <v>0.3</v>
      </c>
      <c r="Y260" s="83">
        <v>22.03416</v>
      </c>
      <c r="Z260" s="75">
        <f t="shared" si="17"/>
        <v>0.98317262912406655</v>
      </c>
      <c r="AA260" s="66">
        <f t="shared" si="5"/>
        <v>2293.8881923607792</v>
      </c>
      <c r="AB260" s="66">
        <f t="shared" si="6"/>
        <v>2.2938881923607792</v>
      </c>
      <c r="AC260" s="67">
        <v>2.2938879999999999</v>
      </c>
      <c r="AD260" s="84"/>
      <c r="AE260" s="85" t="s">
        <v>149</v>
      </c>
      <c r="AF260" s="15" t="s">
        <v>149</v>
      </c>
      <c r="AG260" s="15" t="s">
        <v>149</v>
      </c>
      <c r="AH260" s="86">
        <v>68.599999999999994</v>
      </c>
    </row>
    <row r="261" spans="1:34" ht="14.5" x14ac:dyDescent="0.35">
      <c r="A261" s="87" t="s">
        <v>184</v>
      </c>
      <c r="B261" s="87" t="s">
        <v>189</v>
      </c>
      <c r="C261" s="87" t="s">
        <v>152</v>
      </c>
      <c r="D261" s="87" t="s">
        <v>148</v>
      </c>
      <c r="E261" s="87" t="s">
        <v>139</v>
      </c>
      <c r="F261" s="80">
        <v>15.038930000000001</v>
      </c>
      <c r="G261" s="80">
        <v>13.55878</v>
      </c>
      <c r="H261" s="83">
        <v>0.42299999999999999</v>
      </c>
      <c r="I261" s="83">
        <v>1.694</v>
      </c>
      <c r="J261" s="83">
        <v>0.86599999999999999</v>
      </c>
      <c r="K261" s="83">
        <v>2.2250000000000001</v>
      </c>
      <c r="L261" s="83">
        <v>20.239999999999998</v>
      </c>
      <c r="M261" s="62">
        <f t="shared" si="0"/>
        <v>4.45</v>
      </c>
      <c r="N261" s="62">
        <f t="shared" si="1"/>
        <v>1.732</v>
      </c>
      <c r="O261" s="62">
        <f t="shared" si="2"/>
        <v>0.53100000000000014</v>
      </c>
      <c r="P261" s="62">
        <f t="shared" si="3"/>
        <v>0.443</v>
      </c>
      <c r="Q261" s="83">
        <v>2.16</v>
      </c>
      <c r="R261" s="83">
        <v>3.76</v>
      </c>
      <c r="S261" s="83">
        <v>3.99</v>
      </c>
      <c r="T261" s="83">
        <v>2.63</v>
      </c>
      <c r="U261" s="83">
        <v>3.61</v>
      </c>
      <c r="V261" s="83">
        <v>1.81</v>
      </c>
      <c r="W261" s="82">
        <v>43668</v>
      </c>
      <c r="X261" s="83">
        <v>0.24</v>
      </c>
      <c r="Y261" s="83">
        <v>25.28276</v>
      </c>
      <c r="Z261" s="65">
        <f t="shared" si="17"/>
        <v>1.0342429293428097</v>
      </c>
      <c r="AA261" s="66">
        <f t="shared" si="5"/>
        <v>2502.1160478009742</v>
      </c>
      <c r="AB261" s="66">
        <f t="shared" si="6"/>
        <v>2.5021160478009743</v>
      </c>
      <c r="AC261" s="67">
        <v>2.502116</v>
      </c>
      <c r="AD261" s="84"/>
      <c r="AE261" s="85" t="s">
        <v>149</v>
      </c>
      <c r="AF261" s="15" t="s">
        <v>149</v>
      </c>
      <c r="AG261" s="15" t="s">
        <v>149</v>
      </c>
      <c r="AH261" s="86">
        <v>69.5</v>
      </c>
    </row>
    <row r="262" spans="1:34" ht="14.5" x14ac:dyDescent="0.35">
      <c r="A262" s="87" t="s">
        <v>184</v>
      </c>
      <c r="B262" s="87" t="s">
        <v>189</v>
      </c>
      <c r="C262" s="87" t="s">
        <v>152</v>
      </c>
      <c r="D262" s="87" t="s">
        <v>148</v>
      </c>
      <c r="E262" s="87" t="s">
        <v>142</v>
      </c>
      <c r="F262" s="80">
        <v>11.412710000000001</v>
      </c>
      <c r="G262" s="80">
        <v>8.2339199999999995</v>
      </c>
      <c r="H262" s="83">
        <v>0.79300000000000004</v>
      </c>
      <c r="I262" s="83">
        <v>1.4850000000000001</v>
      </c>
      <c r="J262" s="83">
        <v>1.0580000000000001</v>
      </c>
      <c r="K262" s="83">
        <v>1.831</v>
      </c>
      <c r="L262" s="83">
        <v>23.63</v>
      </c>
      <c r="M262" s="62">
        <f t="shared" si="0"/>
        <v>3.6619999999999999</v>
      </c>
      <c r="N262" s="62">
        <f t="shared" si="1"/>
        <v>2.1160000000000001</v>
      </c>
      <c r="O262" s="62">
        <f t="shared" si="2"/>
        <v>0.34599999999999986</v>
      </c>
      <c r="P262" s="62">
        <f t="shared" si="3"/>
        <v>0.26500000000000001</v>
      </c>
      <c r="Q262" s="83">
        <v>2.17</v>
      </c>
      <c r="R262" s="83">
        <v>3.71</v>
      </c>
      <c r="S262" s="83">
        <v>3.43</v>
      </c>
      <c r="T262" s="83">
        <v>1.84</v>
      </c>
      <c r="U262" s="83">
        <v>3.93</v>
      </c>
      <c r="V262" s="83">
        <v>1.97</v>
      </c>
      <c r="W262" s="82">
        <v>43668</v>
      </c>
      <c r="X262" s="83">
        <v>0.15</v>
      </c>
      <c r="Y262" s="83">
        <v>30.377559999999999</v>
      </c>
      <c r="Z262" s="75">
        <f t="shared" si="17"/>
        <v>1.1214653058266466</v>
      </c>
      <c r="AA262" s="66">
        <f t="shared" si="5"/>
        <v>2772.5064904034489</v>
      </c>
      <c r="AB262" s="66">
        <f t="shared" si="6"/>
        <v>2.7725064904034489</v>
      </c>
      <c r="AC262" s="67">
        <v>2.7725059999999999</v>
      </c>
      <c r="AD262" s="84"/>
      <c r="AE262" s="85" t="s">
        <v>149</v>
      </c>
      <c r="AF262" s="15" t="s">
        <v>149</v>
      </c>
      <c r="AG262" s="15" t="s">
        <v>149</v>
      </c>
      <c r="AH262" s="86">
        <v>64.099999999999994</v>
      </c>
    </row>
    <row r="263" spans="1:34" ht="14.5" x14ac:dyDescent="0.35">
      <c r="A263" s="87" t="s">
        <v>184</v>
      </c>
      <c r="B263" s="87" t="s">
        <v>189</v>
      </c>
      <c r="C263" s="87" t="s">
        <v>152</v>
      </c>
      <c r="D263" s="87" t="s">
        <v>148</v>
      </c>
      <c r="E263" s="87" t="s">
        <v>160</v>
      </c>
      <c r="F263" s="80">
        <v>6.4135400000000002</v>
      </c>
      <c r="G263" s="80">
        <v>4.8663600000000002</v>
      </c>
      <c r="H263" s="83">
        <v>0.76900000000000002</v>
      </c>
      <c r="I263" s="83">
        <v>1.2529999999999999</v>
      </c>
      <c r="J263" s="83">
        <v>1.0629999999999999</v>
      </c>
      <c r="K263" s="83">
        <v>1.4850000000000001</v>
      </c>
      <c r="L263" s="83">
        <v>23.94</v>
      </c>
      <c r="M263" s="62">
        <f t="shared" si="0"/>
        <v>2.97</v>
      </c>
      <c r="N263" s="62">
        <f t="shared" si="1"/>
        <v>2.1259999999999999</v>
      </c>
      <c r="O263" s="62">
        <f t="shared" si="2"/>
        <v>0.23200000000000021</v>
      </c>
      <c r="P263" s="62">
        <f t="shared" si="3"/>
        <v>0.29399999999999993</v>
      </c>
      <c r="Q263" s="83">
        <v>1.92</v>
      </c>
      <c r="R263" s="83">
        <v>2.81</v>
      </c>
      <c r="S263" s="83">
        <v>3.14</v>
      </c>
      <c r="T263" s="83">
        <v>1.82</v>
      </c>
      <c r="U263" s="83">
        <v>2.67</v>
      </c>
      <c r="V263" s="83">
        <v>1.81</v>
      </c>
      <c r="W263" s="82">
        <v>43668</v>
      </c>
      <c r="X263" s="83">
        <v>0.16</v>
      </c>
      <c r="Y263" s="83">
        <v>18.117830000000001</v>
      </c>
      <c r="Z263" s="65">
        <f t="shared" si="17"/>
        <v>0.95340125802524922</v>
      </c>
      <c r="AA263" s="66">
        <f t="shared" si="5"/>
        <v>1945.0733632336173</v>
      </c>
      <c r="AB263" s="66">
        <f t="shared" si="6"/>
        <v>1.9450733632336175</v>
      </c>
      <c r="AC263" s="67">
        <v>1.9450730000000001</v>
      </c>
      <c r="AD263" s="84"/>
      <c r="AE263" s="85" t="s">
        <v>149</v>
      </c>
      <c r="AF263" s="15" t="s">
        <v>149</v>
      </c>
      <c r="AG263" s="15" t="s">
        <v>149</v>
      </c>
      <c r="AH263" s="86">
        <v>50.8</v>
      </c>
    </row>
    <row r="264" spans="1:34" ht="14.5" x14ac:dyDescent="0.35">
      <c r="A264" s="87" t="s">
        <v>184</v>
      </c>
      <c r="B264" s="87" t="s">
        <v>189</v>
      </c>
      <c r="C264" s="87" t="s">
        <v>152</v>
      </c>
      <c r="D264" s="87" t="s">
        <v>150</v>
      </c>
      <c r="E264" s="87" t="s">
        <v>139</v>
      </c>
      <c r="F264" s="80">
        <v>13.124230000000001</v>
      </c>
      <c r="G264" s="80">
        <v>11.576919999999999</v>
      </c>
      <c r="H264" s="83">
        <v>0.89500000000000002</v>
      </c>
      <c r="I264" s="83">
        <v>1.3580000000000001</v>
      </c>
      <c r="J264" s="83">
        <v>1.1739999999999999</v>
      </c>
      <c r="K264" s="83">
        <v>1.7809999999999999</v>
      </c>
      <c r="L264" s="83">
        <v>21.19</v>
      </c>
      <c r="M264" s="62">
        <f t="shared" si="0"/>
        <v>3.5619999999999998</v>
      </c>
      <c r="N264" s="62">
        <f t="shared" si="1"/>
        <v>2.3479999999999999</v>
      </c>
      <c r="O264" s="62">
        <f t="shared" si="2"/>
        <v>0.42299999999999982</v>
      </c>
      <c r="P264" s="62">
        <f t="shared" si="3"/>
        <v>0.27899999999999991</v>
      </c>
      <c r="Q264" s="83">
        <v>2.66</v>
      </c>
      <c r="R264" s="83">
        <v>3.31</v>
      </c>
      <c r="S264" s="83">
        <v>3.4</v>
      </c>
      <c r="T264" s="83">
        <v>2.86</v>
      </c>
      <c r="U264" s="83">
        <v>3.59</v>
      </c>
      <c r="V264" s="83">
        <v>1.84</v>
      </c>
      <c r="W264" s="82">
        <v>43668</v>
      </c>
      <c r="X264" s="83">
        <v>0.12</v>
      </c>
      <c r="Y264" s="83">
        <v>33.887590000000003</v>
      </c>
      <c r="Z264" s="75">
        <f t="shared" si="17"/>
        <v>1.4987401478257742</v>
      </c>
      <c r="AA264" s="66">
        <f t="shared" si="5"/>
        <v>2314.301141410991</v>
      </c>
      <c r="AB264" s="66">
        <f t="shared" si="6"/>
        <v>2.3143011414109909</v>
      </c>
      <c r="AC264" s="67">
        <v>2.3143009999999999</v>
      </c>
      <c r="AD264" s="84"/>
      <c r="AE264" s="85" t="s">
        <v>149</v>
      </c>
      <c r="AF264" s="15" t="s">
        <v>149</v>
      </c>
      <c r="AG264" s="15" t="s">
        <v>149</v>
      </c>
      <c r="AH264" s="86">
        <v>59.7</v>
      </c>
    </row>
    <row r="265" spans="1:34" ht="14.5" x14ac:dyDescent="0.35">
      <c r="A265" s="87" t="s">
        <v>184</v>
      </c>
      <c r="B265" s="87" t="s">
        <v>189</v>
      </c>
      <c r="C265" s="87" t="s">
        <v>152</v>
      </c>
      <c r="D265" s="87" t="s">
        <v>150</v>
      </c>
      <c r="E265" s="87" t="s">
        <v>142</v>
      </c>
      <c r="F265" s="80">
        <v>9.2916000000000007</v>
      </c>
      <c r="G265" s="80">
        <v>8.4336000000000002</v>
      </c>
      <c r="H265" s="83">
        <v>0.70399999999999996</v>
      </c>
      <c r="I265" s="83">
        <v>1.5589999999999999</v>
      </c>
      <c r="J265" s="83">
        <v>0.91900000000000004</v>
      </c>
      <c r="K265" s="83">
        <v>1.847</v>
      </c>
      <c r="L265" s="83">
        <v>22.46</v>
      </c>
      <c r="M265" s="62">
        <f t="shared" si="0"/>
        <v>3.694</v>
      </c>
      <c r="N265" s="62">
        <f t="shared" si="1"/>
        <v>1.8380000000000001</v>
      </c>
      <c r="O265" s="62">
        <f t="shared" si="2"/>
        <v>0.28800000000000003</v>
      </c>
      <c r="P265" s="62">
        <f t="shared" si="3"/>
        <v>0.21500000000000008</v>
      </c>
      <c r="Q265" s="83">
        <v>2.06</v>
      </c>
      <c r="R265" s="83">
        <v>3.5</v>
      </c>
      <c r="S265" s="83">
        <v>3.28</v>
      </c>
      <c r="T265" s="83">
        <v>1.8</v>
      </c>
      <c r="U265" s="126">
        <v>3.97</v>
      </c>
      <c r="V265" s="83">
        <v>2.29</v>
      </c>
      <c r="W265" s="82">
        <v>43668</v>
      </c>
      <c r="X265" s="83">
        <v>0.19</v>
      </c>
      <c r="Y265" s="83">
        <v>16.701730000000001</v>
      </c>
      <c r="Z265" s="65">
        <f t="shared" si="17"/>
        <v>0.69868669330564848</v>
      </c>
      <c r="AA265" s="66">
        <f t="shared" si="5"/>
        <v>2446.7213594031195</v>
      </c>
      <c r="AB265" s="66">
        <f t="shared" si="6"/>
        <v>2.4467213594031194</v>
      </c>
      <c r="AC265" s="67">
        <v>2.4467210000000001</v>
      </c>
      <c r="AD265" s="84"/>
      <c r="AE265" s="85" t="s">
        <v>149</v>
      </c>
      <c r="AF265" s="15" t="s">
        <v>149</v>
      </c>
      <c r="AG265" s="15" t="s">
        <v>149</v>
      </c>
      <c r="AH265" s="86">
        <v>55.6</v>
      </c>
    </row>
    <row r="266" spans="1:34" ht="14.5" x14ac:dyDescent="0.35">
      <c r="A266" s="87" t="s">
        <v>184</v>
      </c>
      <c r="B266" s="87" t="s">
        <v>189</v>
      </c>
      <c r="C266" s="87" t="s">
        <v>152</v>
      </c>
      <c r="D266" s="87" t="s">
        <v>150</v>
      </c>
      <c r="E266" s="87" t="s">
        <v>160</v>
      </c>
      <c r="F266" s="80">
        <v>6.4283099999999997</v>
      </c>
      <c r="G266" s="80">
        <v>3.55071</v>
      </c>
      <c r="H266" s="83">
        <v>0.872</v>
      </c>
      <c r="I266" s="83">
        <v>1.0429999999999999</v>
      </c>
      <c r="J266" s="83">
        <v>1.079</v>
      </c>
      <c r="K266" s="83">
        <v>1.2629999999999999</v>
      </c>
      <c r="L266" s="83">
        <v>24.88</v>
      </c>
      <c r="M266" s="62">
        <f t="shared" si="0"/>
        <v>2.5259999999999998</v>
      </c>
      <c r="N266" s="62">
        <f t="shared" si="1"/>
        <v>2.1579999999999999</v>
      </c>
      <c r="O266" s="62">
        <f t="shared" si="2"/>
        <v>0.21999999999999997</v>
      </c>
      <c r="P266" s="62">
        <f t="shared" si="3"/>
        <v>0.20699999999999996</v>
      </c>
      <c r="Q266" s="83">
        <v>2</v>
      </c>
      <c r="R266" s="83">
        <v>2.39</v>
      </c>
      <c r="S266" s="83">
        <v>2.58</v>
      </c>
      <c r="T266" s="83">
        <v>2.04</v>
      </c>
      <c r="U266" s="83">
        <v>2.84</v>
      </c>
      <c r="V266" s="83">
        <v>2.04</v>
      </c>
      <c r="W266" s="82">
        <v>43668</v>
      </c>
      <c r="X266" s="83">
        <v>0.22</v>
      </c>
      <c r="Y266" s="83">
        <v>15.178129999999999</v>
      </c>
      <c r="Z266" s="75">
        <f t="shared" si="17"/>
        <v>0.70295857090989866</v>
      </c>
      <c r="AA266" s="66">
        <f t="shared" si="5"/>
        <v>2210.0091129089569</v>
      </c>
      <c r="AB266" s="66">
        <f t="shared" si="6"/>
        <v>2.2100091129089572</v>
      </c>
      <c r="AC266" s="67">
        <v>2.2100089999999999</v>
      </c>
      <c r="AD266" s="84"/>
      <c r="AE266" s="85" t="s">
        <v>149</v>
      </c>
      <c r="AF266" s="15" t="s">
        <v>149</v>
      </c>
      <c r="AG266" s="15" t="s">
        <v>149</v>
      </c>
      <c r="AH266" s="86">
        <v>46</v>
      </c>
    </row>
    <row r="267" spans="1:34" ht="14.5" x14ac:dyDescent="0.35">
      <c r="A267" s="87" t="s">
        <v>184</v>
      </c>
      <c r="B267" s="87" t="s">
        <v>189</v>
      </c>
      <c r="C267" s="87" t="s">
        <v>152</v>
      </c>
      <c r="D267" s="87" t="s">
        <v>151</v>
      </c>
      <c r="E267" s="87" t="s">
        <v>139</v>
      </c>
      <c r="F267" s="80">
        <v>19.926169999999999</v>
      </c>
      <c r="G267" s="80">
        <v>18.865410000000001</v>
      </c>
      <c r="H267" s="83">
        <v>1.1220000000000001</v>
      </c>
      <c r="I267" s="83">
        <v>1.712</v>
      </c>
      <c r="J267" s="83">
        <v>1.4590000000000001</v>
      </c>
      <c r="K267" s="83">
        <v>2.0840000000000001</v>
      </c>
      <c r="L267" s="83">
        <v>19.61</v>
      </c>
      <c r="M267" s="62">
        <f t="shared" si="0"/>
        <v>4.1680000000000001</v>
      </c>
      <c r="N267" s="62">
        <f t="shared" si="1"/>
        <v>2.9180000000000001</v>
      </c>
      <c r="O267" s="62">
        <f t="shared" si="2"/>
        <v>0.37200000000000011</v>
      </c>
      <c r="P267" s="62">
        <f t="shared" si="3"/>
        <v>0.33699999999999997</v>
      </c>
      <c r="Q267" s="83">
        <v>3.04</v>
      </c>
      <c r="R267" s="83">
        <v>4.12</v>
      </c>
      <c r="S267" s="83">
        <v>4.67</v>
      </c>
      <c r="T267" s="83">
        <v>3.34</v>
      </c>
      <c r="U267" s="83">
        <v>4.22</v>
      </c>
      <c r="V267" s="83">
        <v>2.62</v>
      </c>
      <c r="W267" s="82">
        <v>43668</v>
      </c>
      <c r="X267" s="83">
        <v>0.31</v>
      </c>
      <c r="Y267" s="83">
        <v>28.082280000000001</v>
      </c>
      <c r="Z267" s="65">
        <f t="shared" si="17"/>
        <v>3.1841838777504292</v>
      </c>
      <c r="AA267" s="66">
        <f t="shared" si="5"/>
        <v>902.69233117613499</v>
      </c>
      <c r="AB267" s="66">
        <f t="shared" si="6"/>
        <v>0.90269233117613501</v>
      </c>
      <c r="AC267" s="67">
        <v>0.90269200000000005</v>
      </c>
      <c r="AD267" s="84"/>
      <c r="AE267" s="85" t="s">
        <v>149</v>
      </c>
      <c r="AF267" s="15" t="s">
        <v>149</v>
      </c>
      <c r="AG267" s="15" t="s">
        <v>149</v>
      </c>
      <c r="AH267" s="86">
        <v>75.900000000000006</v>
      </c>
    </row>
    <row r="268" spans="1:34" ht="14.5" x14ac:dyDescent="0.35">
      <c r="A268" s="87" t="s">
        <v>184</v>
      </c>
      <c r="B268" s="87" t="s">
        <v>189</v>
      </c>
      <c r="C268" s="87" t="s">
        <v>152</v>
      </c>
      <c r="D268" s="87" t="s">
        <v>151</v>
      </c>
      <c r="E268" s="87" t="s">
        <v>142</v>
      </c>
      <c r="F268" s="80">
        <v>14.41311</v>
      </c>
      <c r="G268" s="80">
        <v>11.715909999999999</v>
      </c>
      <c r="H268" s="83">
        <v>0.68799999999999994</v>
      </c>
      <c r="I268" s="83">
        <v>1.7450000000000001</v>
      </c>
      <c r="J268" s="83">
        <v>1.036</v>
      </c>
      <c r="K268" s="83">
        <v>1.976</v>
      </c>
      <c r="L268" s="83">
        <v>21.29</v>
      </c>
      <c r="M268" s="62">
        <f t="shared" si="0"/>
        <v>3.952</v>
      </c>
      <c r="N268" s="62">
        <f t="shared" si="1"/>
        <v>2.0720000000000001</v>
      </c>
      <c r="O268" s="62">
        <f t="shared" si="2"/>
        <v>0.23099999999999987</v>
      </c>
      <c r="P268" s="62">
        <f t="shared" si="3"/>
        <v>0.34800000000000009</v>
      </c>
      <c r="Q268" s="83">
        <v>2.16</v>
      </c>
      <c r="R268" s="83">
        <v>3.79</v>
      </c>
      <c r="S268" s="83">
        <v>3.65</v>
      </c>
      <c r="T268" s="83">
        <v>2.1800000000000002</v>
      </c>
      <c r="U268" s="83">
        <v>4.0999999999999996</v>
      </c>
      <c r="V268" s="83">
        <v>2.21</v>
      </c>
      <c r="W268" s="82">
        <v>43668</v>
      </c>
      <c r="X268" s="83">
        <v>0.19</v>
      </c>
      <c r="Y268" s="83">
        <v>28.969989999999999</v>
      </c>
      <c r="Z268" s="75">
        <f t="shared" si="17"/>
        <v>1.2793390013305133</v>
      </c>
      <c r="AA268" s="66">
        <f t="shared" si="5"/>
        <v>2317.7587658219263</v>
      </c>
      <c r="AB268" s="66">
        <f t="shared" si="6"/>
        <v>2.3177587658219263</v>
      </c>
      <c r="AC268" s="67">
        <v>2.3177590000000001</v>
      </c>
      <c r="AD268" s="84"/>
      <c r="AE268" s="85" t="s">
        <v>149</v>
      </c>
      <c r="AF268" s="15" t="s">
        <v>149</v>
      </c>
      <c r="AG268" s="15" t="s">
        <v>149</v>
      </c>
      <c r="AH268" s="86">
        <v>69.900000000000006</v>
      </c>
    </row>
    <row r="269" spans="1:34" ht="14.5" x14ac:dyDescent="0.35">
      <c r="A269" s="87" t="s">
        <v>184</v>
      </c>
      <c r="B269" s="87" t="s">
        <v>189</v>
      </c>
      <c r="C269" s="87" t="s">
        <v>152</v>
      </c>
      <c r="D269" s="87" t="s">
        <v>151</v>
      </c>
      <c r="E269" s="87" t="s">
        <v>160</v>
      </c>
      <c r="F269" s="80">
        <v>8.5194700000000001</v>
      </c>
      <c r="G269" s="80">
        <v>7.4984000000000002</v>
      </c>
      <c r="H269" s="83">
        <v>1.143</v>
      </c>
      <c r="I269" s="83">
        <v>1.2549999999999999</v>
      </c>
      <c r="J269" s="83">
        <v>1.464</v>
      </c>
      <c r="K269" s="83">
        <v>1.5880000000000001</v>
      </c>
      <c r="L269" s="83">
        <v>26.64</v>
      </c>
      <c r="M269" s="62">
        <f t="shared" si="0"/>
        <v>3.1760000000000002</v>
      </c>
      <c r="N269" s="62">
        <f t="shared" si="1"/>
        <v>2.9279999999999999</v>
      </c>
      <c r="O269" s="62">
        <f t="shared" si="2"/>
        <v>0.33300000000000018</v>
      </c>
      <c r="P269" s="62">
        <f t="shared" si="3"/>
        <v>0.32099999999999995</v>
      </c>
      <c r="Q269" s="83">
        <v>2.69</v>
      </c>
      <c r="R269" s="83">
        <v>2.72</v>
      </c>
      <c r="S269" s="83">
        <v>2.5299999999999998</v>
      </c>
      <c r="T269" s="83">
        <v>2.16</v>
      </c>
      <c r="U269" s="83">
        <v>3.71</v>
      </c>
      <c r="V269" s="83">
        <v>2.61</v>
      </c>
      <c r="W269" s="82">
        <v>43668</v>
      </c>
      <c r="X269" s="83">
        <v>0.31</v>
      </c>
      <c r="Y269" s="83">
        <v>22.321960000000001</v>
      </c>
      <c r="Z269" s="65">
        <f t="shared" si="17"/>
        <v>2.4416047823378184</v>
      </c>
      <c r="AA269" s="66">
        <f t="shared" si="5"/>
        <v>935.75570898867579</v>
      </c>
      <c r="AB269" s="66">
        <f t="shared" si="6"/>
        <v>0.93575570898867577</v>
      </c>
      <c r="AC269" s="67">
        <v>0.93575600000000003</v>
      </c>
      <c r="AD269" s="84"/>
      <c r="AE269" s="85" t="s">
        <v>149</v>
      </c>
      <c r="AF269" s="15" t="s">
        <v>149</v>
      </c>
      <c r="AG269" s="15" t="s">
        <v>149</v>
      </c>
      <c r="AH269" s="86">
        <v>70.900000000000006</v>
      </c>
    </row>
    <row r="270" spans="1:34" ht="14.5" x14ac:dyDescent="0.35">
      <c r="A270" s="88" t="s">
        <v>184</v>
      </c>
      <c r="B270" s="88" t="s">
        <v>189</v>
      </c>
      <c r="C270" s="88" t="s">
        <v>152</v>
      </c>
      <c r="D270" s="88" t="s">
        <v>169</v>
      </c>
      <c r="E270" s="88" t="s">
        <v>139</v>
      </c>
      <c r="F270" s="61">
        <v>23.166170000000001</v>
      </c>
      <c r="G270" s="61">
        <v>15.102690000000001</v>
      </c>
      <c r="H270" s="64">
        <v>1.228</v>
      </c>
      <c r="I270" s="64">
        <v>1.83</v>
      </c>
      <c r="J270" s="64">
        <v>1.8220000000000001</v>
      </c>
      <c r="K270" s="64">
        <v>2.4049999999999998</v>
      </c>
      <c r="L270" s="64">
        <v>20.89</v>
      </c>
      <c r="M270" s="62">
        <f t="shared" si="0"/>
        <v>4.8099999999999996</v>
      </c>
      <c r="N270" s="62">
        <f t="shared" si="1"/>
        <v>3.6440000000000001</v>
      </c>
      <c r="O270" s="62">
        <f t="shared" si="2"/>
        <v>0.57499999999999973</v>
      </c>
      <c r="P270" s="62">
        <f t="shared" si="3"/>
        <v>0.59400000000000008</v>
      </c>
      <c r="Q270" s="64">
        <v>2.5099999999999998</v>
      </c>
      <c r="R270" s="64">
        <v>4.5999999999999996</v>
      </c>
      <c r="S270" s="64">
        <v>4.6399999999999997</v>
      </c>
      <c r="T270" s="64">
        <v>2.57</v>
      </c>
      <c r="U270" s="64">
        <v>4.78</v>
      </c>
      <c r="V270" s="64">
        <v>3.52</v>
      </c>
      <c r="W270" s="63">
        <v>43668</v>
      </c>
      <c r="X270" s="64">
        <v>0.44</v>
      </c>
      <c r="Y270" s="64">
        <v>37.130270000000003</v>
      </c>
      <c r="Z270" s="75">
        <f t="shared" ref="Z270:Z301" si="18">PI()/4*(J270^3*K270-H270^3*I270)</f>
        <v>8.7632799330002289</v>
      </c>
      <c r="AA270" s="66">
        <f t="shared" si="5"/>
        <v>433.67755829034678</v>
      </c>
      <c r="AB270" s="66">
        <f t="shared" si="6"/>
        <v>0.43367755829034677</v>
      </c>
      <c r="AC270" s="67">
        <v>0.43367800000000001</v>
      </c>
      <c r="AD270" s="66"/>
      <c r="AE270" s="68" t="s">
        <v>18</v>
      </c>
      <c r="AF270" s="15" t="s">
        <v>18</v>
      </c>
      <c r="AG270" s="15" t="s">
        <v>18</v>
      </c>
      <c r="AH270" s="69">
        <v>101</v>
      </c>
    </row>
    <row r="271" spans="1:34" ht="14.5" x14ac:dyDescent="0.35">
      <c r="A271" s="87" t="s">
        <v>184</v>
      </c>
      <c r="B271" s="87" t="s">
        <v>189</v>
      </c>
      <c r="C271" s="87" t="s">
        <v>152</v>
      </c>
      <c r="D271" s="87" t="s">
        <v>169</v>
      </c>
      <c r="E271" s="87" t="s">
        <v>142</v>
      </c>
      <c r="F271" s="80">
        <v>19.39669</v>
      </c>
      <c r="G271" s="80">
        <v>15.5677</v>
      </c>
      <c r="H271" s="83">
        <v>0.78100000000000003</v>
      </c>
      <c r="I271" s="83">
        <v>1.7909999999999999</v>
      </c>
      <c r="J271" s="83">
        <v>1.282</v>
      </c>
      <c r="K271" s="83">
        <v>2.1440000000000001</v>
      </c>
      <c r="L271" s="83">
        <v>19.89</v>
      </c>
      <c r="M271" s="62">
        <f t="shared" si="0"/>
        <v>4.2880000000000003</v>
      </c>
      <c r="N271" s="62">
        <f t="shared" si="1"/>
        <v>2.5640000000000001</v>
      </c>
      <c r="O271" s="62">
        <f t="shared" si="2"/>
        <v>0.3530000000000002</v>
      </c>
      <c r="P271" s="62">
        <f t="shared" si="3"/>
        <v>0.501</v>
      </c>
      <c r="Q271" s="83">
        <v>2.5499999999999998</v>
      </c>
      <c r="R271" s="83">
        <v>4.34</v>
      </c>
      <c r="S271" s="83">
        <v>4.4000000000000004</v>
      </c>
      <c r="T271" s="83">
        <v>2.64</v>
      </c>
      <c r="U271" s="83">
        <v>4.04</v>
      </c>
      <c r="V271" s="83">
        <v>2.5499999999999998</v>
      </c>
      <c r="W271" s="82">
        <v>43668</v>
      </c>
      <c r="X271" s="83">
        <v>0.11</v>
      </c>
      <c r="Y271" s="83">
        <v>36.219929999999998</v>
      </c>
      <c r="Z271" s="65">
        <f t="shared" si="18"/>
        <v>2.8778618067687844</v>
      </c>
      <c r="AA271" s="66">
        <f t="shared" si="5"/>
        <v>1288.1997124238048</v>
      </c>
      <c r="AB271" s="66">
        <f t="shared" si="6"/>
        <v>1.2881997124238049</v>
      </c>
      <c r="AC271" s="67">
        <v>1.2882</v>
      </c>
      <c r="AD271" s="84"/>
      <c r="AE271" s="85" t="s">
        <v>149</v>
      </c>
      <c r="AF271" s="15" t="s">
        <v>149</v>
      </c>
      <c r="AG271" s="15" t="s">
        <v>149</v>
      </c>
      <c r="AH271" s="86">
        <v>65.7</v>
      </c>
    </row>
    <row r="272" spans="1:34" ht="14.5" x14ac:dyDescent="0.35">
      <c r="A272" s="87" t="s">
        <v>184</v>
      </c>
      <c r="B272" s="87" t="s">
        <v>189</v>
      </c>
      <c r="C272" s="87" t="s">
        <v>154</v>
      </c>
      <c r="D272" s="87" t="s">
        <v>138</v>
      </c>
      <c r="E272" s="87" t="s">
        <v>160</v>
      </c>
      <c r="F272" s="80">
        <v>7.0985199999999997</v>
      </c>
      <c r="G272" s="80">
        <v>7.0962199999999998</v>
      </c>
      <c r="H272" s="83">
        <v>0.13600000000000001</v>
      </c>
      <c r="I272" s="83">
        <v>0.56499999999999995</v>
      </c>
      <c r="J272" s="83">
        <v>0.39600000000000002</v>
      </c>
      <c r="K272" s="83">
        <v>0.93300000000000005</v>
      </c>
      <c r="L272" s="83">
        <v>26.43</v>
      </c>
      <c r="M272" s="62">
        <f t="shared" si="0"/>
        <v>1.8660000000000001</v>
      </c>
      <c r="N272" s="62">
        <f t="shared" si="1"/>
        <v>0.79200000000000004</v>
      </c>
      <c r="O272" s="62">
        <f t="shared" si="2"/>
        <v>0.3680000000000001</v>
      </c>
      <c r="P272" s="62">
        <f t="shared" si="3"/>
        <v>0.26</v>
      </c>
      <c r="Q272" s="83">
        <v>1.78</v>
      </c>
      <c r="R272" s="83">
        <v>2.59</v>
      </c>
      <c r="S272" s="83">
        <v>2.89</v>
      </c>
      <c r="T272" s="83">
        <v>1.68</v>
      </c>
      <c r="U272" s="83">
        <v>3.42</v>
      </c>
      <c r="V272" s="83">
        <v>1.98</v>
      </c>
      <c r="W272" s="82">
        <v>43668</v>
      </c>
      <c r="X272" s="83">
        <v>0.27</v>
      </c>
      <c r="Y272" s="83">
        <v>9.9892099999999999</v>
      </c>
      <c r="Z272" s="75">
        <f t="shared" si="18"/>
        <v>4.438855318443298E-2</v>
      </c>
      <c r="AA272" s="66">
        <f t="shared" si="5"/>
        <v>23033.804705464041</v>
      </c>
      <c r="AB272" s="66">
        <f t="shared" si="6"/>
        <v>23.033804705464043</v>
      </c>
      <c r="AC272" s="67">
        <v>23.033799999999999</v>
      </c>
      <c r="AD272" s="84"/>
      <c r="AE272" s="85" t="s">
        <v>149</v>
      </c>
      <c r="AF272" s="15" t="s">
        <v>8</v>
      </c>
      <c r="AG272" s="15" t="s">
        <v>8</v>
      </c>
      <c r="AH272" s="86">
        <v>73.7</v>
      </c>
    </row>
    <row r="273" spans="1:34" ht="14.5" x14ac:dyDescent="0.35">
      <c r="A273" s="87" t="s">
        <v>184</v>
      </c>
      <c r="B273" s="87" t="s">
        <v>189</v>
      </c>
      <c r="C273" s="87" t="s">
        <v>154</v>
      </c>
      <c r="D273" s="87" t="s">
        <v>145</v>
      </c>
      <c r="E273" s="87" t="s">
        <v>139</v>
      </c>
      <c r="F273" s="80">
        <v>8.0278100000000006</v>
      </c>
      <c r="G273" s="80">
        <v>7.14194</v>
      </c>
      <c r="H273" s="83">
        <v>0.17100000000000001</v>
      </c>
      <c r="I273" s="83">
        <v>0.77800000000000002</v>
      </c>
      <c r="J273" s="83">
        <v>0.51500000000000001</v>
      </c>
      <c r="K273" s="83">
        <v>1.123</v>
      </c>
      <c r="L273" s="83">
        <v>24.87</v>
      </c>
      <c r="M273" s="62">
        <f t="shared" si="0"/>
        <v>2.246</v>
      </c>
      <c r="N273" s="62">
        <f t="shared" si="1"/>
        <v>1.03</v>
      </c>
      <c r="O273" s="62">
        <f t="shared" si="2"/>
        <v>0.34499999999999997</v>
      </c>
      <c r="P273" s="62">
        <f t="shared" si="3"/>
        <v>0.34399999999999997</v>
      </c>
      <c r="Q273" s="83">
        <v>1.54</v>
      </c>
      <c r="R273" s="83">
        <v>3.63</v>
      </c>
      <c r="S273" s="83">
        <v>3.4</v>
      </c>
      <c r="T273" s="83">
        <v>1.56</v>
      </c>
      <c r="U273" s="83">
        <v>3.76</v>
      </c>
      <c r="V273" s="83">
        <v>1.58</v>
      </c>
      <c r="W273" s="82">
        <v>43668</v>
      </c>
      <c r="X273" s="83">
        <v>0.25</v>
      </c>
      <c r="Y273" s="83">
        <v>13.005089999999999</v>
      </c>
      <c r="Z273" s="65">
        <f t="shared" si="18"/>
        <v>0.11741811592735026</v>
      </c>
      <c r="AA273" s="66">
        <f t="shared" si="5"/>
        <v>11336.625007665793</v>
      </c>
      <c r="AB273" s="66">
        <f t="shared" si="6"/>
        <v>11.336625007665793</v>
      </c>
      <c r="AC273" s="67">
        <v>11.33663</v>
      </c>
      <c r="AD273" s="84"/>
      <c r="AE273" s="85" t="s">
        <v>149</v>
      </c>
      <c r="AF273" s="15" t="s">
        <v>8</v>
      </c>
      <c r="AG273" s="15" t="s">
        <v>149</v>
      </c>
      <c r="AH273" s="86">
        <v>62.4</v>
      </c>
    </row>
    <row r="274" spans="1:34" ht="14.5" x14ac:dyDescent="0.35">
      <c r="A274" s="59" t="s">
        <v>184</v>
      </c>
      <c r="B274" s="59" t="s">
        <v>189</v>
      </c>
      <c r="C274" s="59" t="s">
        <v>154</v>
      </c>
      <c r="D274" s="59" t="s">
        <v>148</v>
      </c>
      <c r="E274" s="59" t="s">
        <v>139</v>
      </c>
      <c r="F274" s="75"/>
      <c r="G274" s="75"/>
      <c r="H274" s="75" t="s">
        <v>224</v>
      </c>
      <c r="I274" s="75"/>
      <c r="J274" s="75"/>
      <c r="K274" s="75"/>
      <c r="L274" s="92">
        <v>19.170000000000002</v>
      </c>
      <c r="M274" s="62">
        <f t="shared" si="0"/>
        <v>0</v>
      </c>
      <c r="N274" s="62">
        <f t="shared" si="1"/>
        <v>0</v>
      </c>
      <c r="O274" s="62">
        <f t="shared" si="2"/>
        <v>0</v>
      </c>
      <c r="P274" s="62" t="e">
        <f t="shared" si="3"/>
        <v>#VALUE!</v>
      </c>
      <c r="Q274" s="92">
        <v>1.97</v>
      </c>
      <c r="R274" s="92">
        <v>3.17</v>
      </c>
      <c r="S274" s="92">
        <v>3.08</v>
      </c>
      <c r="T274" s="92">
        <v>2.14</v>
      </c>
      <c r="U274" s="92">
        <v>2.54</v>
      </c>
      <c r="V274" s="92">
        <v>1.81</v>
      </c>
      <c r="W274" s="91">
        <v>43668</v>
      </c>
      <c r="X274" s="92">
        <v>0.19</v>
      </c>
      <c r="Y274" s="92">
        <v>12.045400000000001</v>
      </c>
      <c r="Z274" s="75" t="e">
        <f t="shared" si="18"/>
        <v>#VALUE!</v>
      </c>
      <c r="AA274" s="66" t="e">
        <f t="shared" si="5"/>
        <v>#VALUE!</v>
      </c>
      <c r="AB274" s="66" t="e">
        <f t="shared" si="6"/>
        <v>#VALUE!</v>
      </c>
      <c r="AC274" s="102" t="e">
        <v>#VALUE!</v>
      </c>
      <c r="AD274" s="75"/>
      <c r="AE274" s="93" t="s">
        <v>16</v>
      </c>
      <c r="AF274" s="15" t="s">
        <v>16</v>
      </c>
      <c r="AG274" s="15" t="s">
        <v>16</v>
      </c>
      <c r="AH274" s="94">
        <v>40.6</v>
      </c>
    </row>
    <row r="275" spans="1:34" ht="14.5" x14ac:dyDescent="0.35">
      <c r="A275" s="59" t="s">
        <v>184</v>
      </c>
      <c r="B275" s="59" t="s">
        <v>189</v>
      </c>
      <c r="C275" s="59" t="s">
        <v>154</v>
      </c>
      <c r="D275" s="59" t="s">
        <v>148</v>
      </c>
      <c r="E275" s="59" t="s">
        <v>142</v>
      </c>
      <c r="F275" s="75"/>
      <c r="G275" s="75"/>
      <c r="H275" s="92">
        <v>6.8000000000000005E-2</v>
      </c>
      <c r="I275" s="92">
        <v>0.61399999999999999</v>
      </c>
      <c r="J275" s="92">
        <v>0.23899999999999999</v>
      </c>
      <c r="K275" s="92">
        <v>0.751</v>
      </c>
      <c r="L275" s="92">
        <v>22.95</v>
      </c>
      <c r="M275" s="62">
        <f t="shared" si="0"/>
        <v>1.502</v>
      </c>
      <c r="N275" s="62">
        <f t="shared" si="1"/>
        <v>0.47799999999999998</v>
      </c>
      <c r="O275" s="62">
        <f t="shared" si="2"/>
        <v>0.13700000000000001</v>
      </c>
      <c r="P275" s="62">
        <f t="shared" si="3"/>
        <v>0.17099999999999999</v>
      </c>
      <c r="Q275" s="92">
        <v>1.44</v>
      </c>
      <c r="R275" s="92">
        <v>3.09</v>
      </c>
      <c r="S275" s="92">
        <v>3.18</v>
      </c>
      <c r="T275" s="92">
        <v>2.15</v>
      </c>
      <c r="U275" s="92">
        <v>3.07</v>
      </c>
      <c r="V275" s="92">
        <v>1.43</v>
      </c>
      <c r="W275" s="91">
        <v>43668</v>
      </c>
      <c r="X275" s="92">
        <v>0.21</v>
      </c>
      <c r="Y275" s="92">
        <v>10.735519999999999</v>
      </c>
      <c r="Z275" s="65">
        <f t="shared" si="18"/>
        <v>7.9007363245950767E-3</v>
      </c>
      <c r="AA275" s="66">
        <f t="shared" si="5"/>
        <v>139078.83495778471</v>
      </c>
      <c r="AB275" s="66">
        <f t="shared" si="6"/>
        <v>139.07883495778472</v>
      </c>
      <c r="AC275" s="67">
        <v>139.0788</v>
      </c>
      <c r="AD275" s="75"/>
      <c r="AE275" s="93" t="s">
        <v>16</v>
      </c>
      <c r="AF275" s="15" t="s">
        <v>16</v>
      </c>
      <c r="AG275" s="15" t="s">
        <v>16</v>
      </c>
      <c r="AH275" s="94">
        <v>55.7</v>
      </c>
    </row>
    <row r="276" spans="1:34" ht="14.5" x14ac:dyDescent="0.35">
      <c r="A276" s="127" t="s">
        <v>184</v>
      </c>
      <c r="B276" s="127" t="s">
        <v>189</v>
      </c>
      <c r="C276" s="127" t="s">
        <v>154</v>
      </c>
      <c r="D276" s="127" t="s">
        <v>150</v>
      </c>
      <c r="E276" s="127" t="s">
        <v>139</v>
      </c>
      <c r="F276" s="128"/>
      <c r="G276" s="128"/>
      <c r="H276" s="129">
        <v>0.13200000000000001</v>
      </c>
      <c r="I276" s="129">
        <v>1.133</v>
      </c>
      <c r="J276" s="129">
        <v>0.32200000000000001</v>
      </c>
      <c r="K276" s="129">
        <v>1.3280000000000001</v>
      </c>
      <c r="L276" s="129">
        <v>20.170000000000002</v>
      </c>
      <c r="M276" s="62">
        <f t="shared" si="0"/>
        <v>2.6560000000000001</v>
      </c>
      <c r="N276" s="62">
        <f t="shared" si="1"/>
        <v>0.64400000000000002</v>
      </c>
      <c r="O276" s="62">
        <f t="shared" si="2"/>
        <v>0.19500000000000006</v>
      </c>
      <c r="P276" s="62">
        <f t="shared" si="3"/>
        <v>0.19</v>
      </c>
      <c r="Q276" s="129">
        <v>2.29</v>
      </c>
      <c r="R276" s="129">
        <v>3.52</v>
      </c>
      <c r="S276" s="129">
        <v>4.05</v>
      </c>
      <c r="T276" s="129">
        <v>2.93</v>
      </c>
      <c r="U276" s="129">
        <v>3.49</v>
      </c>
      <c r="V276" s="129">
        <v>1.81</v>
      </c>
      <c r="W276" s="130">
        <v>43668</v>
      </c>
      <c r="X276" s="129">
        <v>0.14000000000000001</v>
      </c>
      <c r="Y276" s="129">
        <v>10.694419999999999</v>
      </c>
      <c r="Z276" s="75">
        <f t="shared" si="18"/>
        <v>3.2775508562043747E-2</v>
      </c>
      <c r="AA276" s="66">
        <f t="shared" si="5"/>
        <v>33397.451179475378</v>
      </c>
      <c r="AB276" s="66">
        <f t="shared" si="6"/>
        <v>33.397451179475375</v>
      </c>
      <c r="AC276" s="67">
        <v>33.397449999999999</v>
      </c>
      <c r="AD276" s="128"/>
      <c r="AE276" s="131" t="s">
        <v>12</v>
      </c>
      <c r="AF276" s="15" t="s">
        <v>12</v>
      </c>
      <c r="AG276" s="15" t="s">
        <v>12</v>
      </c>
      <c r="AH276" s="132">
        <v>62.1</v>
      </c>
    </row>
    <row r="277" spans="1:34" ht="14.5" x14ac:dyDescent="0.35">
      <c r="A277" s="87" t="s">
        <v>184</v>
      </c>
      <c r="B277" s="87" t="s">
        <v>189</v>
      </c>
      <c r="C277" s="87" t="s">
        <v>154</v>
      </c>
      <c r="D277" s="87" t="s">
        <v>150</v>
      </c>
      <c r="E277" s="87" t="s">
        <v>160</v>
      </c>
      <c r="F277" s="80">
        <v>3.06277</v>
      </c>
      <c r="G277" s="80">
        <v>2.9809399999999999</v>
      </c>
      <c r="H277" s="83">
        <v>0.33800000000000002</v>
      </c>
      <c r="I277" s="83">
        <v>1.08</v>
      </c>
      <c r="J277" s="83">
        <v>0.47</v>
      </c>
      <c r="K277" s="83">
        <v>1.2030000000000001</v>
      </c>
      <c r="L277" s="83">
        <v>29.24</v>
      </c>
      <c r="M277" s="62">
        <f t="shared" si="0"/>
        <v>2.4060000000000001</v>
      </c>
      <c r="N277" s="62">
        <f t="shared" si="1"/>
        <v>0.94</v>
      </c>
      <c r="O277" s="62">
        <f t="shared" si="2"/>
        <v>0.123</v>
      </c>
      <c r="P277" s="62">
        <f t="shared" si="3"/>
        <v>0.13199999999999995</v>
      </c>
      <c r="Q277" s="83">
        <v>1.18</v>
      </c>
      <c r="R277" s="83">
        <v>2.65</v>
      </c>
      <c r="S277" s="83">
        <v>2.97</v>
      </c>
      <c r="T277" s="83">
        <v>1.61</v>
      </c>
      <c r="U277" s="83">
        <v>2.54</v>
      </c>
      <c r="V277" s="83">
        <v>1.67</v>
      </c>
      <c r="W277" s="82">
        <v>43668</v>
      </c>
      <c r="X277" s="83">
        <v>0.49</v>
      </c>
      <c r="Y277" s="83">
        <v>6.5048199999999996</v>
      </c>
      <c r="Z277" s="65">
        <f t="shared" si="18"/>
        <v>6.5341545182139985E-2</v>
      </c>
      <c r="AA277" s="66">
        <f t="shared" si="5"/>
        <v>10189.465654060636</v>
      </c>
      <c r="AB277" s="66">
        <f t="shared" si="6"/>
        <v>10.189465654060635</v>
      </c>
      <c r="AC277" s="67">
        <v>10.18947</v>
      </c>
      <c r="AD277" s="84"/>
      <c r="AE277" s="85" t="s">
        <v>149</v>
      </c>
      <c r="AF277" s="15" t="s">
        <v>149</v>
      </c>
      <c r="AG277" s="15" t="s">
        <v>149</v>
      </c>
      <c r="AH277" s="86">
        <v>67.7</v>
      </c>
    </row>
    <row r="278" spans="1:34" ht="14.5" x14ac:dyDescent="0.35">
      <c r="A278" s="87" t="s">
        <v>184</v>
      </c>
      <c r="B278" s="87" t="s">
        <v>189</v>
      </c>
      <c r="C278" s="87" t="s">
        <v>154</v>
      </c>
      <c r="D278" s="87" t="s">
        <v>151</v>
      </c>
      <c r="E278" s="87" t="s">
        <v>142</v>
      </c>
      <c r="F278" s="80">
        <v>7.7030399999999997</v>
      </c>
      <c r="G278" s="80">
        <v>7.6462899999999996</v>
      </c>
      <c r="H278" s="83">
        <v>0.29699999999999999</v>
      </c>
      <c r="I278" s="83">
        <v>1.206</v>
      </c>
      <c r="J278" s="83">
        <v>0.55200000000000005</v>
      </c>
      <c r="K278" s="83">
        <v>1.4470000000000001</v>
      </c>
      <c r="L278" s="83">
        <v>20.11</v>
      </c>
      <c r="M278" s="62">
        <f t="shared" si="0"/>
        <v>2.8940000000000001</v>
      </c>
      <c r="N278" s="62">
        <f t="shared" si="1"/>
        <v>1.1040000000000001</v>
      </c>
      <c r="O278" s="62">
        <f t="shared" si="2"/>
        <v>0.2410000000000001</v>
      </c>
      <c r="P278" s="62">
        <f t="shared" si="3"/>
        <v>0.25500000000000006</v>
      </c>
      <c r="Q278" s="83">
        <v>1.56</v>
      </c>
      <c r="R278" s="83">
        <v>3.25</v>
      </c>
      <c r="S278" s="83">
        <v>3.59</v>
      </c>
      <c r="T278" s="83">
        <v>1.51</v>
      </c>
      <c r="U278" s="83">
        <v>2.65</v>
      </c>
      <c r="V278" s="83">
        <v>1.59</v>
      </c>
      <c r="W278" s="82">
        <v>43668</v>
      </c>
      <c r="X278" s="83">
        <v>0.27</v>
      </c>
      <c r="Y278" s="83">
        <v>11.52153</v>
      </c>
      <c r="Z278" s="75">
        <f t="shared" si="18"/>
        <v>0.16633603363462293</v>
      </c>
      <c r="AA278" s="66">
        <f t="shared" si="5"/>
        <v>7089.7241932882844</v>
      </c>
      <c r="AB278" s="66">
        <f t="shared" si="6"/>
        <v>7.0897241932882844</v>
      </c>
      <c r="AC278" s="67">
        <v>7.0897240000000004</v>
      </c>
      <c r="AD278" s="84"/>
      <c r="AE278" s="85" t="s">
        <v>149</v>
      </c>
      <c r="AF278" s="15" t="s">
        <v>5</v>
      </c>
      <c r="AG278" s="15" t="s">
        <v>149</v>
      </c>
      <c r="AH278" s="86">
        <v>51.3</v>
      </c>
    </row>
    <row r="279" spans="1:34" ht="14.5" x14ac:dyDescent="0.35">
      <c r="A279" s="59" t="s">
        <v>184</v>
      </c>
      <c r="B279" s="59" t="s">
        <v>192</v>
      </c>
      <c r="C279" s="59" t="s">
        <v>137</v>
      </c>
      <c r="D279" s="59" t="s">
        <v>138</v>
      </c>
      <c r="E279" s="59" t="s">
        <v>139</v>
      </c>
      <c r="F279" s="75">
        <v>21.15447</v>
      </c>
      <c r="G279" s="75">
        <v>21.15447</v>
      </c>
      <c r="H279" s="92">
        <v>0.877</v>
      </c>
      <c r="I279" s="92">
        <v>1.0529999999999999</v>
      </c>
      <c r="J279" s="92">
        <v>1.0649999999999999</v>
      </c>
      <c r="K279" s="92">
        <v>1.276</v>
      </c>
      <c r="L279" s="92">
        <v>24.73</v>
      </c>
      <c r="M279" s="62">
        <f t="shared" si="0"/>
        <v>2.552</v>
      </c>
      <c r="N279" s="62">
        <f t="shared" si="1"/>
        <v>2.13</v>
      </c>
      <c r="O279" s="62">
        <f t="shared" si="2"/>
        <v>0.22300000000000009</v>
      </c>
      <c r="P279" s="62">
        <f t="shared" si="3"/>
        <v>0.18799999999999994</v>
      </c>
      <c r="Q279" s="92">
        <v>2.72</v>
      </c>
      <c r="R279" s="92">
        <v>3.07</v>
      </c>
      <c r="S279" s="92">
        <v>3.82</v>
      </c>
      <c r="T279" s="92">
        <v>3.77</v>
      </c>
      <c r="U279" s="92">
        <v>2.2799999999999998</v>
      </c>
      <c r="V279" s="92">
        <v>2.2200000000000002</v>
      </c>
      <c r="W279" s="91">
        <v>43705</v>
      </c>
      <c r="X279" s="92">
        <v>0.34</v>
      </c>
      <c r="Y279" s="92">
        <v>43.504809999999999</v>
      </c>
      <c r="Z279" s="65">
        <f t="shared" si="18"/>
        <v>0.65271904794935032</v>
      </c>
      <c r="AA279" s="66">
        <f t="shared" si="5"/>
        <v>6822.0754205524618</v>
      </c>
      <c r="AB279" s="66">
        <f t="shared" si="6"/>
        <v>6.8220754205524621</v>
      </c>
      <c r="AC279" s="67">
        <v>6.8220749999999999</v>
      </c>
      <c r="AD279" s="75"/>
      <c r="AE279" s="93" t="s">
        <v>16</v>
      </c>
      <c r="AF279" s="15" t="s">
        <v>16</v>
      </c>
      <c r="AG279" s="15" t="s">
        <v>16</v>
      </c>
      <c r="AH279" s="94">
        <v>56.4</v>
      </c>
    </row>
    <row r="280" spans="1:34" ht="14.5" x14ac:dyDescent="0.35">
      <c r="A280" s="87" t="s">
        <v>184</v>
      </c>
      <c r="B280" s="87" t="s">
        <v>192</v>
      </c>
      <c r="C280" s="87" t="s">
        <v>137</v>
      </c>
      <c r="D280" s="87" t="s">
        <v>138</v>
      </c>
      <c r="E280" s="87" t="s">
        <v>142</v>
      </c>
      <c r="F280" s="80">
        <v>5.0167200000000003</v>
      </c>
      <c r="G280" s="80">
        <v>4.5934499999999998</v>
      </c>
      <c r="H280" s="83">
        <v>0.53500000000000003</v>
      </c>
      <c r="I280" s="83">
        <v>0.65300000000000002</v>
      </c>
      <c r="J280" s="83">
        <v>0.66200000000000003</v>
      </c>
      <c r="K280" s="83">
        <v>0.81799999999999995</v>
      </c>
      <c r="L280" s="83">
        <v>25.55</v>
      </c>
      <c r="M280" s="62">
        <f t="shared" si="0"/>
        <v>1.6359999999999999</v>
      </c>
      <c r="N280" s="62">
        <f t="shared" si="1"/>
        <v>1.3240000000000001</v>
      </c>
      <c r="O280" s="62">
        <f t="shared" si="2"/>
        <v>0.16499999999999992</v>
      </c>
      <c r="P280" s="62">
        <f t="shared" si="3"/>
        <v>0.127</v>
      </c>
      <c r="Q280" s="83">
        <v>1.67</v>
      </c>
      <c r="R280" s="83">
        <v>2.02</v>
      </c>
      <c r="S280" s="83">
        <v>2.08</v>
      </c>
      <c r="T280" s="83">
        <v>1.65</v>
      </c>
      <c r="U280" s="83">
        <v>2.0099999999999998</v>
      </c>
      <c r="V280" s="83">
        <v>2</v>
      </c>
      <c r="W280" s="82">
        <v>43705</v>
      </c>
      <c r="X280" s="83">
        <v>0.37</v>
      </c>
      <c r="Y280" s="83">
        <v>17.51294</v>
      </c>
      <c r="Z280" s="75">
        <f t="shared" si="18"/>
        <v>0.10785244897303542</v>
      </c>
      <c r="AA280" s="66">
        <f t="shared" si="5"/>
        <v>16620.136090108517</v>
      </c>
      <c r="AB280" s="66">
        <f t="shared" si="6"/>
        <v>16.620136090108517</v>
      </c>
      <c r="AC280" s="67">
        <v>16.620139999999999</v>
      </c>
      <c r="AD280" s="84"/>
      <c r="AE280" s="85" t="s">
        <v>149</v>
      </c>
      <c r="AF280" s="15" t="s">
        <v>149</v>
      </c>
      <c r="AG280" s="15" t="s">
        <v>149</v>
      </c>
      <c r="AH280" s="86">
        <v>29.7</v>
      </c>
    </row>
    <row r="281" spans="1:34" ht="14.5" x14ac:dyDescent="0.35">
      <c r="A281" s="59" t="s">
        <v>184</v>
      </c>
      <c r="B281" s="59" t="s">
        <v>192</v>
      </c>
      <c r="C281" s="59" t="s">
        <v>137</v>
      </c>
      <c r="D281" s="59" t="s">
        <v>145</v>
      </c>
      <c r="E281" s="59" t="s">
        <v>139</v>
      </c>
      <c r="F281" s="75"/>
      <c r="G281" s="75"/>
      <c r="H281" s="92">
        <v>0.502</v>
      </c>
      <c r="I281" s="92">
        <v>0.95699999999999996</v>
      </c>
      <c r="J281" s="92">
        <v>0.80300000000000005</v>
      </c>
      <c r="K281" s="92">
        <v>1.3280000000000001</v>
      </c>
      <c r="L281" s="92">
        <v>17.39</v>
      </c>
      <c r="M281" s="62">
        <f t="shared" si="0"/>
        <v>2.6560000000000001</v>
      </c>
      <c r="N281" s="62">
        <f t="shared" si="1"/>
        <v>1.6060000000000001</v>
      </c>
      <c r="O281" s="62">
        <f t="shared" si="2"/>
        <v>0.37100000000000011</v>
      </c>
      <c r="P281" s="62">
        <f t="shared" si="3"/>
        <v>0.30100000000000005</v>
      </c>
      <c r="Q281" s="92">
        <v>2.04</v>
      </c>
      <c r="R281" s="92">
        <v>2.72</v>
      </c>
      <c r="S281" s="92">
        <v>2.5099999999999998</v>
      </c>
      <c r="T281" s="92">
        <v>1.97</v>
      </c>
      <c r="U281" s="92">
        <v>3.26</v>
      </c>
      <c r="V281" s="92">
        <v>2.73</v>
      </c>
      <c r="W281" s="91">
        <v>43705</v>
      </c>
      <c r="X281" s="75"/>
      <c r="Y281" s="75"/>
      <c r="Z281" s="65">
        <f t="shared" si="18"/>
        <v>0.44496556311235491</v>
      </c>
      <c r="AA281" s="66">
        <f t="shared" si="5"/>
        <v>0</v>
      </c>
      <c r="AB281" s="66">
        <f t="shared" si="6"/>
        <v>0</v>
      </c>
      <c r="AC281" s="102" t="e">
        <v>#VALUE!</v>
      </c>
      <c r="AD281" s="75" t="s">
        <v>215</v>
      </c>
      <c r="AE281" s="93" t="s">
        <v>16</v>
      </c>
      <c r="AF281" s="15" t="s">
        <v>16</v>
      </c>
      <c r="AG281" s="15" t="s">
        <v>16</v>
      </c>
      <c r="AH281" s="75" t="s">
        <v>211</v>
      </c>
    </row>
    <row r="282" spans="1:34" ht="14.5" x14ac:dyDescent="0.35">
      <c r="A282" s="87" t="s">
        <v>184</v>
      </c>
      <c r="B282" s="87" t="s">
        <v>192</v>
      </c>
      <c r="C282" s="87" t="s">
        <v>137</v>
      </c>
      <c r="D282" s="87" t="s">
        <v>145</v>
      </c>
      <c r="E282" s="87" t="s">
        <v>142</v>
      </c>
      <c r="F282" s="80">
        <v>4.3588500000000003</v>
      </c>
      <c r="G282" s="80">
        <v>2.5642</v>
      </c>
      <c r="H282" s="83">
        <v>0.47299999999999998</v>
      </c>
      <c r="I282" s="83">
        <v>0.59499999999999997</v>
      </c>
      <c r="J282" s="83">
        <v>0.76200000000000001</v>
      </c>
      <c r="K282" s="83">
        <v>0.84599999999999997</v>
      </c>
      <c r="L282" s="83">
        <v>20.09</v>
      </c>
      <c r="M282" s="62">
        <f t="shared" si="0"/>
        <v>1.6919999999999999</v>
      </c>
      <c r="N282" s="62">
        <f t="shared" si="1"/>
        <v>1.524</v>
      </c>
      <c r="O282" s="62">
        <f t="shared" si="2"/>
        <v>0.251</v>
      </c>
      <c r="P282" s="62">
        <f t="shared" si="3"/>
        <v>0.28900000000000003</v>
      </c>
      <c r="Q282" s="83">
        <v>1.73</v>
      </c>
      <c r="R282" s="83">
        <v>1.87</v>
      </c>
      <c r="S282" s="83">
        <v>1.8</v>
      </c>
      <c r="T282" s="83">
        <v>1.56</v>
      </c>
      <c r="U282" s="83">
        <v>2.2599999999999998</v>
      </c>
      <c r="V282" s="83">
        <v>1.81</v>
      </c>
      <c r="W282" s="82">
        <v>43705</v>
      </c>
      <c r="X282" s="83">
        <v>0.31</v>
      </c>
      <c r="Y282" s="83">
        <v>11.190519999999999</v>
      </c>
      <c r="Z282" s="75">
        <f t="shared" si="18"/>
        <v>0.24453226108191708</v>
      </c>
      <c r="AA282" s="66">
        <f t="shared" si="5"/>
        <v>4684.0296004254606</v>
      </c>
      <c r="AB282" s="66">
        <f t="shared" si="6"/>
        <v>4.6840296004254602</v>
      </c>
      <c r="AC282" s="67">
        <v>4.6840299999999999</v>
      </c>
      <c r="AD282" s="84"/>
      <c r="AE282" s="85" t="s">
        <v>149</v>
      </c>
      <c r="AF282" s="15" t="s">
        <v>149</v>
      </c>
      <c r="AG282" s="15" t="s">
        <v>149</v>
      </c>
      <c r="AH282" s="83">
        <v>22.7</v>
      </c>
    </row>
    <row r="283" spans="1:34" ht="14.5" x14ac:dyDescent="0.35">
      <c r="A283" s="59" t="s">
        <v>184</v>
      </c>
      <c r="B283" s="59" t="s">
        <v>192</v>
      </c>
      <c r="C283" s="59" t="s">
        <v>137</v>
      </c>
      <c r="D283" s="59" t="s">
        <v>148</v>
      </c>
      <c r="E283" s="59" t="s">
        <v>139</v>
      </c>
      <c r="F283" s="75"/>
      <c r="G283" s="75"/>
      <c r="H283" s="92">
        <v>0.95099999999999996</v>
      </c>
      <c r="I283" s="92">
        <v>1.2849999999999999</v>
      </c>
      <c r="J283" s="92">
        <v>1.31</v>
      </c>
      <c r="K283" s="92">
        <v>1.6319999999999999</v>
      </c>
      <c r="L283" s="92">
        <v>16.25</v>
      </c>
      <c r="M283" s="62">
        <f t="shared" si="0"/>
        <v>3.2639999999999998</v>
      </c>
      <c r="N283" s="62">
        <f t="shared" si="1"/>
        <v>2.62</v>
      </c>
      <c r="O283" s="62">
        <f t="shared" si="2"/>
        <v>0.34699999999999998</v>
      </c>
      <c r="P283" s="62">
        <f t="shared" si="3"/>
        <v>0.3590000000000001</v>
      </c>
      <c r="Q283" s="92">
        <v>3.08</v>
      </c>
      <c r="R283" s="92">
        <v>3.25</v>
      </c>
      <c r="S283" s="92">
        <v>4.13</v>
      </c>
      <c r="T283" s="92">
        <v>3.95</v>
      </c>
      <c r="U283" s="92">
        <v>3.55</v>
      </c>
      <c r="V283" s="92">
        <v>2.4</v>
      </c>
      <c r="W283" s="91">
        <v>43705</v>
      </c>
      <c r="X283" s="75"/>
      <c r="Y283" s="75"/>
      <c r="Z283" s="65">
        <f t="shared" si="18"/>
        <v>2.0135055077151662</v>
      </c>
      <c r="AA283" s="66">
        <f t="shared" si="5"/>
        <v>0</v>
      </c>
      <c r="AB283" s="66">
        <f t="shared" si="6"/>
        <v>0</v>
      </c>
      <c r="AC283" s="102" t="e">
        <v>#VALUE!</v>
      </c>
      <c r="AD283" s="75" t="s">
        <v>215</v>
      </c>
      <c r="AE283" s="93" t="s">
        <v>16</v>
      </c>
      <c r="AF283" s="15" t="s">
        <v>16</v>
      </c>
      <c r="AG283" s="15" t="s">
        <v>16</v>
      </c>
      <c r="AH283" s="75" t="s">
        <v>211</v>
      </c>
    </row>
    <row r="284" spans="1:34" ht="14.5" x14ac:dyDescent="0.35">
      <c r="A284" s="59" t="s">
        <v>184</v>
      </c>
      <c r="B284" s="59" t="s">
        <v>192</v>
      </c>
      <c r="C284" s="59" t="s">
        <v>137</v>
      </c>
      <c r="D284" s="59" t="s">
        <v>148</v>
      </c>
      <c r="E284" s="59" t="s">
        <v>142</v>
      </c>
      <c r="F284" s="75"/>
      <c r="G284" s="75"/>
      <c r="H284" s="92">
        <v>0.67200000000000004</v>
      </c>
      <c r="I284" s="92">
        <v>0.69799999999999995</v>
      </c>
      <c r="J284" s="92">
        <v>0.85899999999999999</v>
      </c>
      <c r="K284" s="92">
        <v>0.94499999999999995</v>
      </c>
      <c r="L284" s="92">
        <v>20.47</v>
      </c>
      <c r="M284" s="62">
        <f t="shared" si="0"/>
        <v>1.89</v>
      </c>
      <c r="N284" s="62">
        <f t="shared" si="1"/>
        <v>1.718</v>
      </c>
      <c r="O284" s="62">
        <f t="shared" si="2"/>
        <v>0.247</v>
      </c>
      <c r="P284" s="62">
        <f t="shared" si="3"/>
        <v>0.18699999999999994</v>
      </c>
      <c r="Q284" s="92">
        <v>2.0099999999999998</v>
      </c>
      <c r="R284" s="92">
        <v>2.2000000000000002</v>
      </c>
      <c r="S284" s="92">
        <v>1.78</v>
      </c>
      <c r="T284" s="92">
        <v>2.02</v>
      </c>
      <c r="U284" s="92">
        <v>2.27</v>
      </c>
      <c r="V284" s="92">
        <v>2.4700000000000002</v>
      </c>
      <c r="W284" s="91">
        <v>43705</v>
      </c>
      <c r="X284" s="75"/>
      <c r="Y284" s="75"/>
      <c r="Z284" s="75">
        <f t="shared" si="18"/>
        <v>0.30407507216682494</v>
      </c>
      <c r="AA284" s="66">
        <f t="shared" si="5"/>
        <v>0</v>
      </c>
      <c r="AB284" s="66">
        <f t="shared" si="6"/>
        <v>0</v>
      </c>
      <c r="AC284" s="102" t="e">
        <v>#VALUE!</v>
      </c>
      <c r="AD284" s="75" t="s">
        <v>225</v>
      </c>
      <c r="AE284" s="93" t="s">
        <v>16</v>
      </c>
      <c r="AF284" s="15" t="s">
        <v>16</v>
      </c>
      <c r="AG284" s="15" t="s">
        <v>16</v>
      </c>
      <c r="AH284" s="75" t="s">
        <v>211</v>
      </c>
    </row>
    <row r="285" spans="1:34" ht="14.5" x14ac:dyDescent="0.35">
      <c r="A285" s="87" t="s">
        <v>184</v>
      </c>
      <c r="B285" s="87" t="s">
        <v>192</v>
      </c>
      <c r="C285" s="87" t="s">
        <v>137</v>
      </c>
      <c r="D285" s="87" t="s">
        <v>150</v>
      </c>
      <c r="E285" s="87" t="s">
        <v>142</v>
      </c>
      <c r="F285" s="80">
        <v>5.5630199999999999</v>
      </c>
      <c r="G285" s="80">
        <v>5.2064599999999999</v>
      </c>
      <c r="H285" s="83">
        <v>0.14499999999999999</v>
      </c>
      <c r="I285" s="83">
        <v>0.67800000000000005</v>
      </c>
      <c r="J285" s="83">
        <v>0.32100000000000001</v>
      </c>
      <c r="K285" s="83">
        <v>0.82899999999999996</v>
      </c>
      <c r="L285" s="83">
        <v>20.440000000000001</v>
      </c>
      <c r="M285" s="62">
        <f t="shared" si="0"/>
        <v>1.6579999999999999</v>
      </c>
      <c r="N285" s="62">
        <f t="shared" si="1"/>
        <v>0.64200000000000002</v>
      </c>
      <c r="O285" s="62">
        <f t="shared" si="2"/>
        <v>0.15099999999999991</v>
      </c>
      <c r="P285" s="62">
        <f t="shared" si="3"/>
        <v>0.17600000000000002</v>
      </c>
      <c r="Q285" s="83">
        <v>1.35</v>
      </c>
      <c r="R285" s="83">
        <v>1.9</v>
      </c>
      <c r="S285" s="83">
        <v>2.2999999999999998</v>
      </c>
      <c r="T285" s="83">
        <v>1.36</v>
      </c>
      <c r="U285" s="83">
        <v>2.1</v>
      </c>
      <c r="V285" s="83">
        <v>1.33</v>
      </c>
      <c r="W285" s="82">
        <v>43705</v>
      </c>
      <c r="X285" s="83">
        <v>0.31</v>
      </c>
      <c r="Y285" s="83">
        <v>11.105650000000001</v>
      </c>
      <c r="Z285" s="65">
        <f t="shared" si="18"/>
        <v>1.9912332933606398E-2</v>
      </c>
      <c r="AA285" s="66">
        <f t="shared" si="5"/>
        <v>57085.704363812729</v>
      </c>
      <c r="AB285" s="66">
        <f t="shared" si="6"/>
        <v>57.085704363812731</v>
      </c>
      <c r="AC285" s="67">
        <v>57.085700000000003</v>
      </c>
      <c r="AD285" s="84"/>
      <c r="AE285" s="85" t="s">
        <v>149</v>
      </c>
      <c r="AF285" s="15" t="s">
        <v>12</v>
      </c>
      <c r="AG285" s="15" t="s">
        <v>149</v>
      </c>
      <c r="AH285" s="83">
        <v>28.9</v>
      </c>
    </row>
    <row r="286" spans="1:34" ht="14.5" x14ac:dyDescent="0.35">
      <c r="A286" s="121" t="s">
        <v>184</v>
      </c>
      <c r="B286" s="121" t="s">
        <v>192</v>
      </c>
      <c r="C286" s="121" t="s">
        <v>152</v>
      </c>
      <c r="D286" s="121" t="s">
        <v>138</v>
      </c>
      <c r="E286" s="121" t="s">
        <v>139</v>
      </c>
      <c r="F286" s="76"/>
      <c r="G286" s="76"/>
      <c r="H286" s="74">
        <v>1.407</v>
      </c>
      <c r="I286" s="74">
        <v>1.968</v>
      </c>
      <c r="J286" s="74">
        <v>1.6719999999999999</v>
      </c>
      <c r="K286" s="74">
        <v>2.3149999999999999</v>
      </c>
      <c r="L286" s="74">
        <v>21.2</v>
      </c>
      <c r="M286" s="62">
        <f t="shared" si="0"/>
        <v>4.63</v>
      </c>
      <c r="N286" s="62">
        <f t="shared" si="1"/>
        <v>3.3439999999999999</v>
      </c>
      <c r="O286" s="62">
        <f t="shared" si="2"/>
        <v>0.34699999999999998</v>
      </c>
      <c r="P286" s="62">
        <f t="shared" si="3"/>
        <v>0.2649999999999999</v>
      </c>
      <c r="Q286" s="74">
        <v>3.34</v>
      </c>
      <c r="R286" s="74">
        <v>4.13</v>
      </c>
      <c r="S286" s="74">
        <v>4.8499999999999996</v>
      </c>
      <c r="T286" s="74">
        <v>3.65</v>
      </c>
      <c r="U286" s="74">
        <v>4.72</v>
      </c>
      <c r="V286" s="74">
        <v>3.92</v>
      </c>
      <c r="W286" s="73">
        <v>43705</v>
      </c>
      <c r="X286" s="74">
        <v>0.13</v>
      </c>
      <c r="Y286" s="74">
        <v>27.477080000000001</v>
      </c>
      <c r="Z286" s="75">
        <f t="shared" si="18"/>
        <v>4.1934061267367948</v>
      </c>
      <c r="AA286" s="66">
        <f t="shared" si="5"/>
        <v>670.67046234843667</v>
      </c>
      <c r="AB286" s="66">
        <f t="shared" si="6"/>
        <v>0.67067046234843664</v>
      </c>
      <c r="AC286" s="67">
        <v>0.67066999999999999</v>
      </c>
      <c r="AD286" s="76"/>
      <c r="AE286" s="77" t="s">
        <v>10</v>
      </c>
      <c r="AF286" s="15" t="s">
        <v>12</v>
      </c>
      <c r="AG286" s="15" t="s">
        <v>10</v>
      </c>
      <c r="AH286" s="78">
        <v>92.5</v>
      </c>
    </row>
    <row r="287" spans="1:34" ht="14.5" x14ac:dyDescent="0.35">
      <c r="A287" s="120" t="s">
        <v>184</v>
      </c>
      <c r="B287" s="120" t="s">
        <v>192</v>
      </c>
      <c r="C287" s="120" t="s">
        <v>152</v>
      </c>
      <c r="D287" s="120" t="s">
        <v>145</v>
      </c>
      <c r="E287" s="120" t="s">
        <v>139</v>
      </c>
      <c r="F287" s="108"/>
      <c r="G287" s="108"/>
      <c r="H287" s="107">
        <v>0.38500000000000001</v>
      </c>
      <c r="I287" s="107">
        <v>1.83</v>
      </c>
      <c r="J287" s="107">
        <v>0.73799999999999999</v>
      </c>
      <c r="K287" s="107">
        <v>2.056</v>
      </c>
      <c r="L287" s="107">
        <v>21.46</v>
      </c>
      <c r="M287" s="62">
        <f t="shared" si="0"/>
        <v>4.1120000000000001</v>
      </c>
      <c r="N287" s="62">
        <f t="shared" si="1"/>
        <v>1.476</v>
      </c>
      <c r="O287" s="62">
        <f t="shared" si="2"/>
        <v>0.22599999999999998</v>
      </c>
      <c r="P287" s="62">
        <f t="shared" si="3"/>
        <v>0.35299999999999998</v>
      </c>
      <c r="Q287" s="107">
        <v>2.82</v>
      </c>
      <c r="R287" s="107">
        <v>5.16</v>
      </c>
      <c r="S287" s="107">
        <v>5.55</v>
      </c>
      <c r="T287" s="107">
        <v>3.41</v>
      </c>
      <c r="U287" s="107">
        <v>4.83</v>
      </c>
      <c r="V287" s="107">
        <v>2.52</v>
      </c>
      <c r="W287" s="106">
        <v>43705</v>
      </c>
      <c r="X287" s="107">
        <v>0.32</v>
      </c>
      <c r="Y287" s="107">
        <v>55.307690000000001</v>
      </c>
      <c r="Z287" s="65">
        <f t="shared" si="18"/>
        <v>0.56703522166535603</v>
      </c>
      <c r="AA287" s="66">
        <f t="shared" si="5"/>
        <v>9983.4583530496056</v>
      </c>
      <c r="AB287" s="66">
        <f t="shared" si="6"/>
        <v>9.9834583530496062</v>
      </c>
      <c r="AC287" s="67">
        <v>9.9834580000000006</v>
      </c>
      <c r="AD287" s="108"/>
      <c r="AE287" s="109" t="s">
        <v>5</v>
      </c>
      <c r="AF287" s="15" t="s">
        <v>5</v>
      </c>
      <c r="AG287" s="15" t="s">
        <v>5</v>
      </c>
      <c r="AH287" s="110">
        <v>107.8</v>
      </c>
    </row>
    <row r="288" spans="1:34" ht="14.5" x14ac:dyDescent="0.35">
      <c r="A288" s="87" t="s">
        <v>184</v>
      </c>
      <c r="B288" s="87" t="s">
        <v>192</v>
      </c>
      <c r="C288" s="87" t="s">
        <v>152</v>
      </c>
      <c r="D288" s="87" t="s">
        <v>148</v>
      </c>
      <c r="E288" s="87" t="s">
        <v>139</v>
      </c>
      <c r="F288" s="80">
        <v>23.347490000000001</v>
      </c>
      <c r="G288" s="80">
        <v>23.112649999999999</v>
      </c>
      <c r="H288" s="83">
        <v>0.72799999999999998</v>
      </c>
      <c r="I288" s="83">
        <v>1.4350000000000001</v>
      </c>
      <c r="J288" s="83">
        <v>1.06</v>
      </c>
      <c r="K288" s="83">
        <v>1.7110000000000001</v>
      </c>
      <c r="L288" s="83">
        <v>17.43</v>
      </c>
      <c r="M288" s="62">
        <f t="shared" si="0"/>
        <v>3.4220000000000002</v>
      </c>
      <c r="N288" s="62">
        <f t="shared" si="1"/>
        <v>2.12</v>
      </c>
      <c r="O288" s="62">
        <f t="shared" si="2"/>
        <v>0.27600000000000002</v>
      </c>
      <c r="P288" s="62">
        <f t="shared" si="3"/>
        <v>0.33200000000000007</v>
      </c>
      <c r="Q288" s="83">
        <v>3.38</v>
      </c>
      <c r="R288" s="83">
        <v>4.51</v>
      </c>
      <c r="S288" s="83">
        <v>4.62</v>
      </c>
      <c r="T288" s="83">
        <v>3.79</v>
      </c>
      <c r="U288" s="83">
        <v>4.1500000000000004</v>
      </c>
      <c r="V288" s="83">
        <v>2.88</v>
      </c>
      <c r="W288" s="82">
        <v>43705</v>
      </c>
      <c r="X288" s="83">
        <v>0.17</v>
      </c>
      <c r="Y288" s="83">
        <v>28.124099999999999</v>
      </c>
      <c r="Z288" s="75">
        <f t="shared" si="18"/>
        <v>1.165660222396494</v>
      </c>
      <c r="AA288" s="66">
        <f t="shared" si="5"/>
        <v>2469.5179293600795</v>
      </c>
      <c r="AB288" s="66">
        <f t="shared" si="6"/>
        <v>2.4695179293600797</v>
      </c>
      <c r="AC288" s="67">
        <v>2.4695179999999999</v>
      </c>
      <c r="AD288" s="84"/>
      <c r="AE288" s="85" t="s">
        <v>149</v>
      </c>
      <c r="AF288" s="15" t="s">
        <v>149</v>
      </c>
      <c r="AG288" s="15" t="s">
        <v>149</v>
      </c>
      <c r="AH288" s="86">
        <v>75.7</v>
      </c>
    </row>
    <row r="289" spans="1:34" ht="14.5" x14ac:dyDescent="0.35">
      <c r="A289" s="88" t="s">
        <v>184</v>
      </c>
      <c r="B289" s="88" t="s">
        <v>192</v>
      </c>
      <c r="C289" s="88" t="s">
        <v>152</v>
      </c>
      <c r="D289" s="88" t="s">
        <v>148</v>
      </c>
      <c r="E289" s="88" t="s">
        <v>142</v>
      </c>
      <c r="F289" s="61">
        <v>20.100149999999999</v>
      </c>
      <c r="G289" s="61">
        <v>15.942270000000001</v>
      </c>
      <c r="H289" s="64">
        <v>0.66800000000000004</v>
      </c>
      <c r="I289" s="64">
        <v>1.0589999999999999</v>
      </c>
      <c r="J289" s="64">
        <v>0.85799999999999998</v>
      </c>
      <c r="K289" s="64">
        <v>1.2809999999999999</v>
      </c>
      <c r="L289" s="64">
        <v>23.97</v>
      </c>
      <c r="M289" s="62">
        <f t="shared" si="0"/>
        <v>2.5619999999999998</v>
      </c>
      <c r="N289" s="62">
        <f t="shared" si="1"/>
        <v>1.716</v>
      </c>
      <c r="O289" s="62">
        <f t="shared" si="2"/>
        <v>0.22199999999999998</v>
      </c>
      <c r="P289" s="62">
        <f t="shared" si="3"/>
        <v>0.18999999999999995</v>
      </c>
      <c r="Q289" s="64">
        <v>2.58</v>
      </c>
      <c r="R289" s="64">
        <v>3.14</v>
      </c>
      <c r="S289" s="64">
        <v>2.81</v>
      </c>
      <c r="T289" s="64">
        <v>2.5299999999999998</v>
      </c>
      <c r="U289" s="64">
        <v>3.47</v>
      </c>
      <c r="V289" s="64">
        <v>2.65</v>
      </c>
      <c r="W289" s="63">
        <v>43705</v>
      </c>
      <c r="X289" s="64">
        <v>0.38</v>
      </c>
      <c r="Y289" s="64">
        <v>43.226909999999997</v>
      </c>
      <c r="Z289" s="65">
        <f t="shared" si="18"/>
        <v>0.38755642630204296</v>
      </c>
      <c r="AA289" s="66">
        <f t="shared" si="5"/>
        <v>11416.284314627237</v>
      </c>
      <c r="AB289" s="66">
        <f t="shared" si="6"/>
        <v>11.416284314627237</v>
      </c>
      <c r="AC289" s="67">
        <v>11.41628</v>
      </c>
      <c r="AD289" s="66"/>
      <c r="AE289" s="68" t="s">
        <v>18</v>
      </c>
      <c r="AF289" s="15" t="s">
        <v>18</v>
      </c>
      <c r="AG289" s="15" t="s">
        <v>18</v>
      </c>
      <c r="AH289" s="69">
        <v>63.9</v>
      </c>
    </row>
    <row r="290" spans="1:34" ht="14.5" x14ac:dyDescent="0.35">
      <c r="A290" s="87" t="s">
        <v>184</v>
      </c>
      <c r="B290" s="87" t="s">
        <v>192</v>
      </c>
      <c r="C290" s="87" t="s">
        <v>152</v>
      </c>
      <c r="D290" s="87" t="s">
        <v>148</v>
      </c>
      <c r="E290" s="87" t="s">
        <v>160</v>
      </c>
      <c r="F290" s="80">
        <v>8.4365299999999994</v>
      </c>
      <c r="G290" s="80">
        <v>5.8775700000000004</v>
      </c>
      <c r="H290" s="83">
        <v>0.69</v>
      </c>
      <c r="I290" s="83">
        <v>1.1559999999999999</v>
      </c>
      <c r="J290" s="83">
        <v>0.85699999999999998</v>
      </c>
      <c r="K290" s="83">
        <v>1.331</v>
      </c>
      <c r="L290" s="83">
        <v>18.98</v>
      </c>
      <c r="M290" s="62">
        <f t="shared" si="0"/>
        <v>2.6619999999999999</v>
      </c>
      <c r="N290" s="62">
        <f t="shared" si="1"/>
        <v>1.714</v>
      </c>
      <c r="O290" s="62">
        <f t="shared" si="2"/>
        <v>0.17500000000000004</v>
      </c>
      <c r="P290" s="62">
        <f t="shared" si="3"/>
        <v>0.16700000000000004</v>
      </c>
      <c r="Q290" s="83">
        <v>2.0699999999999998</v>
      </c>
      <c r="R290" s="83">
        <v>2.97</v>
      </c>
      <c r="S290" s="83">
        <v>2.71</v>
      </c>
      <c r="T290" s="83">
        <v>2.1</v>
      </c>
      <c r="U290" s="83">
        <v>3.15</v>
      </c>
      <c r="V290" s="83">
        <v>2.36</v>
      </c>
      <c r="W290" s="82">
        <v>43705</v>
      </c>
      <c r="X290" s="83">
        <v>0.28999999999999998</v>
      </c>
      <c r="Y290" s="83">
        <v>19.649460000000001</v>
      </c>
      <c r="Z290" s="75">
        <f t="shared" si="18"/>
        <v>0.35971654774378409</v>
      </c>
      <c r="AA290" s="66">
        <f t="shared" si="5"/>
        <v>5591.0803002104976</v>
      </c>
      <c r="AB290" s="66">
        <f t="shared" si="6"/>
        <v>5.5910803002104981</v>
      </c>
      <c r="AC290" s="67">
        <v>5.5910799999999998</v>
      </c>
      <c r="AD290" s="84"/>
      <c r="AE290" s="85" t="s">
        <v>149</v>
      </c>
      <c r="AF290" s="15" t="s">
        <v>149</v>
      </c>
      <c r="AG290" s="15" t="s">
        <v>149</v>
      </c>
      <c r="AH290" s="86">
        <v>44.7</v>
      </c>
    </row>
    <row r="291" spans="1:34" ht="14.5" x14ac:dyDescent="0.35">
      <c r="A291" s="59" t="s">
        <v>184</v>
      </c>
      <c r="B291" s="59" t="s">
        <v>192</v>
      </c>
      <c r="C291" s="59" t="s">
        <v>152</v>
      </c>
      <c r="D291" s="59" t="s">
        <v>150</v>
      </c>
      <c r="E291" s="59" t="s">
        <v>139</v>
      </c>
      <c r="F291" s="75"/>
      <c r="G291" s="75"/>
      <c r="H291" s="92">
        <v>0.90100000000000002</v>
      </c>
      <c r="I291" s="92">
        <v>1.4870000000000001</v>
      </c>
      <c r="J291" s="92">
        <v>1.1870000000000001</v>
      </c>
      <c r="K291" s="92">
        <v>1.8440000000000001</v>
      </c>
      <c r="L291" s="92">
        <v>22.41</v>
      </c>
      <c r="M291" s="62">
        <f t="shared" si="0"/>
        <v>3.6880000000000002</v>
      </c>
      <c r="N291" s="62">
        <f t="shared" si="1"/>
        <v>2.3740000000000001</v>
      </c>
      <c r="O291" s="62">
        <f t="shared" si="2"/>
        <v>0.35699999999999998</v>
      </c>
      <c r="P291" s="62">
        <f t="shared" si="3"/>
        <v>0.28600000000000003</v>
      </c>
      <c r="Q291" s="92">
        <v>3.24</v>
      </c>
      <c r="R291" s="92">
        <v>3.57</v>
      </c>
      <c r="S291" s="92">
        <v>3.7</v>
      </c>
      <c r="T291" s="92">
        <v>3.08</v>
      </c>
      <c r="U291" s="92">
        <v>3.97</v>
      </c>
      <c r="V291" s="92">
        <v>2.82</v>
      </c>
      <c r="W291" s="91">
        <v>43705</v>
      </c>
      <c r="X291" s="75"/>
      <c r="Y291" s="75"/>
      <c r="Z291" s="65">
        <f t="shared" si="18"/>
        <v>1.5679299156234161</v>
      </c>
      <c r="AA291" s="66">
        <f t="shared" si="5"/>
        <v>0</v>
      </c>
      <c r="AB291" s="66">
        <f t="shared" si="6"/>
        <v>0</v>
      </c>
      <c r="AC291" s="102" t="e">
        <v>#VALUE!</v>
      </c>
      <c r="AD291" s="75" t="s">
        <v>226</v>
      </c>
      <c r="AE291" s="93" t="s">
        <v>16</v>
      </c>
      <c r="AF291" s="15" t="s">
        <v>16</v>
      </c>
      <c r="AG291" s="15" t="s">
        <v>16</v>
      </c>
      <c r="AH291" s="75" t="s">
        <v>211</v>
      </c>
    </row>
    <row r="292" spans="1:34" ht="14.5" x14ac:dyDescent="0.35">
      <c r="A292" s="88" t="s">
        <v>184</v>
      </c>
      <c r="B292" s="88" t="s">
        <v>192</v>
      </c>
      <c r="C292" s="88" t="s">
        <v>152</v>
      </c>
      <c r="D292" s="88" t="s">
        <v>150</v>
      </c>
      <c r="E292" s="88" t="s">
        <v>142</v>
      </c>
      <c r="F292" s="61">
        <v>11.53168</v>
      </c>
      <c r="G292" s="61">
        <v>8.1825399999999995</v>
      </c>
      <c r="H292" s="64">
        <v>0.77100000000000002</v>
      </c>
      <c r="I292" s="64">
        <v>1.177</v>
      </c>
      <c r="J292" s="64">
        <v>0.94099999999999995</v>
      </c>
      <c r="K292" s="64">
        <v>1.4730000000000001</v>
      </c>
      <c r="L292" s="64">
        <v>19.52</v>
      </c>
      <c r="M292" s="62">
        <f t="shared" si="0"/>
        <v>2.9460000000000002</v>
      </c>
      <c r="N292" s="62">
        <f t="shared" si="1"/>
        <v>1.8819999999999999</v>
      </c>
      <c r="O292" s="62">
        <f t="shared" si="2"/>
        <v>0.29600000000000004</v>
      </c>
      <c r="P292" s="62">
        <f t="shared" si="3"/>
        <v>0.16999999999999993</v>
      </c>
      <c r="Q292" s="64">
        <v>2.4500000000000002</v>
      </c>
      <c r="R292" s="64">
        <v>3.29</v>
      </c>
      <c r="S292" s="64">
        <v>3.54</v>
      </c>
      <c r="T292" s="64">
        <v>2.92</v>
      </c>
      <c r="U292" s="64">
        <v>3.64</v>
      </c>
      <c r="V292" s="64">
        <v>2.94</v>
      </c>
      <c r="W292" s="63">
        <v>43705</v>
      </c>
      <c r="X292" s="64">
        <v>0.14000000000000001</v>
      </c>
      <c r="Y292" s="64">
        <v>21.22503</v>
      </c>
      <c r="Z292" s="75">
        <f t="shared" si="18"/>
        <v>0.5402937943850068</v>
      </c>
      <c r="AA292" s="66">
        <f t="shared" si="5"/>
        <v>4020.9054420064726</v>
      </c>
      <c r="AB292" s="66">
        <f t="shared" si="6"/>
        <v>4.0209054420064732</v>
      </c>
      <c r="AC292" s="67">
        <v>4.020905</v>
      </c>
      <c r="AD292" s="66"/>
      <c r="AE292" s="68" t="s">
        <v>18</v>
      </c>
      <c r="AF292" s="15" t="s">
        <v>18</v>
      </c>
      <c r="AG292" s="15" t="s">
        <v>18</v>
      </c>
      <c r="AH292" s="69">
        <v>57.2</v>
      </c>
    </row>
    <row r="293" spans="1:34" ht="14.5" x14ac:dyDescent="0.35">
      <c r="A293" s="87" t="s">
        <v>184</v>
      </c>
      <c r="B293" s="87" t="s">
        <v>192</v>
      </c>
      <c r="C293" s="87" t="s">
        <v>152</v>
      </c>
      <c r="D293" s="87" t="s">
        <v>151</v>
      </c>
      <c r="E293" s="87" t="s">
        <v>139</v>
      </c>
      <c r="F293" s="80">
        <v>10.13191</v>
      </c>
      <c r="G293" s="80">
        <v>10.12149</v>
      </c>
      <c r="H293" s="83">
        <v>0.40699999999999997</v>
      </c>
      <c r="I293" s="83">
        <v>0.98299999999999998</v>
      </c>
      <c r="J293" s="83">
        <v>0.63</v>
      </c>
      <c r="K293" s="83">
        <v>1.216</v>
      </c>
      <c r="L293" s="83">
        <v>18.809999999999999</v>
      </c>
      <c r="M293" s="62">
        <f t="shared" si="0"/>
        <v>2.4319999999999999</v>
      </c>
      <c r="N293" s="62">
        <f t="shared" si="1"/>
        <v>1.26</v>
      </c>
      <c r="O293" s="62">
        <f t="shared" si="2"/>
        <v>0.23299999999999998</v>
      </c>
      <c r="P293" s="62">
        <f t="shared" si="3"/>
        <v>0.22300000000000003</v>
      </c>
      <c r="Q293" s="83">
        <v>1.67</v>
      </c>
      <c r="R293" s="83">
        <v>2.84</v>
      </c>
      <c r="S293" s="83">
        <v>3.05</v>
      </c>
      <c r="T293" s="83">
        <v>2.58</v>
      </c>
      <c r="U293" s="83">
        <v>2.74</v>
      </c>
      <c r="V293" s="83">
        <v>1.53</v>
      </c>
      <c r="W293" s="82">
        <v>43705</v>
      </c>
      <c r="X293" s="83">
        <v>0.12</v>
      </c>
      <c r="Y293" s="83">
        <v>8.0830599999999997</v>
      </c>
      <c r="Z293" s="65">
        <f t="shared" si="18"/>
        <v>0.18675522246715934</v>
      </c>
      <c r="AA293" s="66">
        <f t="shared" si="5"/>
        <v>4430.0494491507588</v>
      </c>
      <c r="AB293" s="66">
        <f t="shared" si="6"/>
        <v>4.4300494491507587</v>
      </c>
      <c r="AC293" s="67">
        <v>4.4300490000000003</v>
      </c>
      <c r="AD293" s="84"/>
      <c r="AE293" s="85" t="s">
        <v>149</v>
      </c>
      <c r="AF293" s="15" t="s">
        <v>149</v>
      </c>
      <c r="AG293" s="15" t="s">
        <v>149</v>
      </c>
      <c r="AH293" s="86">
        <v>44.2</v>
      </c>
    </row>
    <row r="294" spans="1:34" ht="14.5" x14ac:dyDescent="0.35">
      <c r="A294" s="87" t="s">
        <v>184</v>
      </c>
      <c r="B294" s="87" t="s">
        <v>192</v>
      </c>
      <c r="C294" s="87" t="s">
        <v>152</v>
      </c>
      <c r="D294" s="87" t="s">
        <v>151</v>
      </c>
      <c r="E294" s="87" t="s">
        <v>160</v>
      </c>
      <c r="F294" s="80">
        <v>4.1917799999999996</v>
      </c>
      <c r="G294" s="80">
        <v>3.9481899999999999</v>
      </c>
      <c r="H294" s="83">
        <v>0.371</v>
      </c>
      <c r="I294" s="83">
        <v>1.032</v>
      </c>
      <c r="J294" s="83">
        <v>0.52300000000000002</v>
      </c>
      <c r="K294" s="83">
        <v>1.1359999999999999</v>
      </c>
      <c r="L294" s="83">
        <v>24.39</v>
      </c>
      <c r="M294" s="62">
        <f t="shared" si="0"/>
        <v>2.2719999999999998</v>
      </c>
      <c r="N294" s="62">
        <f t="shared" si="1"/>
        <v>1.046</v>
      </c>
      <c r="O294" s="62">
        <f t="shared" si="2"/>
        <v>0.10399999999999987</v>
      </c>
      <c r="P294" s="62">
        <f t="shared" si="3"/>
        <v>0.15200000000000002</v>
      </c>
      <c r="Q294" s="83">
        <v>1.71</v>
      </c>
      <c r="R294" s="83">
        <v>2.4700000000000002</v>
      </c>
      <c r="S294" s="83">
        <v>2.0299999999999998</v>
      </c>
      <c r="T294" s="83">
        <v>1.75</v>
      </c>
      <c r="U294" s="83">
        <v>2.5299999999999998</v>
      </c>
      <c r="V294" s="83">
        <v>1.3</v>
      </c>
      <c r="W294" s="82">
        <v>43705</v>
      </c>
      <c r="X294" s="83">
        <v>0.27</v>
      </c>
      <c r="Y294" s="83">
        <v>19.91037</v>
      </c>
      <c r="Z294" s="75">
        <f t="shared" si="18"/>
        <v>8.6246420176056729E-2</v>
      </c>
      <c r="AA294" s="66">
        <f t="shared" si="5"/>
        <v>23628.914976586511</v>
      </c>
      <c r="AB294" s="66">
        <f t="shared" si="6"/>
        <v>23.628914976586511</v>
      </c>
      <c r="AC294" s="67">
        <v>23.628910000000001</v>
      </c>
      <c r="AD294" s="84"/>
      <c r="AE294" s="85" t="s">
        <v>149</v>
      </c>
      <c r="AF294" s="15" t="s">
        <v>149</v>
      </c>
      <c r="AG294" s="15" t="s">
        <v>149</v>
      </c>
      <c r="AH294" s="86">
        <v>39.200000000000003</v>
      </c>
    </row>
    <row r="295" spans="1:34" ht="14.5" x14ac:dyDescent="0.35">
      <c r="A295" s="87" t="s">
        <v>184</v>
      </c>
      <c r="B295" s="87" t="s">
        <v>192</v>
      </c>
      <c r="C295" s="87" t="s">
        <v>152</v>
      </c>
      <c r="D295" s="87" t="s">
        <v>169</v>
      </c>
      <c r="E295" s="87" t="s">
        <v>139</v>
      </c>
      <c r="F295" s="80">
        <v>9.4300899999999999</v>
      </c>
      <c r="G295" s="80">
        <v>8.75535</v>
      </c>
      <c r="H295" s="83">
        <v>0.439</v>
      </c>
      <c r="I295" s="83">
        <v>1.127</v>
      </c>
      <c r="J295" s="83">
        <v>0.66700000000000004</v>
      </c>
      <c r="K295" s="83">
        <v>1.444</v>
      </c>
      <c r="L295" s="83">
        <v>26.39</v>
      </c>
      <c r="M295" s="62">
        <f t="shared" si="0"/>
        <v>2.8879999999999999</v>
      </c>
      <c r="N295" s="62">
        <f t="shared" si="1"/>
        <v>1.3340000000000001</v>
      </c>
      <c r="O295" s="62">
        <f t="shared" si="2"/>
        <v>0.31699999999999995</v>
      </c>
      <c r="P295" s="62">
        <f t="shared" si="3"/>
        <v>0.22800000000000004</v>
      </c>
      <c r="Q295" s="83">
        <v>1.86</v>
      </c>
      <c r="R295" s="83">
        <v>3.28</v>
      </c>
      <c r="S295" s="83">
        <v>2.95</v>
      </c>
      <c r="T295" s="83">
        <v>1.24</v>
      </c>
      <c r="U295" s="83">
        <v>3.37</v>
      </c>
      <c r="V295" s="83">
        <v>2.31</v>
      </c>
      <c r="W295" s="82">
        <v>43705</v>
      </c>
      <c r="X295" s="83">
        <v>0.22</v>
      </c>
      <c r="Y295" s="83">
        <v>6.4707499999999998</v>
      </c>
      <c r="Z295" s="65">
        <f t="shared" si="18"/>
        <v>0.26165120227105026</v>
      </c>
      <c r="AA295" s="66">
        <f t="shared" si="5"/>
        <v>2531.2638283703873</v>
      </c>
      <c r="AB295" s="66">
        <f t="shared" si="6"/>
        <v>2.5312638283703874</v>
      </c>
      <c r="AC295" s="67">
        <v>2.5312640000000002</v>
      </c>
      <c r="AD295" s="84"/>
      <c r="AE295" s="85" t="s">
        <v>149</v>
      </c>
      <c r="AF295" s="15" t="s">
        <v>5</v>
      </c>
      <c r="AG295" s="15" t="s">
        <v>149</v>
      </c>
      <c r="AH295" s="86">
        <v>62.7</v>
      </c>
    </row>
    <row r="296" spans="1:34" ht="14.5" x14ac:dyDescent="0.35">
      <c r="A296" s="87" t="s">
        <v>184</v>
      </c>
      <c r="B296" s="87" t="s">
        <v>192</v>
      </c>
      <c r="C296" s="87" t="s">
        <v>152</v>
      </c>
      <c r="D296" s="87" t="s">
        <v>169</v>
      </c>
      <c r="E296" s="87" t="s">
        <v>142</v>
      </c>
      <c r="F296" s="80">
        <v>4.4093999999999998</v>
      </c>
      <c r="G296" s="80">
        <v>4.3203699999999996</v>
      </c>
      <c r="H296" s="83">
        <v>0.159</v>
      </c>
      <c r="I296" s="83">
        <v>0.92100000000000004</v>
      </c>
      <c r="J296" s="83">
        <v>0.34599999999999997</v>
      </c>
      <c r="K296" s="83">
        <v>1.177</v>
      </c>
      <c r="L296" s="83">
        <v>24.38</v>
      </c>
      <c r="M296" s="62">
        <f t="shared" si="0"/>
        <v>2.3540000000000001</v>
      </c>
      <c r="N296" s="62">
        <f t="shared" si="1"/>
        <v>0.69199999999999995</v>
      </c>
      <c r="O296" s="62">
        <f t="shared" si="2"/>
        <v>0.25600000000000001</v>
      </c>
      <c r="P296" s="62">
        <f t="shared" si="3"/>
        <v>0.18699999999999997</v>
      </c>
      <c r="Q296" s="83">
        <v>1.04</v>
      </c>
      <c r="R296" s="83">
        <v>2.52</v>
      </c>
      <c r="S296" s="83">
        <v>2.75</v>
      </c>
      <c r="T296" s="83">
        <v>1.22</v>
      </c>
      <c r="U296" s="83">
        <v>2.2999999999999998</v>
      </c>
      <c r="V296" s="83">
        <v>1.1200000000000001</v>
      </c>
      <c r="W296" s="82">
        <v>43705</v>
      </c>
      <c r="X296" s="83">
        <v>0.33</v>
      </c>
      <c r="Y296" s="83">
        <v>3.7708300000000001</v>
      </c>
      <c r="Z296" s="75">
        <f t="shared" si="18"/>
        <v>3.5383176009013119E-2</v>
      </c>
      <c r="AA296" s="66">
        <f t="shared" si="5"/>
        <v>10908.013520135995</v>
      </c>
      <c r="AB296" s="66">
        <f t="shared" si="6"/>
        <v>10.908013520135995</v>
      </c>
      <c r="AC296" s="67">
        <v>10.908010000000001</v>
      </c>
      <c r="AD296" s="84"/>
      <c r="AE296" s="85" t="s">
        <v>149</v>
      </c>
      <c r="AF296" s="15" t="s">
        <v>149</v>
      </c>
      <c r="AG296" s="15" t="s">
        <v>149</v>
      </c>
      <c r="AH296" s="86">
        <v>36.200000000000003</v>
      </c>
    </row>
    <row r="297" spans="1:34" ht="14.5" x14ac:dyDescent="0.35">
      <c r="A297" s="59" t="s">
        <v>184</v>
      </c>
      <c r="B297" s="59" t="s">
        <v>192</v>
      </c>
      <c r="C297" s="59" t="s">
        <v>154</v>
      </c>
      <c r="D297" s="59" t="s">
        <v>138</v>
      </c>
      <c r="E297" s="59" t="s">
        <v>139</v>
      </c>
      <c r="F297" s="75"/>
      <c r="G297" s="75"/>
      <c r="H297" s="75" t="s">
        <v>224</v>
      </c>
      <c r="I297" s="75"/>
      <c r="J297" s="75"/>
      <c r="K297" s="75"/>
      <c r="L297" s="92">
        <v>18.850000000000001</v>
      </c>
      <c r="M297" s="62">
        <f t="shared" si="0"/>
        <v>0</v>
      </c>
      <c r="N297" s="62">
        <f t="shared" si="1"/>
        <v>0</v>
      </c>
      <c r="O297" s="62">
        <f t="shared" si="2"/>
        <v>0</v>
      </c>
      <c r="P297" s="62" t="e">
        <f t="shared" si="3"/>
        <v>#VALUE!</v>
      </c>
      <c r="Q297" s="92">
        <v>2.54</v>
      </c>
      <c r="R297" s="92">
        <v>2.94</v>
      </c>
      <c r="S297" s="92">
        <v>3.86</v>
      </c>
      <c r="T297" s="92">
        <v>2.69</v>
      </c>
      <c r="U297" s="92">
        <v>3.1</v>
      </c>
      <c r="V297" s="92">
        <v>2.4300000000000002</v>
      </c>
      <c r="W297" s="91">
        <v>43705</v>
      </c>
      <c r="X297" s="92">
        <v>0.25</v>
      </c>
      <c r="Y297" s="92">
        <v>9.7746499999999994</v>
      </c>
      <c r="Z297" s="65" t="e">
        <f t="shared" si="18"/>
        <v>#VALUE!</v>
      </c>
      <c r="AA297" s="66" t="e">
        <f t="shared" si="5"/>
        <v>#VALUE!</v>
      </c>
      <c r="AB297" s="66" t="e">
        <f t="shared" si="6"/>
        <v>#VALUE!</v>
      </c>
      <c r="AC297" s="102" t="e">
        <v>#VALUE!</v>
      </c>
      <c r="AD297" s="75" t="s">
        <v>227</v>
      </c>
      <c r="AE297" s="93" t="s">
        <v>16</v>
      </c>
      <c r="AF297" s="15" t="s">
        <v>16</v>
      </c>
      <c r="AG297" s="15" t="s">
        <v>16</v>
      </c>
      <c r="AH297" s="94">
        <v>66.2</v>
      </c>
    </row>
    <row r="298" spans="1:34" ht="14.5" x14ac:dyDescent="0.35">
      <c r="A298" s="59" t="s">
        <v>184</v>
      </c>
      <c r="B298" s="59" t="s">
        <v>192</v>
      </c>
      <c r="C298" s="59" t="s">
        <v>154</v>
      </c>
      <c r="D298" s="59" t="s">
        <v>138</v>
      </c>
      <c r="E298" s="59" t="s">
        <v>142</v>
      </c>
      <c r="F298" s="75"/>
      <c r="G298" s="75"/>
      <c r="H298" s="75" t="s">
        <v>224</v>
      </c>
      <c r="I298" s="75"/>
      <c r="J298" s="75"/>
      <c r="K298" s="75"/>
      <c r="L298" s="92">
        <v>16.41</v>
      </c>
      <c r="M298" s="62">
        <f t="shared" si="0"/>
        <v>0</v>
      </c>
      <c r="N298" s="62">
        <f t="shared" si="1"/>
        <v>0</v>
      </c>
      <c r="O298" s="62">
        <f t="shared" si="2"/>
        <v>0</v>
      </c>
      <c r="P298" s="62" t="e">
        <f t="shared" si="3"/>
        <v>#VALUE!</v>
      </c>
      <c r="Q298" s="92">
        <v>1.92</v>
      </c>
      <c r="R298" s="92">
        <v>3.58</v>
      </c>
      <c r="S298" s="92">
        <v>3.24</v>
      </c>
      <c r="T298" s="92">
        <v>2.13</v>
      </c>
      <c r="U298" s="92">
        <v>3.24</v>
      </c>
      <c r="V298" s="92">
        <v>2.0699999999999998</v>
      </c>
      <c r="W298" s="91">
        <v>43705</v>
      </c>
      <c r="X298" s="75"/>
      <c r="Y298" s="75"/>
      <c r="Z298" s="75" t="e">
        <f t="shared" si="18"/>
        <v>#VALUE!</v>
      </c>
      <c r="AA298" s="66" t="e">
        <f t="shared" si="5"/>
        <v>#VALUE!</v>
      </c>
      <c r="AB298" s="66" t="e">
        <f t="shared" si="6"/>
        <v>#VALUE!</v>
      </c>
      <c r="AC298" s="102" t="e">
        <v>#VALUE!</v>
      </c>
      <c r="AD298" s="75" t="s">
        <v>215</v>
      </c>
      <c r="AE298" s="93" t="s">
        <v>16</v>
      </c>
      <c r="AF298" s="15" t="s">
        <v>16</v>
      </c>
      <c r="AG298" s="15" t="s">
        <v>16</v>
      </c>
      <c r="AH298" s="75" t="s">
        <v>211</v>
      </c>
    </row>
    <row r="299" spans="1:34" ht="14.5" x14ac:dyDescent="0.35">
      <c r="A299" s="113" t="s">
        <v>184</v>
      </c>
      <c r="B299" s="113" t="s">
        <v>192</v>
      </c>
      <c r="C299" s="113" t="s">
        <v>154</v>
      </c>
      <c r="D299" s="113" t="s">
        <v>138</v>
      </c>
      <c r="E299" s="113" t="s">
        <v>160</v>
      </c>
      <c r="F299" s="114"/>
      <c r="G299" s="114"/>
      <c r="H299" s="116">
        <v>0.52300000000000002</v>
      </c>
      <c r="I299" s="116">
        <v>0.77800000000000002</v>
      </c>
      <c r="J299" s="116">
        <v>0.73299999999999998</v>
      </c>
      <c r="K299" s="116">
        <v>1.091</v>
      </c>
      <c r="L299" s="116">
        <v>17.45</v>
      </c>
      <c r="M299" s="62">
        <f t="shared" si="0"/>
        <v>2.1819999999999999</v>
      </c>
      <c r="N299" s="62">
        <f t="shared" si="1"/>
        <v>1.466</v>
      </c>
      <c r="O299" s="62">
        <f t="shared" si="2"/>
        <v>0.31299999999999994</v>
      </c>
      <c r="P299" s="62">
        <f t="shared" si="3"/>
        <v>0.20999999999999996</v>
      </c>
      <c r="Q299" s="116">
        <v>2.11</v>
      </c>
      <c r="R299" s="116">
        <v>2.38</v>
      </c>
      <c r="S299" s="116">
        <v>2.52</v>
      </c>
      <c r="T299" s="116">
        <v>1.79</v>
      </c>
      <c r="U299" s="116">
        <v>2.81</v>
      </c>
      <c r="V299" s="116">
        <v>1.86</v>
      </c>
      <c r="W299" s="117">
        <v>43705</v>
      </c>
      <c r="X299" s="116">
        <v>0.28999999999999998</v>
      </c>
      <c r="Y299" s="116">
        <v>8.8758499999999998</v>
      </c>
      <c r="Z299" s="65">
        <f t="shared" si="18"/>
        <v>0.25005060324859973</v>
      </c>
      <c r="AA299" s="66">
        <f t="shared" si="5"/>
        <v>3633.1855168736561</v>
      </c>
      <c r="AB299" s="66">
        <f t="shared" si="6"/>
        <v>3.633185516873656</v>
      </c>
      <c r="AC299" s="67">
        <v>3.6331859999999998</v>
      </c>
      <c r="AD299" s="114"/>
      <c r="AE299" s="118" t="s">
        <v>8</v>
      </c>
      <c r="AF299" s="15" t="s">
        <v>8</v>
      </c>
      <c r="AG299" s="15" t="s">
        <v>8</v>
      </c>
      <c r="AH299" s="119">
        <v>45.3</v>
      </c>
    </row>
    <row r="300" spans="1:34" ht="14.5" x14ac:dyDescent="0.35">
      <c r="A300" s="87" t="s">
        <v>184</v>
      </c>
      <c r="B300" s="87" t="s">
        <v>192</v>
      </c>
      <c r="C300" s="87" t="s">
        <v>154</v>
      </c>
      <c r="D300" s="87" t="s">
        <v>145</v>
      </c>
      <c r="E300" s="87" t="s">
        <v>139</v>
      </c>
      <c r="F300" s="80">
        <v>7.2002699999999997</v>
      </c>
      <c r="G300" s="80">
        <v>6.0175700000000001</v>
      </c>
      <c r="H300" s="83">
        <v>0.217</v>
      </c>
      <c r="I300" s="83">
        <v>1.252</v>
      </c>
      <c r="J300" s="83">
        <v>0.40899999999999997</v>
      </c>
      <c r="K300" s="83">
        <v>1.54</v>
      </c>
      <c r="L300" s="83">
        <v>21.09</v>
      </c>
      <c r="M300" s="62">
        <f t="shared" si="0"/>
        <v>3.08</v>
      </c>
      <c r="N300" s="62">
        <f t="shared" si="1"/>
        <v>0.81799999999999995</v>
      </c>
      <c r="O300" s="62">
        <f t="shared" si="2"/>
        <v>0.28800000000000003</v>
      </c>
      <c r="P300" s="62">
        <f t="shared" si="3"/>
        <v>0.19199999999999998</v>
      </c>
      <c r="Q300" s="83">
        <v>1.89</v>
      </c>
      <c r="R300" s="83">
        <v>2.77</v>
      </c>
      <c r="S300" s="83">
        <v>2.74</v>
      </c>
      <c r="T300" s="83">
        <v>1.84</v>
      </c>
      <c r="U300" s="83">
        <v>1.42</v>
      </c>
      <c r="V300" s="83">
        <v>3.93</v>
      </c>
      <c r="W300" s="82">
        <v>43705</v>
      </c>
      <c r="X300" s="83">
        <v>0.27</v>
      </c>
      <c r="Y300" s="83">
        <v>11.44304</v>
      </c>
      <c r="Z300" s="75">
        <f t="shared" si="18"/>
        <v>7.2704530083736008E-2</v>
      </c>
      <c r="AA300" s="66">
        <f t="shared" si="5"/>
        <v>16109.626483857024</v>
      </c>
      <c r="AB300" s="66">
        <f t="shared" si="6"/>
        <v>16.109626483857024</v>
      </c>
      <c r="AC300" s="67">
        <v>16.109629999999999</v>
      </c>
      <c r="AD300" s="84"/>
      <c r="AE300" s="85" t="s">
        <v>149</v>
      </c>
      <c r="AF300" s="15" t="s">
        <v>8</v>
      </c>
      <c r="AG300" s="15" t="s">
        <v>149</v>
      </c>
      <c r="AH300" s="86">
        <v>54.1</v>
      </c>
    </row>
    <row r="301" spans="1:34" ht="14.5" x14ac:dyDescent="0.35">
      <c r="A301" s="88" t="s">
        <v>184</v>
      </c>
      <c r="B301" s="88" t="s">
        <v>192</v>
      </c>
      <c r="C301" s="88" t="s">
        <v>154</v>
      </c>
      <c r="D301" s="88" t="s">
        <v>145</v>
      </c>
      <c r="E301" s="88" t="s">
        <v>142</v>
      </c>
      <c r="F301" s="61">
        <v>4.5931699999999998</v>
      </c>
      <c r="G301" s="61">
        <v>4.5886399999999998</v>
      </c>
      <c r="H301" s="64">
        <v>0.24099999999999999</v>
      </c>
      <c r="I301" s="64">
        <v>1.637</v>
      </c>
      <c r="J301" s="64">
        <v>0.41499999999999998</v>
      </c>
      <c r="K301" s="64">
        <v>1.9159999999999999</v>
      </c>
      <c r="L301" s="64">
        <v>18.29</v>
      </c>
      <c r="M301" s="62">
        <f t="shared" si="0"/>
        <v>3.8319999999999999</v>
      </c>
      <c r="N301" s="62">
        <f t="shared" si="1"/>
        <v>0.83</v>
      </c>
      <c r="O301" s="62">
        <f t="shared" si="2"/>
        <v>0.27899999999999991</v>
      </c>
      <c r="P301" s="62">
        <f t="shared" si="3"/>
        <v>0.17399999999999999</v>
      </c>
      <c r="Q301" s="64">
        <v>1.56</v>
      </c>
      <c r="R301" s="64">
        <v>3.12</v>
      </c>
      <c r="S301" s="64">
        <v>2.96</v>
      </c>
      <c r="T301" s="64">
        <v>1.67</v>
      </c>
      <c r="U301" s="64">
        <v>2.89</v>
      </c>
      <c r="V301" s="64">
        <v>1.57</v>
      </c>
      <c r="W301" s="63">
        <v>43705</v>
      </c>
      <c r="X301" s="64">
        <v>0.21</v>
      </c>
      <c r="Y301" s="64">
        <v>7.3681700000000001</v>
      </c>
      <c r="Z301" s="65">
        <f t="shared" si="18"/>
        <v>8.9558202220869854E-2</v>
      </c>
      <c r="AA301" s="66">
        <f t="shared" si="5"/>
        <v>8420.9249572518765</v>
      </c>
      <c r="AB301" s="66">
        <f t="shared" si="6"/>
        <v>8.4209249572518772</v>
      </c>
      <c r="AC301" s="67">
        <v>8.4209250000000004</v>
      </c>
      <c r="AD301" s="66"/>
      <c r="AE301" s="68" t="s">
        <v>18</v>
      </c>
      <c r="AF301" s="15" t="s">
        <v>8</v>
      </c>
      <c r="AG301" s="15" t="s">
        <v>18</v>
      </c>
      <c r="AH301" s="69">
        <v>44.5</v>
      </c>
    </row>
    <row r="302" spans="1:34" ht="14.5" x14ac:dyDescent="0.35">
      <c r="A302" s="59" t="s">
        <v>184</v>
      </c>
      <c r="B302" s="59" t="s">
        <v>192</v>
      </c>
      <c r="C302" s="59" t="s">
        <v>154</v>
      </c>
      <c r="D302" s="59" t="s">
        <v>145</v>
      </c>
      <c r="E302" s="59" t="s">
        <v>160</v>
      </c>
      <c r="F302" s="75"/>
      <c r="G302" s="75"/>
      <c r="H302" s="92">
        <v>0.441</v>
      </c>
      <c r="I302" s="92">
        <v>0.89200000000000002</v>
      </c>
      <c r="J302" s="92">
        <v>0.73199999999999998</v>
      </c>
      <c r="K302" s="92">
        <v>1.2430000000000001</v>
      </c>
      <c r="L302" s="92">
        <v>19.62</v>
      </c>
      <c r="M302" s="62">
        <f t="shared" si="0"/>
        <v>2.4860000000000002</v>
      </c>
      <c r="N302" s="62">
        <f t="shared" si="1"/>
        <v>1.464</v>
      </c>
      <c r="O302" s="62">
        <f t="shared" si="2"/>
        <v>0.35100000000000009</v>
      </c>
      <c r="P302" s="62">
        <f t="shared" si="3"/>
        <v>0.29099999999999998</v>
      </c>
      <c r="Q302" s="92">
        <v>1.48</v>
      </c>
      <c r="R302" s="92">
        <v>2.2200000000000002</v>
      </c>
      <c r="S302" s="92">
        <v>2.66</v>
      </c>
      <c r="T302" s="92">
        <v>1.44</v>
      </c>
      <c r="U302" s="92">
        <v>2.66</v>
      </c>
      <c r="V302" s="92">
        <v>1.46</v>
      </c>
      <c r="W302" s="91">
        <v>43705</v>
      </c>
      <c r="X302" s="75"/>
      <c r="Y302" s="75"/>
      <c r="Z302" s="75">
        <f t="shared" ref="Z302:Z338" si="19">PI()/4*(J302^3*K302-H302^3*I302)</f>
        <v>0.32282222115359704</v>
      </c>
      <c r="AA302" s="66">
        <f t="shared" si="5"/>
        <v>0</v>
      </c>
      <c r="AB302" s="66">
        <f t="shared" si="6"/>
        <v>0</v>
      </c>
      <c r="AC302" s="102" t="e">
        <v>#VALUE!</v>
      </c>
      <c r="AD302" s="75" t="s">
        <v>225</v>
      </c>
      <c r="AE302" s="93" t="s">
        <v>16</v>
      </c>
      <c r="AF302" s="15" t="s">
        <v>16</v>
      </c>
      <c r="AG302" s="15" t="s">
        <v>16</v>
      </c>
      <c r="AH302" s="75" t="s">
        <v>211</v>
      </c>
    </row>
    <row r="303" spans="1:34" ht="14.5" x14ac:dyDescent="0.35">
      <c r="A303" s="87" t="s">
        <v>184</v>
      </c>
      <c r="B303" s="87" t="s">
        <v>192</v>
      </c>
      <c r="C303" s="87" t="s">
        <v>154</v>
      </c>
      <c r="D303" s="87" t="s">
        <v>148</v>
      </c>
      <c r="E303" s="87" t="s">
        <v>142</v>
      </c>
      <c r="F303" s="80">
        <v>1.49861</v>
      </c>
      <c r="G303" s="80">
        <v>1.17347</v>
      </c>
      <c r="H303" s="83">
        <v>0.21</v>
      </c>
      <c r="I303" s="83">
        <v>1.1080000000000001</v>
      </c>
      <c r="J303" s="83">
        <v>0.41299999999999998</v>
      </c>
      <c r="K303" s="83">
        <v>1.3759999999999999</v>
      </c>
      <c r="L303" s="83">
        <v>20.71</v>
      </c>
      <c r="M303" s="62">
        <f t="shared" si="0"/>
        <v>2.7519999999999998</v>
      </c>
      <c r="N303" s="62">
        <f t="shared" si="1"/>
        <v>0.82599999999999996</v>
      </c>
      <c r="O303" s="62">
        <f t="shared" si="2"/>
        <v>0.26799999999999979</v>
      </c>
      <c r="P303" s="62">
        <f t="shared" si="3"/>
        <v>0.20299999999999999</v>
      </c>
      <c r="Q303" s="83">
        <v>0.98</v>
      </c>
      <c r="R303" s="83">
        <v>2.5099999999999998</v>
      </c>
      <c r="S303" s="83">
        <v>2</v>
      </c>
      <c r="T303" s="83">
        <v>1.58</v>
      </c>
      <c r="U303" s="83">
        <v>2.19</v>
      </c>
      <c r="V303" s="83">
        <v>1.22</v>
      </c>
      <c r="W303" s="82">
        <v>43705</v>
      </c>
      <c r="X303" s="83">
        <v>0.15</v>
      </c>
      <c r="Y303" s="83">
        <v>2.7968899999999999</v>
      </c>
      <c r="Z303" s="65">
        <f t="shared" si="19"/>
        <v>6.8071344650254162E-2</v>
      </c>
      <c r="AA303" s="66">
        <f t="shared" si="5"/>
        <v>4205.4897942619746</v>
      </c>
      <c r="AB303" s="66">
        <f t="shared" si="6"/>
        <v>4.2054897942619744</v>
      </c>
      <c r="AC303" s="67">
        <v>4.2054900000000002</v>
      </c>
      <c r="AD303" s="84"/>
      <c r="AE303" s="85" t="s">
        <v>149</v>
      </c>
      <c r="AF303" s="15" t="s">
        <v>12</v>
      </c>
      <c r="AG303" s="15" t="s">
        <v>12</v>
      </c>
      <c r="AH303" s="86">
        <v>26.2</v>
      </c>
    </row>
    <row r="304" spans="1:34" ht="14.5" x14ac:dyDescent="0.35">
      <c r="A304" s="87" t="s">
        <v>184</v>
      </c>
      <c r="B304" s="87" t="s">
        <v>192</v>
      </c>
      <c r="C304" s="87" t="s">
        <v>154</v>
      </c>
      <c r="D304" s="87" t="s">
        <v>148</v>
      </c>
      <c r="E304" s="87" t="s">
        <v>160</v>
      </c>
      <c r="F304" s="80">
        <v>0.84818000000000005</v>
      </c>
      <c r="G304" s="80">
        <v>0.67149000000000003</v>
      </c>
      <c r="H304" s="83">
        <v>0.129</v>
      </c>
      <c r="I304" s="83">
        <v>0.70899999999999996</v>
      </c>
      <c r="J304" s="83">
        <v>0.55500000000000005</v>
      </c>
      <c r="K304" s="83">
        <v>1.0580000000000001</v>
      </c>
      <c r="L304" s="83">
        <v>20.14</v>
      </c>
      <c r="M304" s="62">
        <f t="shared" si="0"/>
        <v>2.1160000000000001</v>
      </c>
      <c r="N304" s="62">
        <f t="shared" si="1"/>
        <v>1.1100000000000001</v>
      </c>
      <c r="O304" s="62">
        <f t="shared" si="2"/>
        <v>0.34900000000000009</v>
      </c>
      <c r="P304" s="62">
        <f t="shared" si="3"/>
        <v>0.42600000000000005</v>
      </c>
      <c r="Q304" s="83">
        <v>1</v>
      </c>
      <c r="R304" s="83">
        <v>1.67</v>
      </c>
      <c r="S304" s="83">
        <v>1.87</v>
      </c>
      <c r="T304" s="83">
        <v>0.99</v>
      </c>
      <c r="U304" s="83">
        <v>1.34</v>
      </c>
      <c r="V304" s="83">
        <v>1.98</v>
      </c>
      <c r="W304" s="82">
        <v>43705</v>
      </c>
      <c r="X304" s="83">
        <v>0.16</v>
      </c>
      <c r="Y304" s="83">
        <v>1.71123</v>
      </c>
      <c r="Z304" s="75">
        <f t="shared" si="19"/>
        <v>0.14085895932984455</v>
      </c>
      <c r="AA304" s="66">
        <f t="shared" si="5"/>
        <v>1243.45317797538</v>
      </c>
      <c r="AB304" s="66">
        <f t="shared" si="6"/>
        <v>1.2434531779753799</v>
      </c>
      <c r="AC304" s="67">
        <v>1.2434529999999999</v>
      </c>
      <c r="AD304" s="84"/>
      <c r="AE304" s="85" t="s">
        <v>149</v>
      </c>
      <c r="AF304" s="15" t="s">
        <v>12</v>
      </c>
      <c r="AG304" s="15" t="s">
        <v>149</v>
      </c>
      <c r="AH304" s="86">
        <v>25.4</v>
      </c>
    </row>
    <row r="305" spans="1:34" ht="14.5" x14ac:dyDescent="0.35">
      <c r="A305" s="87" t="s">
        <v>184</v>
      </c>
      <c r="B305" s="87" t="s">
        <v>192</v>
      </c>
      <c r="C305" s="87" t="s">
        <v>154</v>
      </c>
      <c r="D305" s="87" t="s">
        <v>150</v>
      </c>
      <c r="E305" s="87" t="s">
        <v>139</v>
      </c>
      <c r="F305" s="80">
        <v>6.3754</v>
      </c>
      <c r="G305" s="80">
        <v>5.5637600000000003</v>
      </c>
      <c r="H305" s="83">
        <v>0.35499999999999998</v>
      </c>
      <c r="I305" s="83">
        <v>1.3220000000000001</v>
      </c>
      <c r="J305" s="83">
        <v>0.48899999999999999</v>
      </c>
      <c r="K305" s="83">
        <v>1.62</v>
      </c>
      <c r="L305" s="83">
        <v>19.16</v>
      </c>
      <c r="M305" s="62">
        <f t="shared" si="0"/>
        <v>3.24</v>
      </c>
      <c r="N305" s="62">
        <f t="shared" si="1"/>
        <v>0.97799999999999998</v>
      </c>
      <c r="O305" s="62">
        <f t="shared" si="2"/>
        <v>0.29800000000000004</v>
      </c>
      <c r="P305" s="62">
        <f t="shared" si="3"/>
        <v>0.13400000000000001</v>
      </c>
      <c r="Q305" s="83">
        <v>1.53</v>
      </c>
      <c r="R305" s="83">
        <v>2.94</v>
      </c>
      <c r="S305" s="83">
        <v>3.19</v>
      </c>
      <c r="T305" s="83">
        <v>1.44</v>
      </c>
      <c r="U305" s="83">
        <v>3.48</v>
      </c>
      <c r="V305" s="83">
        <v>1.48</v>
      </c>
      <c r="W305" s="82">
        <v>43705</v>
      </c>
      <c r="X305" s="83">
        <v>0.23</v>
      </c>
      <c r="Y305" s="83">
        <v>11.37152</v>
      </c>
      <c r="Z305" s="65">
        <f t="shared" si="19"/>
        <v>0.10232330716455953</v>
      </c>
      <c r="AA305" s="66">
        <f t="shared" si="5"/>
        <v>11374.9495162571</v>
      </c>
      <c r="AB305" s="66">
        <f t="shared" si="6"/>
        <v>11.3749495162571</v>
      </c>
      <c r="AC305" s="67">
        <v>11.37495</v>
      </c>
      <c r="AD305" s="84"/>
      <c r="AE305" s="85" t="s">
        <v>149</v>
      </c>
      <c r="AF305" s="15" t="s">
        <v>8</v>
      </c>
      <c r="AG305" s="15" t="s">
        <v>149</v>
      </c>
      <c r="AH305" s="86">
        <v>45.4</v>
      </c>
    </row>
    <row r="306" spans="1:34" ht="14.5" x14ac:dyDescent="0.35">
      <c r="A306" s="87" t="s">
        <v>184</v>
      </c>
      <c r="B306" s="87" t="s">
        <v>192</v>
      </c>
      <c r="C306" s="87" t="s">
        <v>154</v>
      </c>
      <c r="D306" s="87" t="s">
        <v>150</v>
      </c>
      <c r="E306" s="87" t="s">
        <v>142</v>
      </c>
      <c r="F306" s="80">
        <v>5.1609999999999996</v>
      </c>
      <c r="G306" s="80">
        <v>5.0859100000000002</v>
      </c>
      <c r="H306" s="83">
        <v>0.13200000000000001</v>
      </c>
      <c r="I306" s="83">
        <v>1.107</v>
      </c>
      <c r="J306" s="83">
        <v>0.38600000000000001</v>
      </c>
      <c r="K306" s="83">
        <v>1.4770000000000001</v>
      </c>
      <c r="L306" s="83">
        <v>18.809999999999999</v>
      </c>
      <c r="M306" s="62">
        <f t="shared" si="0"/>
        <v>2.9540000000000002</v>
      </c>
      <c r="N306" s="62">
        <f t="shared" si="1"/>
        <v>0.77200000000000002</v>
      </c>
      <c r="O306" s="62">
        <f t="shared" si="2"/>
        <v>0.37000000000000011</v>
      </c>
      <c r="P306" s="62">
        <f t="shared" si="3"/>
        <v>0.254</v>
      </c>
      <c r="Q306" s="83">
        <v>1.47</v>
      </c>
      <c r="R306" s="83">
        <v>3.54</v>
      </c>
      <c r="S306" s="83">
        <v>3.52</v>
      </c>
      <c r="T306" s="83">
        <v>1.25</v>
      </c>
      <c r="U306" s="83">
        <v>3.28</v>
      </c>
      <c r="V306" s="83">
        <v>1.22</v>
      </c>
      <c r="W306" s="82">
        <v>43705</v>
      </c>
      <c r="X306" s="83">
        <v>0.21</v>
      </c>
      <c r="Y306" s="83">
        <v>8.2384900000000005</v>
      </c>
      <c r="Z306" s="75">
        <f t="shared" si="19"/>
        <v>6.4716677452190979E-2</v>
      </c>
      <c r="AA306" s="66">
        <f t="shared" si="5"/>
        <v>13029.775503611221</v>
      </c>
      <c r="AB306" s="66">
        <f t="shared" si="6"/>
        <v>13.029775503611221</v>
      </c>
      <c r="AC306" s="67">
        <v>13.029780000000001</v>
      </c>
      <c r="AD306" s="84"/>
      <c r="AE306" s="85" t="s">
        <v>149</v>
      </c>
      <c r="AF306" s="15" t="s">
        <v>8</v>
      </c>
      <c r="AG306" s="15" t="s">
        <v>8</v>
      </c>
      <c r="AH306" s="86">
        <v>47.1</v>
      </c>
    </row>
    <row r="307" spans="1:34" ht="14.5" x14ac:dyDescent="0.35">
      <c r="A307" s="88" t="s">
        <v>184</v>
      </c>
      <c r="B307" s="88" t="s">
        <v>192</v>
      </c>
      <c r="C307" s="88" t="s">
        <v>154</v>
      </c>
      <c r="D307" s="88" t="s">
        <v>151</v>
      </c>
      <c r="E307" s="88" t="s">
        <v>139</v>
      </c>
      <c r="F307" s="61">
        <v>7.7626600000000003</v>
      </c>
      <c r="G307" s="61">
        <v>7.7566699999999997</v>
      </c>
      <c r="H307" s="64">
        <v>0.17599999999999999</v>
      </c>
      <c r="I307" s="64">
        <v>1.2190000000000001</v>
      </c>
      <c r="J307" s="64">
        <v>0.308</v>
      </c>
      <c r="K307" s="64">
        <v>1.25</v>
      </c>
      <c r="L307" s="64">
        <v>18.84</v>
      </c>
      <c r="M307" s="62">
        <f t="shared" si="0"/>
        <v>2.5</v>
      </c>
      <c r="N307" s="62">
        <f t="shared" si="1"/>
        <v>0.61599999999999999</v>
      </c>
      <c r="O307" s="62">
        <f t="shared" si="2"/>
        <v>3.0999999999999917E-2</v>
      </c>
      <c r="P307" s="62">
        <f t="shared" si="3"/>
        <v>0.13200000000000001</v>
      </c>
      <c r="Q307" s="64">
        <v>1.88</v>
      </c>
      <c r="R307" s="64">
        <v>3.98</v>
      </c>
      <c r="S307" s="64">
        <v>3.76</v>
      </c>
      <c r="T307" s="64">
        <v>1.7</v>
      </c>
      <c r="U307" s="64">
        <v>3.69</v>
      </c>
      <c r="V307" s="64">
        <v>1.63</v>
      </c>
      <c r="W307" s="63">
        <v>43705</v>
      </c>
      <c r="X307" s="64">
        <v>0.14000000000000001</v>
      </c>
      <c r="Y307" s="64">
        <v>11.85018</v>
      </c>
      <c r="Z307" s="65">
        <f t="shared" si="19"/>
        <v>2.3465282066945606E-2</v>
      </c>
      <c r="AA307" s="66">
        <f t="shared" si="5"/>
        <v>51689.781324153548</v>
      </c>
      <c r="AB307" s="66">
        <f t="shared" si="6"/>
        <v>51.68978132415355</v>
      </c>
      <c r="AC307" s="67">
        <v>51.689779999999999</v>
      </c>
      <c r="AD307" s="66"/>
      <c r="AE307" s="68" t="s">
        <v>18</v>
      </c>
      <c r="AF307" s="15" t="s">
        <v>8</v>
      </c>
      <c r="AG307" s="15" t="s">
        <v>18</v>
      </c>
      <c r="AH307" s="69">
        <v>60.3</v>
      </c>
    </row>
    <row r="308" spans="1:34" ht="14.5" x14ac:dyDescent="0.35">
      <c r="A308" s="120" t="s">
        <v>184</v>
      </c>
      <c r="B308" s="120" t="s">
        <v>192</v>
      </c>
      <c r="C308" s="120" t="s">
        <v>154</v>
      </c>
      <c r="D308" s="120" t="s">
        <v>151</v>
      </c>
      <c r="E308" s="120" t="s">
        <v>142</v>
      </c>
      <c r="F308" s="108"/>
      <c r="G308" s="108"/>
      <c r="H308" s="107">
        <v>0.154</v>
      </c>
      <c r="I308" s="107">
        <v>1.2490000000000001</v>
      </c>
      <c r="J308" s="107">
        <v>0.35899999999999999</v>
      </c>
      <c r="K308" s="107">
        <v>1.4079999999999999</v>
      </c>
      <c r="L308" s="107">
        <v>21.37</v>
      </c>
      <c r="M308" s="62">
        <f t="shared" si="0"/>
        <v>2.8159999999999998</v>
      </c>
      <c r="N308" s="62">
        <f t="shared" si="1"/>
        <v>0.71799999999999997</v>
      </c>
      <c r="O308" s="62">
        <f t="shared" si="2"/>
        <v>0.15899999999999981</v>
      </c>
      <c r="P308" s="62">
        <f t="shared" si="3"/>
        <v>0.20499999999999999</v>
      </c>
      <c r="Q308" s="107">
        <v>1.85</v>
      </c>
      <c r="R308" s="107">
        <v>3.29</v>
      </c>
      <c r="S308" s="107">
        <v>3.79</v>
      </c>
      <c r="T308" s="107">
        <v>1.58</v>
      </c>
      <c r="U308" s="107">
        <v>3.47</v>
      </c>
      <c r="V308" s="107">
        <v>1.35</v>
      </c>
      <c r="W308" s="106">
        <v>43705</v>
      </c>
      <c r="X308" s="107">
        <v>0.18</v>
      </c>
      <c r="Y308" s="107">
        <v>8.7509700000000006</v>
      </c>
      <c r="Z308" s="75">
        <f t="shared" si="19"/>
        <v>4.7582608745160869E-2</v>
      </c>
      <c r="AA308" s="66">
        <f t="shared" si="5"/>
        <v>18824.067563678764</v>
      </c>
      <c r="AB308" s="66">
        <f t="shared" si="6"/>
        <v>18.824067563678764</v>
      </c>
      <c r="AC308" s="67">
        <v>18.824069999999999</v>
      </c>
      <c r="AD308" s="108"/>
      <c r="AE308" s="109" t="s">
        <v>5</v>
      </c>
      <c r="AF308" s="15" t="s">
        <v>8</v>
      </c>
      <c r="AG308" s="15" t="s">
        <v>5</v>
      </c>
      <c r="AH308" s="110">
        <v>56.2</v>
      </c>
    </row>
    <row r="309" spans="1:34" ht="14.5" x14ac:dyDescent="0.35">
      <c r="A309" s="59" t="s">
        <v>184</v>
      </c>
      <c r="B309" s="59" t="s">
        <v>192</v>
      </c>
      <c r="C309" s="59" t="s">
        <v>154</v>
      </c>
      <c r="D309" s="59" t="s">
        <v>151</v>
      </c>
      <c r="E309" s="59" t="s">
        <v>160</v>
      </c>
      <c r="F309" s="75"/>
      <c r="G309" s="75"/>
      <c r="H309" s="92">
        <v>0.34300000000000003</v>
      </c>
      <c r="I309" s="92">
        <v>0.88800000000000001</v>
      </c>
      <c r="J309" s="92">
        <v>0.54700000000000004</v>
      </c>
      <c r="K309" s="92">
        <v>1.18</v>
      </c>
      <c r="L309" s="92">
        <v>20.65</v>
      </c>
      <c r="M309" s="62">
        <f t="shared" si="0"/>
        <v>2.36</v>
      </c>
      <c r="N309" s="62">
        <f t="shared" si="1"/>
        <v>1.0940000000000001</v>
      </c>
      <c r="O309" s="62">
        <f t="shared" si="2"/>
        <v>0.29199999999999993</v>
      </c>
      <c r="P309" s="62">
        <f t="shared" si="3"/>
        <v>0.20400000000000001</v>
      </c>
      <c r="Q309" s="92">
        <v>1.43</v>
      </c>
      <c r="R309" s="92">
        <v>2.5499999999999998</v>
      </c>
      <c r="S309" s="92">
        <v>2.17</v>
      </c>
      <c r="T309" s="92">
        <v>1.42</v>
      </c>
      <c r="U309" s="92">
        <v>3.37</v>
      </c>
      <c r="V309" s="92">
        <v>1.27</v>
      </c>
      <c r="W309" s="91">
        <v>43705</v>
      </c>
      <c r="X309" s="92">
        <v>0.23</v>
      </c>
      <c r="Y309" s="75"/>
      <c r="Z309" s="65">
        <f t="shared" si="19"/>
        <v>0.12353797741705978</v>
      </c>
      <c r="AA309" s="66">
        <f t="shared" si="5"/>
        <v>0</v>
      </c>
      <c r="AB309" s="66">
        <f t="shared" si="6"/>
        <v>0</v>
      </c>
      <c r="AC309" s="102" t="e">
        <v>#VALUE!</v>
      </c>
      <c r="AD309" s="75" t="s">
        <v>228</v>
      </c>
      <c r="AE309" s="93" t="s">
        <v>16</v>
      </c>
      <c r="AF309" s="15" t="s">
        <v>16</v>
      </c>
      <c r="AG309" s="15" t="s">
        <v>16</v>
      </c>
      <c r="AH309" s="75" t="s">
        <v>211</v>
      </c>
    </row>
    <row r="310" spans="1:34" ht="14.5" x14ac:dyDescent="0.35">
      <c r="A310" s="79" t="s">
        <v>184</v>
      </c>
      <c r="B310" s="79" t="s">
        <v>195</v>
      </c>
      <c r="C310" s="79" t="s">
        <v>137</v>
      </c>
      <c r="D310" s="79" t="s">
        <v>138</v>
      </c>
      <c r="E310" s="79" t="s">
        <v>139</v>
      </c>
      <c r="F310" s="80">
        <v>9.5438500000000008</v>
      </c>
      <c r="G310" s="80">
        <v>7.89696</v>
      </c>
      <c r="H310" s="81">
        <v>0.66800000000000004</v>
      </c>
      <c r="I310" s="81">
        <v>0.89400000000000002</v>
      </c>
      <c r="J310" s="81">
        <v>0.83299999999999996</v>
      </c>
      <c r="K310" s="81">
        <v>1.143</v>
      </c>
      <c r="L310" s="81">
        <v>25.63</v>
      </c>
      <c r="M310" s="62">
        <f t="shared" si="0"/>
        <v>2.286</v>
      </c>
      <c r="N310" s="62">
        <f t="shared" si="1"/>
        <v>1.6659999999999999</v>
      </c>
      <c r="O310" s="62">
        <f t="shared" si="2"/>
        <v>0.249</v>
      </c>
      <c r="P310" s="62">
        <f t="shared" si="3"/>
        <v>0.16499999999999992</v>
      </c>
      <c r="Q310" s="81">
        <v>1.89</v>
      </c>
      <c r="R310" s="81">
        <v>2.71</v>
      </c>
      <c r="S310" s="81">
        <v>1.59</v>
      </c>
      <c r="T310" s="81">
        <v>2.2999999999999998</v>
      </c>
      <c r="U310" s="81">
        <v>2.96</v>
      </c>
      <c r="V310" s="81">
        <v>2.33</v>
      </c>
      <c r="W310" s="133">
        <v>43705</v>
      </c>
      <c r="X310" s="81">
        <v>0.48</v>
      </c>
      <c r="Y310" s="81">
        <v>24.636019999999998</v>
      </c>
      <c r="Z310" s="75">
        <f t="shared" si="19"/>
        <v>0.30959099520035022</v>
      </c>
      <c r="AA310" s="66">
        <f t="shared" si="5"/>
        <v>8144.9374696815485</v>
      </c>
      <c r="AB310" s="66">
        <f t="shared" si="6"/>
        <v>8.1449374696815493</v>
      </c>
      <c r="AC310" s="67">
        <v>8.1449370000000005</v>
      </c>
      <c r="AD310" s="84"/>
      <c r="AE310" s="85" t="s">
        <v>149</v>
      </c>
      <c r="AF310" s="15" t="s">
        <v>149</v>
      </c>
      <c r="AG310" s="15" t="s">
        <v>149</v>
      </c>
      <c r="AH310" s="86">
        <v>44.3</v>
      </c>
    </row>
    <row r="311" spans="1:34" ht="14.5" x14ac:dyDescent="0.35">
      <c r="A311" s="79" t="s">
        <v>184</v>
      </c>
      <c r="B311" s="79" t="s">
        <v>195</v>
      </c>
      <c r="C311" s="79" t="s">
        <v>137</v>
      </c>
      <c r="D311" s="79" t="s">
        <v>138</v>
      </c>
      <c r="E311" s="79" t="s">
        <v>142</v>
      </c>
      <c r="F311" s="80">
        <v>3.57667</v>
      </c>
      <c r="G311" s="80">
        <v>2.4399799999999998</v>
      </c>
      <c r="H311" s="81">
        <v>0.28699999999999998</v>
      </c>
      <c r="I311" s="81">
        <v>0.57399999999999995</v>
      </c>
      <c r="J311" s="81">
        <v>0.46300000000000002</v>
      </c>
      <c r="K311" s="81">
        <v>0.7</v>
      </c>
      <c r="L311" s="81">
        <v>25.19</v>
      </c>
      <c r="M311" s="62">
        <f t="shared" si="0"/>
        <v>1.4</v>
      </c>
      <c r="N311" s="62">
        <f t="shared" si="1"/>
        <v>0.92600000000000005</v>
      </c>
      <c r="O311" s="62">
        <f t="shared" si="2"/>
        <v>0.126</v>
      </c>
      <c r="P311" s="62">
        <f t="shared" si="3"/>
        <v>0.17600000000000005</v>
      </c>
      <c r="Q311" s="81">
        <v>1.22</v>
      </c>
      <c r="R311" s="81">
        <v>1.76</v>
      </c>
      <c r="S311" s="81">
        <v>1.81</v>
      </c>
      <c r="T311" s="81">
        <v>1.33</v>
      </c>
      <c r="U311" s="81">
        <v>1.58</v>
      </c>
      <c r="V311" s="81">
        <v>1.32</v>
      </c>
      <c r="W311" s="133">
        <v>43705</v>
      </c>
      <c r="X311" s="81">
        <v>0.22</v>
      </c>
      <c r="Y311" s="81">
        <v>8.5475499999999993</v>
      </c>
      <c r="Z311" s="65">
        <f t="shared" si="19"/>
        <v>4.3909795928957704E-2</v>
      </c>
      <c r="AA311" s="66">
        <f t="shared" si="5"/>
        <v>19924.423213151422</v>
      </c>
      <c r="AB311" s="66">
        <f t="shared" si="6"/>
        <v>19.924423213151421</v>
      </c>
      <c r="AC311" s="67">
        <v>19.924420000000001</v>
      </c>
      <c r="AD311" s="84"/>
      <c r="AE311" s="85" t="s">
        <v>149</v>
      </c>
      <c r="AF311" s="15" t="s">
        <v>149</v>
      </c>
      <c r="AG311" s="15" t="s">
        <v>149</v>
      </c>
      <c r="AH311" s="86">
        <v>19.8</v>
      </c>
    </row>
    <row r="312" spans="1:34" ht="14.5" x14ac:dyDescent="0.35">
      <c r="A312" s="79" t="s">
        <v>184</v>
      </c>
      <c r="B312" s="79" t="s">
        <v>195</v>
      </c>
      <c r="C312" s="79" t="s">
        <v>137</v>
      </c>
      <c r="D312" s="79" t="s">
        <v>145</v>
      </c>
      <c r="E312" s="79" t="s">
        <v>139</v>
      </c>
      <c r="F312" s="80">
        <v>13.175269999999999</v>
      </c>
      <c r="G312" s="80">
        <v>12.80261</v>
      </c>
      <c r="H312" s="81">
        <v>0.85099999999999998</v>
      </c>
      <c r="I312" s="81">
        <v>1.3180000000000001</v>
      </c>
      <c r="J312" s="81">
        <v>1.0429999999999999</v>
      </c>
      <c r="K312" s="81">
        <v>1.5209999999999999</v>
      </c>
      <c r="L312" s="81">
        <v>21.57</v>
      </c>
      <c r="M312" s="62">
        <f t="shared" si="0"/>
        <v>3.0419999999999998</v>
      </c>
      <c r="N312" s="62">
        <f t="shared" si="1"/>
        <v>2.0859999999999999</v>
      </c>
      <c r="O312" s="62">
        <f t="shared" si="2"/>
        <v>0.20299999999999985</v>
      </c>
      <c r="P312" s="62">
        <f t="shared" si="3"/>
        <v>0.19199999999999995</v>
      </c>
      <c r="Q312" s="81">
        <v>2.12</v>
      </c>
      <c r="R312" s="81">
        <v>3.1</v>
      </c>
      <c r="S312" s="81">
        <v>3.88</v>
      </c>
      <c r="T312" s="81">
        <v>2.83</v>
      </c>
      <c r="U312" s="81">
        <v>2.81</v>
      </c>
      <c r="V312" s="81">
        <v>1.89</v>
      </c>
      <c r="W312" s="133">
        <v>43705</v>
      </c>
      <c r="X312" s="81">
        <v>0.28000000000000003</v>
      </c>
      <c r="Y312" s="81">
        <v>36.124690000000001</v>
      </c>
      <c r="Z312" s="75">
        <f t="shared" si="19"/>
        <v>0.71745339964209787</v>
      </c>
      <c r="AA312" s="66">
        <f t="shared" si="5"/>
        <v>5153.6623045987017</v>
      </c>
      <c r="AB312" s="66">
        <f t="shared" si="6"/>
        <v>5.1536623045987016</v>
      </c>
      <c r="AC312" s="67">
        <v>5.1536619999999997</v>
      </c>
      <c r="AD312" s="84"/>
      <c r="AE312" s="85" t="s">
        <v>149</v>
      </c>
      <c r="AF312" s="15" t="s">
        <v>149</v>
      </c>
      <c r="AG312" s="15" t="s">
        <v>149</v>
      </c>
      <c r="AH312" s="86">
        <v>50.1</v>
      </c>
    </row>
    <row r="313" spans="1:34" ht="14.5" x14ac:dyDescent="0.35">
      <c r="A313" s="79" t="s">
        <v>184</v>
      </c>
      <c r="B313" s="79" t="s">
        <v>195</v>
      </c>
      <c r="C313" s="79" t="s">
        <v>137</v>
      </c>
      <c r="D313" s="79" t="s">
        <v>145</v>
      </c>
      <c r="E313" s="79" t="s">
        <v>142</v>
      </c>
      <c r="F313" s="80">
        <v>5.5618299999999996</v>
      </c>
      <c r="G313" s="80">
        <v>5.04277</v>
      </c>
      <c r="H313" s="81">
        <v>0.52500000000000002</v>
      </c>
      <c r="I313" s="81">
        <v>0.85799999999999998</v>
      </c>
      <c r="J313" s="81">
        <v>0.68899999999999995</v>
      </c>
      <c r="K313" s="81">
        <v>1.0089999999999999</v>
      </c>
      <c r="L313" s="81">
        <v>22.02</v>
      </c>
      <c r="M313" s="62">
        <f t="shared" si="0"/>
        <v>2.0179999999999998</v>
      </c>
      <c r="N313" s="62">
        <f t="shared" si="1"/>
        <v>1.3779999999999999</v>
      </c>
      <c r="O313" s="62">
        <f t="shared" si="2"/>
        <v>0.15099999999999991</v>
      </c>
      <c r="P313" s="62">
        <f t="shared" si="3"/>
        <v>0.16399999999999992</v>
      </c>
      <c r="Q313" s="81">
        <v>1.62</v>
      </c>
      <c r="R313" s="81">
        <v>2.2799999999999998</v>
      </c>
      <c r="S313" s="81">
        <v>2</v>
      </c>
      <c r="T313" s="81">
        <v>1.93</v>
      </c>
      <c r="U313" s="81">
        <v>2.4900000000000002</v>
      </c>
      <c r="V313" s="81">
        <v>1.71</v>
      </c>
      <c r="W313" s="133">
        <v>43705</v>
      </c>
      <c r="X313" s="81">
        <v>0.28000000000000003</v>
      </c>
      <c r="Y313" s="81">
        <v>16.372969999999999</v>
      </c>
      <c r="Z313" s="65">
        <f t="shared" si="19"/>
        <v>0.16169088803617207</v>
      </c>
      <c r="AA313" s="66">
        <f t="shared" si="5"/>
        <v>10364.478299070437</v>
      </c>
      <c r="AB313" s="66">
        <f t="shared" si="6"/>
        <v>10.364478299070438</v>
      </c>
      <c r="AC313" s="67">
        <v>10.36448</v>
      </c>
      <c r="AD313" s="84"/>
      <c r="AE313" s="85" t="s">
        <v>149</v>
      </c>
      <c r="AF313" s="15" t="s">
        <v>149</v>
      </c>
      <c r="AG313" s="15" t="s">
        <v>149</v>
      </c>
      <c r="AH313" s="86">
        <v>31.5</v>
      </c>
    </row>
    <row r="314" spans="1:34" ht="14.5" x14ac:dyDescent="0.35">
      <c r="A314" s="89" t="s">
        <v>184</v>
      </c>
      <c r="B314" s="89" t="s">
        <v>195</v>
      </c>
      <c r="C314" s="89" t="s">
        <v>137</v>
      </c>
      <c r="D314" s="89" t="s">
        <v>148</v>
      </c>
      <c r="E314" s="89" t="s">
        <v>139</v>
      </c>
      <c r="F314" s="101"/>
      <c r="G314" s="101"/>
      <c r="H314" s="90">
        <v>1.012</v>
      </c>
      <c r="I314" s="90">
        <v>1.3939999999999999</v>
      </c>
      <c r="J314" s="90">
        <v>1.484</v>
      </c>
      <c r="K314" s="90">
        <v>1.7470000000000001</v>
      </c>
      <c r="L314" s="90">
        <v>16.8</v>
      </c>
      <c r="M314" s="62">
        <f t="shared" si="0"/>
        <v>3.4940000000000002</v>
      </c>
      <c r="N314" s="62">
        <f t="shared" si="1"/>
        <v>2.968</v>
      </c>
      <c r="O314" s="62">
        <f t="shared" si="2"/>
        <v>0.3530000000000002</v>
      </c>
      <c r="P314" s="62">
        <f t="shared" si="3"/>
        <v>0.47199999999999998</v>
      </c>
      <c r="Q314" s="90">
        <v>2.41</v>
      </c>
      <c r="R314" s="90">
        <v>3.29</v>
      </c>
      <c r="S314" s="90">
        <v>3.2</v>
      </c>
      <c r="T314" s="90">
        <v>2.2400000000000002</v>
      </c>
      <c r="U314" s="90">
        <v>4.08</v>
      </c>
      <c r="V314" s="90">
        <v>3.17</v>
      </c>
      <c r="W314" s="134">
        <v>43705</v>
      </c>
      <c r="X314" s="75"/>
      <c r="Y314" s="75"/>
      <c r="Z314" s="75">
        <f t="shared" si="19"/>
        <v>3.3494606644055045</v>
      </c>
      <c r="AA314" s="66">
        <f t="shared" si="5"/>
        <v>0</v>
      </c>
      <c r="AB314" s="66">
        <f t="shared" si="6"/>
        <v>0</v>
      </c>
      <c r="AC314" s="102" t="e">
        <v>#VALUE!</v>
      </c>
      <c r="AD314" s="75"/>
      <c r="AE314" s="93" t="s">
        <v>16</v>
      </c>
      <c r="AF314" s="15" t="s">
        <v>16</v>
      </c>
      <c r="AG314" s="15" t="s">
        <v>16</v>
      </c>
      <c r="AH314" s="101" t="s">
        <v>211</v>
      </c>
    </row>
    <row r="315" spans="1:34" ht="14.5" x14ac:dyDescent="0.35">
      <c r="A315" s="89" t="s">
        <v>184</v>
      </c>
      <c r="B315" s="89" t="s">
        <v>195</v>
      </c>
      <c r="C315" s="89" t="s">
        <v>137</v>
      </c>
      <c r="D315" s="89" t="s">
        <v>148</v>
      </c>
      <c r="E315" s="89" t="s">
        <v>142</v>
      </c>
      <c r="F315" s="101"/>
      <c r="G315" s="101"/>
      <c r="H315" s="90">
        <v>0.65700000000000003</v>
      </c>
      <c r="I315" s="90">
        <v>0.98399999999999999</v>
      </c>
      <c r="J315" s="90">
        <v>0.84</v>
      </c>
      <c r="K315" s="90">
        <v>1.117</v>
      </c>
      <c r="L315" s="90">
        <v>15.38</v>
      </c>
      <c r="M315" s="62">
        <f t="shared" si="0"/>
        <v>2.234</v>
      </c>
      <c r="N315" s="62">
        <f t="shared" si="1"/>
        <v>1.68</v>
      </c>
      <c r="O315" s="62">
        <f t="shared" si="2"/>
        <v>0.13300000000000001</v>
      </c>
      <c r="P315" s="62">
        <f t="shared" si="3"/>
        <v>0.18299999999999994</v>
      </c>
      <c r="Q315" s="90">
        <v>2.02</v>
      </c>
      <c r="R315" s="90">
        <v>2.86</v>
      </c>
      <c r="S315" s="90">
        <v>2.65</v>
      </c>
      <c r="T315" s="90">
        <v>1.9</v>
      </c>
      <c r="U315" s="90">
        <v>3.19</v>
      </c>
      <c r="V315" s="90">
        <v>2.13</v>
      </c>
      <c r="W315" s="134">
        <v>43705</v>
      </c>
      <c r="X315" s="75"/>
      <c r="Y315" s="75"/>
      <c r="Z315" s="65">
        <f t="shared" si="19"/>
        <v>0.30080315277017544</v>
      </c>
      <c r="AA315" s="66">
        <f t="shared" si="5"/>
        <v>0</v>
      </c>
      <c r="AB315" s="66">
        <f t="shared" si="6"/>
        <v>0</v>
      </c>
      <c r="AC315" s="102" t="e">
        <v>#VALUE!</v>
      </c>
      <c r="AD315" s="75"/>
      <c r="AE315" s="93" t="s">
        <v>16</v>
      </c>
      <c r="AF315" s="15" t="s">
        <v>16</v>
      </c>
      <c r="AG315" s="15" t="s">
        <v>16</v>
      </c>
      <c r="AH315" s="101" t="s">
        <v>211</v>
      </c>
    </row>
    <row r="316" spans="1:34" ht="14.5" x14ac:dyDescent="0.35">
      <c r="A316" s="88" t="s">
        <v>184</v>
      </c>
      <c r="B316" s="88" t="s">
        <v>195</v>
      </c>
      <c r="C316" s="88" t="s">
        <v>137</v>
      </c>
      <c r="D316" s="88" t="s">
        <v>148</v>
      </c>
      <c r="E316" s="88" t="s">
        <v>160</v>
      </c>
      <c r="F316" s="61">
        <v>5.4082499999999998</v>
      </c>
      <c r="G316" s="61">
        <v>5.4003899999999998</v>
      </c>
      <c r="H316" s="64">
        <v>0.498</v>
      </c>
      <c r="I316" s="64">
        <v>1.022</v>
      </c>
      <c r="J316" s="64">
        <v>0.77800000000000002</v>
      </c>
      <c r="K316" s="64">
        <v>1.262</v>
      </c>
      <c r="L316" s="64">
        <v>18.34</v>
      </c>
      <c r="M316" s="62">
        <f t="shared" si="0"/>
        <v>2.524</v>
      </c>
      <c r="N316" s="62">
        <f t="shared" si="1"/>
        <v>1.556</v>
      </c>
      <c r="O316" s="62">
        <f t="shared" si="2"/>
        <v>0.24</v>
      </c>
      <c r="P316" s="62">
        <f t="shared" si="3"/>
        <v>0.28000000000000003</v>
      </c>
      <c r="Q316" s="64">
        <v>1.46</v>
      </c>
      <c r="R316" s="64">
        <v>2.67</v>
      </c>
      <c r="S316" s="64">
        <v>2.82</v>
      </c>
      <c r="T316" s="64">
        <v>1.83</v>
      </c>
      <c r="U316" s="64">
        <v>2.59</v>
      </c>
      <c r="V316" s="64">
        <v>1.71</v>
      </c>
      <c r="W316" s="63">
        <v>43705</v>
      </c>
      <c r="X316" s="64">
        <v>0.36</v>
      </c>
      <c r="Y316" s="64">
        <v>14.729900000000001</v>
      </c>
      <c r="Z316" s="75">
        <f t="shared" si="19"/>
        <v>0.36761856756291617</v>
      </c>
      <c r="AA316" s="66">
        <f t="shared" si="5"/>
        <v>4101.1710849596939</v>
      </c>
      <c r="AB316" s="66">
        <f t="shared" si="6"/>
        <v>4.1011710849596943</v>
      </c>
      <c r="AC316" s="67">
        <v>4.1011709999999999</v>
      </c>
      <c r="AD316" s="66"/>
      <c r="AE316" s="68" t="s">
        <v>18</v>
      </c>
      <c r="AF316" s="15" t="s">
        <v>18</v>
      </c>
      <c r="AG316" s="15" t="s">
        <v>18</v>
      </c>
      <c r="AH316" s="64">
        <v>30.6</v>
      </c>
    </row>
    <row r="317" spans="1:34" ht="14.5" x14ac:dyDescent="0.35">
      <c r="A317" s="59" t="s">
        <v>184</v>
      </c>
      <c r="B317" s="59" t="s">
        <v>195</v>
      </c>
      <c r="C317" s="59" t="s">
        <v>137</v>
      </c>
      <c r="D317" s="59" t="s">
        <v>150</v>
      </c>
      <c r="E317" s="59" t="s">
        <v>139</v>
      </c>
      <c r="F317" s="75"/>
      <c r="G317" s="75"/>
      <c r="H317" s="92">
        <v>0.751</v>
      </c>
      <c r="I317" s="92">
        <v>1.6140000000000001</v>
      </c>
      <c r="J317" s="92">
        <v>1.0009999999999999</v>
      </c>
      <c r="K317" s="92">
        <v>1.827</v>
      </c>
      <c r="L317" s="92">
        <v>19.07</v>
      </c>
      <c r="M317" s="62">
        <f t="shared" si="0"/>
        <v>3.6539999999999999</v>
      </c>
      <c r="N317" s="62">
        <f t="shared" si="1"/>
        <v>2.0019999999999998</v>
      </c>
      <c r="O317" s="62">
        <f t="shared" si="2"/>
        <v>0.21299999999999986</v>
      </c>
      <c r="P317" s="62">
        <f t="shared" si="3"/>
        <v>0.24999999999999989</v>
      </c>
      <c r="Q317" s="92">
        <v>2.39</v>
      </c>
      <c r="R317" s="92">
        <v>3.68</v>
      </c>
      <c r="S317" s="92">
        <v>4.1500000000000004</v>
      </c>
      <c r="T317" s="92">
        <v>2.94</v>
      </c>
      <c r="U317" s="92">
        <v>3.51</v>
      </c>
      <c r="V317" s="92">
        <v>2.35</v>
      </c>
      <c r="W317" s="91">
        <v>43705</v>
      </c>
      <c r="X317" s="75"/>
      <c r="Y317" s="75"/>
      <c r="Z317" s="65">
        <f t="shared" si="19"/>
        <v>0.90230701635328447</v>
      </c>
      <c r="AA317" s="66">
        <f t="shared" si="5"/>
        <v>0</v>
      </c>
      <c r="AB317" s="66">
        <f t="shared" si="6"/>
        <v>0</v>
      </c>
      <c r="AC317" s="102" t="e">
        <v>#VALUE!</v>
      </c>
      <c r="AD317" s="75"/>
      <c r="AE317" s="93" t="s">
        <v>16</v>
      </c>
      <c r="AF317" s="15" t="s">
        <v>16</v>
      </c>
      <c r="AG317" s="15" t="s">
        <v>16</v>
      </c>
      <c r="AH317" s="75" t="s">
        <v>211</v>
      </c>
    </row>
    <row r="318" spans="1:34" ht="14.5" x14ac:dyDescent="0.35">
      <c r="A318" s="87" t="s">
        <v>184</v>
      </c>
      <c r="B318" s="87" t="s">
        <v>195</v>
      </c>
      <c r="C318" s="87" t="s">
        <v>137</v>
      </c>
      <c r="D318" s="87" t="s">
        <v>150</v>
      </c>
      <c r="E318" s="87" t="s">
        <v>142</v>
      </c>
      <c r="F318" s="80">
        <v>9.1280400000000004</v>
      </c>
      <c r="G318" s="80">
        <v>7.0144700000000002</v>
      </c>
      <c r="H318" s="83">
        <v>0.45</v>
      </c>
      <c r="I318" s="83">
        <v>1.2030000000000001</v>
      </c>
      <c r="J318" s="83">
        <v>0.68300000000000005</v>
      </c>
      <c r="K318" s="83">
        <v>1.4530000000000001</v>
      </c>
      <c r="L318" s="83">
        <v>21.38</v>
      </c>
      <c r="M318" s="62">
        <f t="shared" si="0"/>
        <v>2.9060000000000001</v>
      </c>
      <c r="N318" s="62">
        <f t="shared" si="1"/>
        <v>1.3660000000000001</v>
      </c>
      <c r="O318" s="62">
        <f t="shared" si="2"/>
        <v>0.25</v>
      </c>
      <c r="P318" s="62">
        <f t="shared" si="3"/>
        <v>0.23300000000000004</v>
      </c>
      <c r="Q318" s="83">
        <v>1.7</v>
      </c>
      <c r="R318" s="83">
        <v>2.85</v>
      </c>
      <c r="S318" s="83">
        <v>2.4700000000000002</v>
      </c>
      <c r="T318" s="83">
        <v>1.58</v>
      </c>
      <c r="U318" s="83">
        <v>3.21</v>
      </c>
      <c r="V318" s="83">
        <v>2.2799999999999998</v>
      </c>
      <c r="W318" s="82">
        <v>43705</v>
      </c>
      <c r="X318" s="83">
        <v>0.5</v>
      </c>
      <c r="Y318" s="83">
        <v>18.573609999999999</v>
      </c>
      <c r="Z318" s="75">
        <f t="shared" si="19"/>
        <v>0.27749675508585592</v>
      </c>
      <c r="AA318" s="66">
        <f t="shared" si="5"/>
        <v>6850.8418159826097</v>
      </c>
      <c r="AB318" s="66">
        <f t="shared" si="6"/>
        <v>6.8508418159826094</v>
      </c>
      <c r="AC318" s="67">
        <v>6.8508420000000001</v>
      </c>
      <c r="AD318" s="84"/>
      <c r="AE318" s="85" t="s">
        <v>149</v>
      </c>
      <c r="AF318" s="15" t="s">
        <v>149</v>
      </c>
      <c r="AG318" s="15" t="s">
        <v>149</v>
      </c>
      <c r="AH318" s="86">
        <v>40.9</v>
      </c>
    </row>
    <row r="319" spans="1:34" ht="14.5" x14ac:dyDescent="0.35">
      <c r="A319" s="59" t="s">
        <v>184</v>
      </c>
      <c r="B319" s="59" t="s">
        <v>195</v>
      </c>
      <c r="C319" s="59" t="s">
        <v>152</v>
      </c>
      <c r="D319" s="59" t="s">
        <v>138</v>
      </c>
      <c r="E319" s="59" t="s">
        <v>139</v>
      </c>
      <c r="F319" s="75"/>
      <c r="G319" s="75"/>
      <c r="H319" s="92">
        <v>0.28000000000000003</v>
      </c>
      <c r="I319" s="92">
        <v>1.252</v>
      </c>
      <c r="J319" s="92">
        <v>0.41399999999999998</v>
      </c>
      <c r="K319" s="92">
        <v>1.577</v>
      </c>
      <c r="L319" s="92">
        <v>18.57</v>
      </c>
      <c r="M319" s="62">
        <f t="shared" si="0"/>
        <v>3.1539999999999999</v>
      </c>
      <c r="N319" s="62">
        <f t="shared" si="1"/>
        <v>0.82799999999999996</v>
      </c>
      <c r="O319" s="62">
        <f t="shared" si="2"/>
        <v>0.32499999999999996</v>
      </c>
      <c r="P319" s="62">
        <f t="shared" si="3"/>
        <v>0.13399999999999995</v>
      </c>
      <c r="Q319" s="92">
        <v>2</v>
      </c>
      <c r="R319" s="92">
        <v>3.7</v>
      </c>
      <c r="S319" s="92">
        <v>3.61</v>
      </c>
      <c r="T319" s="92">
        <v>2.5099999999999998</v>
      </c>
      <c r="U319" s="92">
        <v>3.74</v>
      </c>
      <c r="V319" s="92">
        <v>1.99</v>
      </c>
      <c r="W319" s="91">
        <v>43705</v>
      </c>
      <c r="X319" s="75"/>
      <c r="Y319" s="75"/>
      <c r="Z319" s="65">
        <f t="shared" si="19"/>
        <v>6.630077901449323E-2</v>
      </c>
      <c r="AA319" s="66">
        <f t="shared" si="5"/>
        <v>0</v>
      </c>
      <c r="AB319" s="66">
        <f t="shared" si="6"/>
        <v>0</v>
      </c>
      <c r="AC319" s="102" t="e">
        <v>#VALUE!</v>
      </c>
      <c r="AD319" s="75"/>
      <c r="AE319" s="93" t="s">
        <v>16</v>
      </c>
      <c r="AF319" s="15" t="s">
        <v>18</v>
      </c>
      <c r="AG319" s="15" t="s">
        <v>18</v>
      </c>
      <c r="AH319" s="75" t="s">
        <v>211</v>
      </c>
    </row>
    <row r="320" spans="1:34" ht="14.5" x14ac:dyDescent="0.35">
      <c r="A320" s="87" t="s">
        <v>184</v>
      </c>
      <c r="B320" s="87" t="s">
        <v>195</v>
      </c>
      <c r="C320" s="87" t="s">
        <v>152</v>
      </c>
      <c r="D320" s="87" t="s">
        <v>138</v>
      </c>
      <c r="E320" s="87" t="s">
        <v>142</v>
      </c>
      <c r="F320" s="80">
        <v>8.0214499999999997</v>
      </c>
      <c r="G320" s="80">
        <v>6.7102300000000001</v>
      </c>
      <c r="H320" s="83">
        <v>0.57499999999999996</v>
      </c>
      <c r="I320" s="83">
        <v>1.5820000000000001</v>
      </c>
      <c r="J320" s="83">
        <v>0.75800000000000001</v>
      </c>
      <c r="K320" s="83">
        <v>1.732</v>
      </c>
      <c r="L320" s="83">
        <v>20.98</v>
      </c>
      <c r="M320" s="62">
        <f t="shared" si="0"/>
        <v>3.464</v>
      </c>
      <c r="N320" s="62">
        <f t="shared" si="1"/>
        <v>1.516</v>
      </c>
      <c r="O320" s="62">
        <f t="shared" si="2"/>
        <v>0.14999999999999991</v>
      </c>
      <c r="P320" s="62">
        <f t="shared" si="3"/>
        <v>0.18300000000000005</v>
      </c>
      <c r="Q320" s="83">
        <v>2.02</v>
      </c>
      <c r="R320" s="83">
        <v>3.71</v>
      </c>
      <c r="S320" s="83">
        <v>3.1</v>
      </c>
      <c r="T320" s="83">
        <v>1.73</v>
      </c>
      <c r="U320" s="83">
        <v>3.75</v>
      </c>
      <c r="V320" s="83">
        <v>1.81</v>
      </c>
      <c r="W320" s="82">
        <v>43705</v>
      </c>
      <c r="X320" s="83">
        <v>0.33</v>
      </c>
      <c r="Y320" s="83">
        <v>21.430040000000002</v>
      </c>
      <c r="Z320" s="75">
        <f t="shared" si="19"/>
        <v>0.35623050305772841</v>
      </c>
      <c r="AA320" s="66">
        <f t="shared" si="5"/>
        <v>6157.4005229919248</v>
      </c>
      <c r="AB320" s="66">
        <f t="shared" si="6"/>
        <v>6.1574005229919253</v>
      </c>
      <c r="AC320" s="67">
        <v>6.1574010000000001</v>
      </c>
      <c r="AD320" s="84"/>
      <c r="AE320" s="85" t="s">
        <v>149</v>
      </c>
      <c r="AF320" s="15" t="s">
        <v>16</v>
      </c>
      <c r="AG320" s="15" t="s">
        <v>16</v>
      </c>
      <c r="AH320" s="86">
        <v>50.5</v>
      </c>
    </row>
    <row r="321" spans="1:34" ht="14.5" x14ac:dyDescent="0.35">
      <c r="A321" s="87" t="s">
        <v>184</v>
      </c>
      <c r="B321" s="87" t="s">
        <v>195</v>
      </c>
      <c r="C321" s="87" t="s">
        <v>152</v>
      </c>
      <c r="D321" s="87" t="s">
        <v>138</v>
      </c>
      <c r="E321" s="87" t="s">
        <v>160</v>
      </c>
      <c r="F321" s="80">
        <v>6.5639900000000004</v>
      </c>
      <c r="G321" s="80">
        <v>4.91439</v>
      </c>
      <c r="H321" s="83">
        <v>0.50700000000000001</v>
      </c>
      <c r="I321" s="83">
        <v>0.91700000000000004</v>
      </c>
      <c r="J321" s="83">
        <v>0.65200000000000002</v>
      </c>
      <c r="K321" s="83">
        <v>1.091</v>
      </c>
      <c r="L321" s="83">
        <v>19.3</v>
      </c>
      <c r="M321" s="62">
        <f t="shared" si="0"/>
        <v>2.1819999999999999</v>
      </c>
      <c r="N321" s="62">
        <f t="shared" si="1"/>
        <v>1.304</v>
      </c>
      <c r="O321" s="62">
        <f t="shared" si="2"/>
        <v>0.17399999999999993</v>
      </c>
      <c r="P321" s="62">
        <f t="shared" si="3"/>
        <v>0.14500000000000002</v>
      </c>
      <c r="Q321" s="83">
        <v>1.73</v>
      </c>
      <c r="R321" s="83">
        <v>2.48</v>
      </c>
      <c r="S321" s="83">
        <v>2.63</v>
      </c>
      <c r="T321" s="83">
        <v>1.93</v>
      </c>
      <c r="U321" s="83">
        <v>2.82</v>
      </c>
      <c r="V321" s="83">
        <v>1.94</v>
      </c>
      <c r="W321" s="82">
        <v>43705</v>
      </c>
      <c r="X321" s="83">
        <v>0.24</v>
      </c>
      <c r="Y321" s="83">
        <v>13.251939999999999</v>
      </c>
      <c r="Z321" s="65">
        <f t="shared" si="19"/>
        <v>0.14363606224234901</v>
      </c>
      <c r="AA321" s="66">
        <f t="shared" si="5"/>
        <v>9443.2502133628841</v>
      </c>
      <c r="AB321" s="66">
        <f t="shared" si="6"/>
        <v>9.4432502133628837</v>
      </c>
      <c r="AC321" s="67">
        <v>9.4432500000000008</v>
      </c>
      <c r="AD321" s="84"/>
      <c r="AE321" s="85" t="s">
        <v>149</v>
      </c>
      <c r="AF321" s="15" t="s">
        <v>149</v>
      </c>
      <c r="AG321" s="15" t="s">
        <v>149</v>
      </c>
      <c r="AH321" s="86">
        <v>38.1</v>
      </c>
    </row>
    <row r="322" spans="1:34" ht="14.5" x14ac:dyDescent="0.35">
      <c r="A322" s="59" t="s">
        <v>184</v>
      </c>
      <c r="B322" s="59" t="s">
        <v>195</v>
      </c>
      <c r="C322" s="59" t="s">
        <v>152</v>
      </c>
      <c r="D322" s="59" t="s">
        <v>145</v>
      </c>
      <c r="E322" s="59" t="s">
        <v>139</v>
      </c>
      <c r="F322" s="75"/>
      <c r="G322" s="75"/>
      <c r="H322" s="92">
        <v>0.88500000000000001</v>
      </c>
      <c r="I322" s="92">
        <v>1.306</v>
      </c>
      <c r="J322" s="92">
        <v>1.304</v>
      </c>
      <c r="K322" s="92">
        <v>1.6259999999999999</v>
      </c>
      <c r="L322" s="92">
        <v>17.89</v>
      </c>
      <c r="M322" s="62">
        <f t="shared" si="0"/>
        <v>3.2519999999999998</v>
      </c>
      <c r="N322" s="62">
        <f t="shared" si="1"/>
        <v>2.6080000000000001</v>
      </c>
      <c r="O322" s="62">
        <f t="shared" si="2"/>
        <v>0.31999999999999984</v>
      </c>
      <c r="P322" s="62">
        <f t="shared" si="3"/>
        <v>0.41900000000000004</v>
      </c>
      <c r="Q322" s="92">
        <v>3.2</v>
      </c>
      <c r="R322" s="92">
        <v>4.1399999999999997</v>
      </c>
      <c r="S322" s="92">
        <v>3.84</v>
      </c>
      <c r="T322" s="92">
        <v>2.64</v>
      </c>
      <c r="U322" s="92">
        <v>4.3099999999999996</v>
      </c>
      <c r="V322" s="92">
        <v>3.62</v>
      </c>
      <c r="W322" s="91">
        <v>43705</v>
      </c>
      <c r="X322" s="75"/>
      <c r="Y322" s="75"/>
      <c r="Z322" s="75">
        <f t="shared" si="19"/>
        <v>2.1206846507234709</v>
      </c>
      <c r="AA322" s="66">
        <f t="shared" si="5"/>
        <v>0</v>
      </c>
      <c r="AB322" s="66">
        <f t="shared" si="6"/>
        <v>0</v>
      </c>
      <c r="AC322" s="102" t="e">
        <v>#VALUE!</v>
      </c>
      <c r="AD322" s="75" t="s">
        <v>215</v>
      </c>
      <c r="AE322" s="93" t="s">
        <v>16</v>
      </c>
      <c r="AF322" s="15" t="s">
        <v>149</v>
      </c>
      <c r="AG322" s="15" t="s">
        <v>149</v>
      </c>
      <c r="AH322" s="75" t="s">
        <v>211</v>
      </c>
    </row>
    <row r="323" spans="1:34" ht="14.5" x14ac:dyDescent="0.35">
      <c r="A323" s="59" t="s">
        <v>184</v>
      </c>
      <c r="B323" s="59" t="s">
        <v>195</v>
      </c>
      <c r="C323" s="59" t="s">
        <v>152</v>
      </c>
      <c r="D323" s="59" t="s">
        <v>145</v>
      </c>
      <c r="E323" s="59" t="s">
        <v>142</v>
      </c>
      <c r="F323" s="75"/>
      <c r="G323" s="75"/>
      <c r="H323" s="92">
        <v>0.749</v>
      </c>
      <c r="I323" s="92">
        <v>1.478</v>
      </c>
      <c r="J323" s="92">
        <v>0.97299999999999998</v>
      </c>
      <c r="K323" s="92">
        <v>1.61</v>
      </c>
      <c r="L323" s="92">
        <v>16.75</v>
      </c>
      <c r="M323" s="62">
        <f t="shared" si="0"/>
        <v>3.22</v>
      </c>
      <c r="N323" s="62">
        <f t="shared" si="1"/>
        <v>1.946</v>
      </c>
      <c r="O323" s="62">
        <f t="shared" si="2"/>
        <v>0.13200000000000012</v>
      </c>
      <c r="P323" s="62">
        <f t="shared" si="3"/>
        <v>0.22399999999999998</v>
      </c>
      <c r="Q323" s="92">
        <v>4.01</v>
      </c>
      <c r="R323" s="92">
        <v>4.05</v>
      </c>
      <c r="S323" s="92">
        <v>2.61</v>
      </c>
      <c r="T323" s="92">
        <v>3.94</v>
      </c>
      <c r="U323" s="92">
        <v>3.97</v>
      </c>
      <c r="V323" s="92">
        <v>2.71</v>
      </c>
      <c r="W323" s="91">
        <v>43705</v>
      </c>
      <c r="X323" s="75"/>
      <c r="Y323" s="75"/>
      <c r="Z323" s="65">
        <f t="shared" si="19"/>
        <v>0.67704379345781818</v>
      </c>
      <c r="AA323" s="66">
        <f t="shared" si="5"/>
        <v>0</v>
      </c>
      <c r="AB323" s="66">
        <f t="shared" si="6"/>
        <v>0</v>
      </c>
      <c r="AC323" s="102" t="e">
        <v>#VALUE!</v>
      </c>
      <c r="AD323" s="75" t="s">
        <v>215</v>
      </c>
      <c r="AE323" s="93" t="s">
        <v>16</v>
      </c>
      <c r="AF323" s="15" t="s">
        <v>16</v>
      </c>
      <c r="AG323" s="15" t="s">
        <v>16</v>
      </c>
      <c r="AH323" s="75" t="s">
        <v>211</v>
      </c>
    </row>
    <row r="324" spans="1:34" ht="14.5" x14ac:dyDescent="0.35">
      <c r="A324" s="87" t="s">
        <v>184</v>
      </c>
      <c r="B324" s="87" t="s">
        <v>195</v>
      </c>
      <c r="C324" s="87" t="s">
        <v>152</v>
      </c>
      <c r="D324" s="87" t="s">
        <v>145</v>
      </c>
      <c r="E324" s="87" t="s">
        <v>160</v>
      </c>
      <c r="F324" s="80">
        <v>9.8145799999999994</v>
      </c>
      <c r="G324" s="80">
        <v>8.2463899999999999</v>
      </c>
      <c r="H324" s="83">
        <v>1.1020000000000001</v>
      </c>
      <c r="I324" s="83">
        <v>1.2250000000000001</v>
      </c>
      <c r="J324" s="83">
        <v>1.208</v>
      </c>
      <c r="K324" s="83">
        <v>1.4019999999999999</v>
      </c>
      <c r="L324" s="83">
        <v>19.399999999999999</v>
      </c>
      <c r="M324" s="62">
        <f t="shared" si="0"/>
        <v>2.8039999999999998</v>
      </c>
      <c r="N324" s="62">
        <f t="shared" si="1"/>
        <v>2.4159999999999999</v>
      </c>
      <c r="O324" s="62">
        <f t="shared" si="2"/>
        <v>0.17699999999999982</v>
      </c>
      <c r="P324" s="62">
        <f t="shared" si="3"/>
        <v>0.10599999999999987</v>
      </c>
      <c r="Q324" s="83">
        <v>2.34</v>
      </c>
      <c r="R324" s="83">
        <v>2.87</v>
      </c>
      <c r="S324" s="83">
        <v>3.07</v>
      </c>
      <c r="T324" s="83">
        <v>2.66</v>
      </c>
      <c r="U324" s="83">
        <v>3.02</v>
      </c>
      <c r="V324" s="83">
        <v>2.57</v>
      </c>
      <c r="W324" s="82">
        <v>43705</v>
      </c>
      <c r="X324" s="83">
        <v>0.31</v>
      </c>
      <c r="Y324" s="83">
        <v>20.400980000000001</v>
      </c>
      <c r="Z324" s="75">
        <f t="shared" si="19"/>
        <v>0.65348911150656031</v>
      </c>
      <c r="AA324" s="66">
        <f t="shared" si="5"/>
        <v>3195.3482779068017</v>
      </c>
      <c r="AB324" s="66">
        <f t="shared" si="6"/>
        <v>3.1953482779068016</v>
      </c>
      <c r="AC324" s="67">
        <v>3.1953480000000001</v>
      </c>
      <c r="AD324" s="84"/>
      <c r="AE324" s="85" t="s">
        <v>149</v>
      </c>
      <c r="AF324" s="15" t="s">
        <v>16</v>
      </c>
      <c r="AG324" s="15" t="s">
        <v>16</v>
      </c>
      <c r="AH324" s="86">
        <v>47.2</v>
      </c>
    </row>
    <row r="325" spans="1:34" ht="14.5" x14ac:dyDescent="0.35">
      <c r="A325" s="79" t="s">
        <v>184</v>
      </c>
      <c r="B325" s="79" t="s">
        <v>195</v>
      </c>
      <c r="C325" s="79" t="s">
        <v>152</v>
      </c>
      <c r="D325" s="79" t="s">
        <v>148</v>
      </c>
      <c r="E325" s="79" t="s">
        <v>139</v>
      </c>
      <c r="F325" s="80">
        <v>15.70973</v>
      </c>
      <c r="G325" s="80">
        <v>14.02441</v>
      </c>
      <c r="H325" s="81">
        <v>1.36</v>
      </c>
      <c r="I325" s="81">
        <v>1.5609999999999999</v>
      </c>
      <c r="J325" s="81">
        <v>1.6020000000000001</v>
      </c>
      <c r="K325" s="81">
        <v>1.901</v>
      </c>
      <c r="L325" s="81">
        <v>19.04</v>
      </c>
      <c r="M325" s="62">
        <f t="shared" si="0"/>
        <v>3.802</v>
      </c>
      <c r="N325" s="62">
        <f t="shared" si="1"/>
        <v>3.2040000000000002</v>
      </c>
      <c r="O325" s="62">
        <f t="shared" si="2"/>
        <v>0.34000000000000008</v>
      </c>
      <c r="P325" s="62">
        <f t="shared" si="3"/>
        <v>0.24199999999999999</v>
      </c>
      <c r="Q325" s="81">
        <v>3.36</v>
      </c>
      <c r="R325" s="81">
        <v>4.22</v>
      </c>
      <c r="S325" s="81">
        <v>4.47</v>
      </c>
      <c r="T325" s="81">
        <v>3.37</v>
      </c>
      <c r="U325" s="81">
        <v>4.1100000000000003</v>
      </c>
      <c r="V325" s="81">
        <v>4.37</v>
      </c>
      <c r="W325" s="133">
        <v>43705</v>
      </c>
      <c r="X325" s="81">
        <v>0.23</v>
      </c>
      <c r="Y325" s="81">
        <v>26.174309999999998</v>
      </c>
      <c r="Z325" s="65">
        <f t="shared" si="19"/>
        <v>3.0544959701333694</v>
      </c>
      <c r="AA325" s="66">
        <f t="shared" si="5"/>
        <v>877.08404735856436</v>
      </c>
      <c r="AB325" s="66">
        <f t="shared" si="6"/>
        <v>0.87708404735856438</v>
      </c>
      <c r="AC325" s="67">
        <v>0.87708399999999997</v>
      </c>
      <c r="AD325" s="84"/>
      <c r="AE325" s="85" t="s">
        <v>149</v>
      </c>
      <c r="AF325" s="15" t="s">
        <v>149</v>
      </c>
      <c r="AG325" s="15" t="s">
        <v>149</v>
      </c>
      <c r="AH325" s="86">
        <v>78.599999999999994</v>
      </c>
    </row>
    <row r="326" spans="1:34" ht="14.5" x14ac:dyDescent="0.35">
      <c r="A326" s="89" t="s">
        <v>184</v>
      </c>
      <c r="B326" s="89" t="s">
        <v>195</v>
      </c>
      <c r="C326" s="89" t="s">
        <v>152</v>
      </c>
      <c r="D326" s="89" t="s">
        <v>148</v>
      </c>
      <c r="E326" s="89" t="s">
        <v>142</v>
      </c>
      <c r="F326" s="101"/>
      <c r="G326" s="101"/>
      <c r="H326" s="90">
        <v>0.88900000000000001</v>
      </c>
      <c r="I326" s="90">
        <v>1.585</v>
      </c>
      <c r="J326" s="90">
        <v>1.1000000000000001</v>
      </c>
      <c r="K326" s="90">
        <v>1.821</v>
      </c>
      <c r="L326" s="90">
        <v>15.65</v>
      </c>
      <c r="M326" s="62">
        <f t="shared" si="0"/>
        <v>3.6419999999999999</v>
      </c>
      <c r="N326" s="62">
        <f t="shared" si="1"/>
        <v>2.2000000000000002</v>
      </c>
      <c r="O326" s="62">
        <f t="shared" si="2"/>
        <v>0.23599999999999999</v>
      </c>
      <c r="P326" s="62">
        <f t="shared" si="3"/>
        <v>0.21100000000000008</v>
      </c>
      <c r="Q326" s="90">
        <v>2.4900000000000002</v>
      </c>
      <c r="R326" s="90">
        <v>4.09</v>
      </c>
      <c r="S326" s="90">
        <v>4</v>
      </c>
      <c r="T326" s="90">
        <v>2.64</v>
      </c>
      <c r="U326" s="90">
        <v>4.55</v>
      </c>
      <c r="V326" s="90">
        <v>2.96</v>
      </c>
      <c r="W326" s="134">
        <v>43705</v>
      </c>
      <c r="X326" s="75"/>
      <c r="Y326" s="75"/>
      <c r="Z326" s="75">
        <f t="shared" si="19"/>
        <v>1.0289794607404474</v>
      </c>
      <c r="AA326" s="66">
        <f t="shared" si="5"/>
        <v>0</v>
      </c>
      <c r="AB326" s="66">
        <f t="shared" si="6"/>
        <v>0</v>
      </c>
      <c r="AC326" s="102" t="e">
        <v>#VALUE!</v>
      </c>
      <c r="AD326" s="75"/>
      <c r="AE326" s="93" t="s">
        <v>16</v>
      </c>
      <c r="AF326" s="15" t="s">
        <v>149</v>
      </c>
      <c r="AG326" s="15" t="s">
        <v>149</v>
      </c>
      <c r="AH326" s="101" t="s">
        <v>211</v>
      </c>
    </row>
    <row r="327" spans="1:34" ht="14.5" x14ac:dyDescent="0.35">
      <c r="A327" s="79" t="s">
        <v>184</v>
      </c>
      <c r="B327" s="79" t="s">
        <v>195</v>
      </c>
      <c r="C327" s="79" t="s">
        <v>152</v>
      </c>
      <c r="D327" s="79" t="s">
        <v>148</v>
      </c>
      <c r="E327" s="79" t="s">
        <v>160</v>
      </c>
      <c r="F327" s="80">
        <v>10.172840000000001</v>
      </c>
      <c r="G327" s="80">
        <v>7.1264399999999997</v>
      </c>
      <c r="H327" s="81">
        <v>0.89600000000000002</v>
      </c>
      <c r="I327" s="81">
        <v>1.415</v>
      </c>
      <c r="J327" s="81">
        <v>1.0740000000000001</v>
      </c>
      <c r="K327" s="81">
        <v>1.8180000000000001</v>
      </c>
      <c r="L327" s="81">
        <v>19.079999999999998</v>
      </c>
      <c r="M327" s="62">
        <f t="shared" si="0"/>
        <v>3.6360000000000001</v>
      </c>
      <c r="N327" s="62">
        <f t="shared" si="1"/>
        <v>2.1480000000000001</v>
      </c>
      <c r="O327" s="62">
        <f t="shared" si="2"/>
        <v>0.40300000000000002</v>
      </c>
      <c r="P327" s="62">
        <f t="shared" si="3"/>
        <v>0.17800000000000005</v>
      </c>
      <c r="Q327" s="81">
        <v>2.52</v>
      </c>
      <c r="R327" s="81">
        <v>3.95</v>
      </c>
      <c r="S327" s="81">
        <v>3.76</v>
      </c>
      <c r="T327" s="81">
        <v>2.69</v>
      </c>
      <c r="U327" s="81">
        <v>3.56</v>
      </c>
      <c r="V327" s="81">
        <v>2.34</v>
      </c>
      <c r="W327" s="133">
        <v>43705</v>
      </c>
      <c r="X327" s="84"/>
      <c r="Y327" s="81">
        <v>17.46518</v>
      </c>
      <c r="Z327" s="65">
        <f t="shared" si="19"/>
        <v>0.96946137817982203</v>
      </c>
      <c r="AA327" s="66">
        <f t="shared" si="5"/>
        <v>1843.9454988290945</v>
      </c>
      <c r="AB327" s="66">
        <f t="shared" si="6"/>
        <v>1.8439454988290946</v>
      </c>
      <c r="AC327" s="67">
        <v>1.8439449999999999</v>
      </c>
      <c r="AD327" s="84"/>
      <c r="AE327" s="85" t="s">
        <v>149</v>
      </c>
      <c r="AF327" s="15" t="s">
        <v>16</v>
      </c>
      <c r="AG327" s="15" t="s">
        <v>16</v>
      </c>
      <c r="AH327" s="83">
        <v>51.9</v>
      </c>
    </row>
    <row r="328" spans="1:34" ht="14.5" x14ac:dyDescent="0.35">
      <c r="A328" s="89" t="s">
        <v>184</v>
      </c>
      <c r="B328" s="89" t="s">
        <v>195</v>
      </c>
      <c r="C328" s="89" t="s">
        <v>152</v>
      </c>
      <c r="D328" s="89" t="s">
        <v>150</v>
      </c>
      <c r="E328" s="89" t="s">
        <v>139</v>
      </c>
      <c r="F328" s="101"/>
      <c r="G328" s="101"/>
      <c r="H328" s="90">
        <v>0.78500000000000003</v>
      </c>
      <c r="I328" s="90">
        <v>1.5469999999999999</v>
      </c>
      <c r="J328" s="90">
        <v>1.05</v>
      </c>
      <c r="K328" s="90">
        <v>1.917</v>
      </c>
      <c r="L328" s="90">
        <v>16.48</v>
      </c>
      <c r="M328" s="62">
        <f t="shared" si="0"/>
        <v>3.8340000000000001</v>
      </c>
      <c r="N328" s="62">
        <f t="shared" si="1"/>
        <v>2.1</v>
      </c>
      <c r="O328" s="62">
        <f t="shared" si="2"/>
        <v>0.37000000000000011</v>
      </c>
      <c r="P328" s="62">
        <f t="shared" si="3"/>
        <v>0.26500000000000001</v>
      </c>
      <c r="Q328" s="90">
        <v>2.5499999999999998</v>
      </c>
      <c r="R328" s="90">
        <v>4.2699999999999996</v>
      </c>
      <c r="S328" s="90">
        <v>4.55</v>
      </c>
      <c r="T328" s="90">
        <v>2.87</v>
      </c>
      <c r="U328" s="90">
        <v>4.49</v>
      </c>
      <c r="V328" s="90">
        <v>2.75</v>
      </c>
      <c r="W328" s="134">
        <v>43705</v>
      </c>
      <c r="X328" s="75"/>
      <c r="Y328" s="75"/>
      <c r="Z328" s="75">
        <f t="shared" si="19"/>
        <v>1.1551844837107506</v>
      </c>
      <c r="AA328" s="66">
        <f t="shared" si="5"/>
        <v>0</v>
      </c>
      <c r="AB328" s="66">
        <f t="shared" si="6"/>
        <v>0</v>
      </c>
      <c r="AC328" s="102" t="e">
        <v>#VALUE!</v>
      </c>
      <c r="AD328" s="101" t="s">
        <v>215</v>
      </c>
      <c r="AE328" s="93" t="s">
        <v>16</v>
      </c>
      <c r="AF328" s="15" t="s">
        <v>149</v>
      </c>
      <c r="AG328" s="15" t="s">
        <v>149</v>
      </c>
      <c r="AH328" s="101" t="s">
        <v>211</v>
      </c>
    </row>
    <row r="329" spans="1:34" ht="14.5" x14ac:dyDescent="0.35">
      <c r="A329" s="79" t="s">
        <v>184</v>
      </c>
      <c r="B329" s="79" t="s">
        <v>195</v>
      </c>
      <c r="C329" s="79" t="s">
        <v>152</v>
      </c>
      <c r="D329" s="79" t="s">
        <v>150</v>
      </c>
      <c r="E329" s="79" t="s">
        <v>142</v>
      </c>
      <c r="F329" s="80">
        <v>15.39495</v>
      </c>
      <c r="G329" s="80">
        <v>14.783569999999999</v>
      </c>
      <c r="H329" s="81">
        <v>0.53400000000000003</v>
      </c>
      <c r="I329" s="81">
        <v>1.764</v>
      </c>
      <c r="J329" s="81">
        <v>0.70299999999999996</v>
      </c>
      <c r="K329" s="81">
        <v>1.903</v>
      </c>
      <c r="L329" s="81">
        <v>18.649999999999999</v>
      </c>
      <c r="M329" s="62">
        <f t="shared" si="0"/>
        <v>3.806</v>
      </c>
      <c r="N329" s="62">
        <f t="shared" si="1"/>
        <v>1.4059999999999999</v>
      </c>
      <c r="O329" s="62">
        <f t="shared" si="2"/>
        <v>0.13900000000000001</v>
      </c>
      <c r="P329" s="62">
        <f t="shared" si="3"/>
        <v>0.16899999999999993</v>
      </c>
      <c r="Q329" s="81">
        <v>1.76</v>
      </c>
      <c r="R329" s="81">
        <v>4.22</v>
      </c>
      <c r="S329" s="81">
        <v>1.68</v>
      </c>
      <c r="T329" s="81">
        <v>2.4500000000000002</v>
      </c>
      <c r="U329" s="81">
        <v>4.04</v>
      </c>
      <c r="V329" s="81">
        <v>1.63</v>
      </c>
      <c r="W329" s="133">
        <v>43705</v>
      </c>
      <c r="X329" s="81">
        <v>0.2</v>
      </c>
      <c r="Y329" s="81">
        <v>25.8215</v>
      </c>
      <c r="Z329" s="65">
        <f t="shared" si="19"/>
        <v>0.30830580266547614</v>
      </c>
      <c r="AA329" s="66">
        <f t="shared" si="5"/>
        <v>8572.456605531439</v>
      </c>
      <c r="AB329" s="66">
        <f t="shared" si="6"/>
        <v>8.5724566055314391</v>
      </c>
      <c r="AC329" s="67">
        <v>8.572457</v>
      </c>
      <c r="AD329" s="84"/>
      <c r="AE329" s="85" t="s">
        <v>149</v>
      </c>
      <c r="AF329" s="15" t="s">
        <v>16</v>
      </c>
      <c r="AG329" s="15" t="s">
        <v>16</v>
      </c>
      <c r="AH329" s="83">
        <v>63</v>
      </c>
    </row>
    <row r="330" spans="1:34" ht="14.5" x14ac:dyDescent="0.35">
      <c r="A330" s="89" t="s">
        <v>184</v>
      </c>
      <c r="B330" s="89" t="s">
        <v>195</v>
      </c>
      <c r="C330" s="89" t="s">
        <v>152</v>
      </c>
      <c r="D330" s="89" t="s">
        <v>150</v>
      </c>
      <c r="E330" s="89" t="s">
        <v>160</v>
      </c>
      <c r="F330" s="101"/>
      <c r="G330" s="101"/>
      <c r="H330" s="90">
        <v>0.80800000000000005</v>
      </c>
      <c r="I330" s="90">
        <v>1.81</v>
      </c>
      <c r="J330" s="90">
        <v>0.95699999999999996</v>
      </c>
      <c r="K330" s="90">
        <v>1.9219999999999999</v>
      </c>
      <c r="L330" s="90">
        <v>15.54</v>
      </c>
      <c r="M330" s="62">
        <f t="shared" si="0"/>
        <v>3.8439999999999999</v>
      </c>
      <c r="N330" s="62">
        <f t="shared" si="1"/>
        <v>1.9139999999999999</v>
      </c>
      <c r="O330" s="62">
        <f t="shared" si="2"/>
        <v>0.11199999999999988</v>
      </c>
      <c r="P330" s="62">
        <f t="shared" si="3"/>
        <v>0.14899999999999991</v>
      </c>
      <c r="Q330" s="90">
        <v>1.8</v>
      </c>
      <c r="R330" s="90">
        <v>4.22</v>
      </c>
      <c r="S330" s="90">
        <v>4.0599999999999996</v>
      </c>
      <c r="T330" s="90">
        <v>2.29</v>
      </c>
      <c r="U330" s="90">
        <v>4.09</v>
      </c>
      <c r="V330" s="90">
        <v>1.68</v>
      </c>
      <c r="W330" s="134">
        <v>43705</v>
      </c>
      <c r="X330" s="75"/>
      <c r="Y330" s="75"/>
      <c r="Z330" s="75">
        <f t="shared" si="19"/>
        <v>0.57316000107253484</v>
      </c>
      <c r="AA330" s="66">
        <f t="shared" si="5"/>
        <v>0</v>
      </c>
      <c r="AB330" s="66">
        <f t="shared" si="6"/>
        <v>0</v>
      </c>
      <c r="AC330" s="102" t="e">
        <v>#VALUE!</v>
      </c>
      <c r="AD330" s="101" t="s">
        <v>215</v>
      </c>
      <c r="AE330" s="93" t="s">
        <v>16</v>
      </c>
      <c r="AF330" s="15" t="s">
        <v>149</v>
      </c>
      <c r="AG330" s="15" t="s">
        <v>149</v>
      </c>
      <c r="AH330" s="101" t="s">
        <v>211</v>
      </c>
    </row>
    <row r="331" spans="1:34" ht="14.5" x14ac:dyDescent="0.35">
      <c r="A331" s="60" t="s">
        <v>184</v>
      </c>
      <c r="B331" s="60" t="s">
        <v>195</v>
      </c>
      <c r="C331" s="60" t="s">
        <v>152</v>
      </c>
      <c r="D331" s="60" t="s">
        <v>151</v>
      </c>
      <c r="E331" s="60" t="s">
        <v>139</v>
      </c>
      <c r="F331" s="61">
        <v>17.563859999999998</v>
      </c>
      <c r="G331" s="61">
        <v>17.561599999999999</v>
      </c>
      <c r="H331" s="62">
        <v>0.48899999999999999</v>
      </c>
      <c r="I331" s="62">
        <v>1.667</v>
      </c>
      <c r="J331" s="62">
        <v>0.60499999999999998</v>
      </c>
      <c r="K331" s="62">
        <v>2.016</v>
      </c>
      <c r="L331" s="62">
        <v>22.25</v>
      </c>
      <c r="M331" s="62">
        <f t="shared" si="0"/>
        <v>4.032</v>
      </c>
      <c r="N331" s="62">
        <f t="shared" si="1"/>
        <v>1.21</v>
      </c>
      <c r="O331" s="62">
        <f t="shared" si="2"/>
        <v>0.34899999999999998</v>
      </c>
      <c r="P331" s="62">
        <f t="shared" si="3"/>
        <v>0.11599999999999999</v>
      </c>
      <c r="Q331" s="62">
        <v>2.23</v>
      </c>
      <c r="R331" s="62">
        <v>4.43</v>
      </c>
      <c r="S331" s="62">
        <v>4.8600000000000003</v>
      </c>
      <c r="T331" s="62">
        <v>2.19</v>
      </c>
      <c r="U331" s="62">
        <v>4.3</v>
      </c>
      <c r="V331" s="62">
        <v>1.85</v>
      </c>
      <c r="W331" s="135">
        <v>43705</v>
      </c>
      <c r="X331" s="62">
        <v>0.44</v>
      </c>
      <c r="Y331" s="62">
        <v>29.27647</v>
      </c>
      <c r="Z331" s="65">
        <f t="shared" si="19"/>
        <v>0.19753610490421497</v>
      </c>
      <c r="AA331" s="66">
        <f t="shared" si="5"/>
        <v>15169.726522878944</v>
      </c>
      <c r="AB331" s="66">
        <f t="shared" si="6"/>
        <v>15.169726522878944</v>
      </c>
      <c r="AC331" s="67">
        <v>15.169729999999999</v>
      </c>
      <c r="AD331" s="66"/>
      <c r="AE331" s="68" t="s">
        <v>18</v>
      </c>
      <c r="AF331" s="15" t="s">
        <v>16</v>
      </c>
      <c r="AG331" s="15" t="s">
        <v>16</v>
      </c>
      <c r="AH331" s="69">
        <v>84.2</v>
      </c>
    </row>
    <row r="332" spans="1:34" ht="14.5" x14ac:dyDescent="0.35">
      <c r="A332" s="79" t="s">
        <v>184</v>
      </c>
      <c r="B332" s="79" t="s">
        <v>195</v>
      </c>
      <c r="C332" s="79" t="s">
        <v>152</v>
      </c>
      <c r="D332" s="79" t="s">
        <v>151</v>
      </c>
      <c r="E332" s="79" t="s">
        <v>142</v>
      </c>
      <c r="F332" s="80">
        <v>9.2361799999999992</v>
      </c>
      <c r="G332" s="80">
        <v>9.1703399999999995</v>
      </c>
      <c r="H332" s="81">
        <v>0.34300000000000003</v>
      </c>
      <c r="I332" s="81">
        <v>1.41</v>
      </c>
      <c r="J332" s="81">
        <v>0.51200000000000001</v>
      </c>
      <c r="K332" s="81">
        <v>1.6279999999999999</v>
      </c>
      <c r="L332" s="81">
        <v>21.01</v>
      </c>
      <c r="M332" s="62">
        <f t="shared" si="0"/>
        <v>3.2559999999999998</v>
      </c>
      <c r="N332" s="62">
        <f t="shared" si="1"/>
        <v>1.024</v>
      </c>
      <c r="O332" s="62">
        <f t="shared" si="2"/>
        <v>0.21799999999999997</v>
      </c>
      <c r="P332" s="62">
        <f t="shared" si="3"/>
        <v>0.16899999999999998</v>
      </c>
      <c r="Q332" s="81">
        <v>1.69</v>
      </c>
      <c r="R332" s="81">
        <v>3.44</v>
      </c>
      <c r="S332" s="81">
        <v>3.34</v>
      </c>
      <c r="T332" s="81">
        <v>1.77</v>
      </c>
      <c r="U332" s="81">
        <v>3.9</v>
      </c>
      <c r="V332" s="81">
        <v>2.17</v>
      </c>
      <c r="W332" s="133">
        <v>43705</v>
      </c>
      <c r="X332" s="81">
        <v>0.48</v>
      </c>
      <c r="Y332" s="81">
        <v>17.571300000000001</v>
      </c>
      <c r="Z332" s="75">
        <f t="shared" si="19"/>
        <v>0.12692652846217942</v>
      </c>
      <c r="AA332" s="66">
        <f t="shared" si="5"/>
        <v>14169.581336071144</v>
      </c>
      <c r="AB332" s="66">
        <f t="shared" si="6"/>
        <v>14.169581336071143</v>
      </c>
      <c r="AC332" s="67">
        <v>14.16958</v>
      </c>
      <c r="AD332" s="84"/>
      <c r="AE332" s="85" t="s">
        <v>149</v>
      </c>
      <c r="AF332" s="15" t="s">
        <v>18</v>
      </c>
      <c r="AG332" s="15" t="s">
        <v>18</v>
      </c>
      <c r="AH332" s="86">
        <v>65.2</v>
      </c>
    </row>
    <row r="333" spans="1:34" ht="14.5" x14ac:dyDescent="0.35">
      <c r="A333" s="60" t="s">
        <v>184</v>
      </c>
      <c r="B333" s="60" t="s">
        <v>195</v>
      </c>
      <c r="C333" s="60" t="s">
        <v>152</v>
      </c>
      <c r="D333" s="60" t="s">
        <v>169</v>
      </c>
      <c r="E333" s="60" t="s">
        <v>139</v>
      </c>
      <c r="F333" s="61">
        <v>22.741140000000001</v>
      </c>
      <c r="G333" s="61">
        <v>8.3407400000000003</v>
      </c>
      <c r="H333" s="62">
        <v>0.84599999999999997</v>
      </c>
      <c r="I333" s="62">
        <v>1.387</v>
      </c>
      <c r="J333" s="62">
        <v>1.224</v>
      </c>
      <c r="K333" s="62">
        <v>1.696</v>
      </c>
      <c r="L333" s="62">
        <v>21.69</v>
      </c>
      <c r="M333" s="62">
        <f t="shared" si="0"/>
        <v>3.3919999999999999</v>
      </c>
      <c r="N333" s="62">
        <f t="shared" si="1"/>
        <v>2.448</v>
      </c>
      <c r="O333" s="62">
        <f t="shared" si="2"/>
        <v>0.30899999999999994</v>
      </c>
      <c r="P333" s="62">
        <f t="shared" si="3"/>
        <v>0.378</v>
      </c>
      <c r="Q333" s="62">
        <v>3.1</v>
      </c>
      <c r="R333" s="62">
        <v>4.17</v>
      </c>
      <c r="S333" s="62">
        <v>4.1900000000000004</v>
      </c>
      <c r="T333" s="62">
        <v>2.57</v>
      </c>
      <c r="U333" s="62">
        <v>4.33</v>
      </c>
      <c r="V333" s="62">
        <v>3.4</v>
      </c>
      <c r="W333" s="135">
        <v>43705</v>
      </c>
      <c r="X333" s="62">
        <v>0.48</v>
      </c>
      <c r="Y333" s="62">
        <v>36.707509999999999</v>
      </c>
      <c r="Z333" s="65">
        <f t="shared" si="19"/>
        <v>1.7830477969832592</v>
      </c>
      <c r="AA333" s="66">
        <f t="shared" si="5"/>
        <v>2107.1597759830602</v>
      </c>
      <c r="AB333" s="66">
        <f t="shared" si="6"/>
        <v>2.1071597759830603</v>
      </c>
      <c r="AC333" s="67">
        <v>2.1071599999999999</v>
      </c>
      <c r="AD333" s="66"/>
      <c r="AE333" s="68" t="s">
        <v>18</v>
      </c>
      <c r="AF333" s="15" t="s">
        <v>149</v>
      </c>
      <c r="AG333" s="15" t="s">
        <v>149</v>
      </c>
      <c r="AH333" s="69">
        <v>89.7</v>
      </c>
    </row>
    <row r="334" spans="1:34" ht="14.5" x14ac:dyDescent="0.35">
      <c r="A334" s="59" t="s">
        <v>184</v>
      </c>
      <c r="B334" s="59" t="s">
        <v>195</v>
      </c>
      <c r="C334" s="59" t="s">
        <v>154</v>
      </c>
      <c r="D334" s="59" t="s">
        <v>138</v>
      </c>
      <c r="E334" s="59" t="s">
        <v>139</v>
      </c>
      <c r="F334" s="75"/>
      <c r="G334" s="75"/>
      <c r="H334" s="75" t="s">
        <v>212</v>
      </c>
      <c r="I334" s="75"/>
      <c r="J334" s="75"/>
      <c r="K334" s="75"/>
      <c r="L334" s="92">
        <v>17.600000000000001</v>
      </c>
      <c r="M334" s="62">
        <f t="shared" si="0"/>
        <v>0</v>
      </c>
      <c r="N334" s="62">
        <f t="shared" si="1"/>
        <v>0</v>
      </c>
      <c r="O334" s="62">
        <f t="shared" si="2"/>
        <v>0</v>
      </c>
      <c r="P334" s="62" t="e">
        <f t="shared" si="3"/>
        <v>#VALUE!</v>
      </c>
      <c r="Q334" s="92">
        <v>2.1</v>
      </c>
      <c r="R334" s="92">
        <v>3.67</v>
      </c>
      <c r="S334" s="92">
        <v>4.3600000000000003</v>
      </c>
      <c r="T334" s="92">
        <v>2.2799999999999998</v>
      </c>
      <c r="U334" s="92">
        <v>4.2699999999999996</v>
      </c>
      <c r="V334" s="92">
        <v>1.31</v>
      </c>
      <c r="W334" s="91">
        <v>43705</v>
      </c>
      <c r="X334" s="75"/>
      <c r="Y334" s="75"/>
      <c r="Z334" s="75" t="e">
        <f t="shared" si="19"/>
        <v>#VALUE!</v>
      </c>
      <c r="AA334" s="66" t="e">
        <f t="shared" si="5"/>
        <v>#VALUE!</v>
      </c>
      <c r="AB334" s="66" t="e">
        <f t="shared" si="6"/>
        <v>#VALUE!</v>
      </c>
      <c r="AC334" s="102" t="e">
        <v>#VALUE!</v>
      </c>
      <c r="AD334" s="75" t="s">
        <v>215</v>
      </c>
      <c r="AE334" s="93" t="s">
        <v>16</v>
      </c>
      <c r="AF334" s="15" t="s">
        <v>16</v>
      </c>
      <c r="AG334" s="15" t="s">
        <v>16</v>
      </c>
      <c r="AH334" s="75" t="s">
        <v>211</v>
      </c>
    </row>
    <row r="335" spans="1:34" ht="14.5" x14ac:dyDescent="0.35">
      <c r="A335" s="59" t="s">
        <v>184</v>
      </c>
      <c r="B335" s="59" t="s">
        <v>195</v>
      </c>
      <c r="C335" s="59" t="s">
        <v>154</v>
      </c>
      <c r="D335" s="59" t="s">
        <v>138</v>
      </c>
      <c r="E335" s="59" t="s">
        <v>142</v>
      </c>
      <c r="F335" s="75"/>
      <c r="G335" s="75"/>
      <c r="H335" s="75" t="s">
        <v>212</v>
      </c>
      <c r="I335" s="75"/>
      <c r="J335" s="75"/>
      <c r="K335" s="75"/>
      <c r="L335" s="92">
        <v>17.63</v>
      </c>
      <c r="M335" s="62">
        <f t="shared" si="0"/>
        <v>0</v>
      </c>
      <c r="N335" s="62">
        <f t="shared" si="1"/>
        <v>0</v>
      </c>
      <c r="O335" s="62">
        <f t="shared" si="2"/>
        <v>0</v>
      </c>
      <c r="P335" s="62" t="e">
        <f t="shared" si="3"/>
        <v>#VALUE!</v>
      </c>
      <c r="Q335" s="92">
        <v>1.88</v>
      </c>
      <c r="R335" s="92">
        <v>3.38</v>
      </c>
      <c r="S335" s="92">
        <v>3.43</v>
      </c>
      <c r="T335" s="92">
        <v>2.2200000000000002</v>
      </c>
      <c r="U335" s="92">
        <v>3.97</v>
      </c>
      <c r="V335" s="92">
        <v>1.71</v>
      </c>
      <c r="W335" s="91">
        <v>43705</v>
      </c>
      <c r="X335" s="75"/>
      <c r="Y335" s="75"/>
      <c r="Z335" s="65" t="e">
        <f t="shared" si="19"/>
        <v>#VALUE!</v>
      </c>
      <c r="AA335" s="66" t="e">
        <f t="shared" si="5"/>
        <v>#VALUE!</v>
      </c>
      <c r="AB335" s="66" t="e">
        <f t="shared" si="6"/>
        <v>#VALUE!</v>
      </c>
      <c r="AC335" s="102" t="e">
        <v>#VALUE!</v>
      </c>
      <c r="AD335" s="75"/>
      <c r="AE335" s="93" t="s">
        <v>16</v>
      </c>
      <c r="AF335" s="15" t="s">
        <v>16</v>
      </c>
      <c r="AG335" s="15" t="s">
        <v>16</v>
      </c>
      <c r="AH335" s="75" t="s">
        <v>211</v>
      </c>
    </row>
    <row r="336" spans="1:34" ht="14.5" x14ac:dyDescent="0.35">
      <c r="A336" s="87" t="s">
        <v>184</v>
      </c>
      <c r="B336" s="87" t="s">
        <v>195</v>
      </c>
      <c r="C336" s="87" t="s">
        <v>154</v>
      </c>
      <c r="D336" s="87" t="s">
        <v>145</v>
      </c>
      <c r="E336" s="87" t="s">
        <v>142</v>
      </c>
      <c r="F336" s="80">
        <v>3.2380300000000002</v>
      </c>
      <c r="G336" s="80">
        <v>3.2307700000000001</v>
      </c>
      <c r="H336" s="83">
        <v>0.187</v>
      </c>
      <c r="I336" s="83">
        <v>0.97299999999999998</v>
      </c>
      <c r="J336" s="83">
        <v>0.39400000000000002</v>
      </c>
      <c r="K336" s="83">
        <v>1.216</v>
      </c>
      <c r="L336" s="83">
        <v>18.75</v>
      </c>
      <c r="M336" s="62">
        <f t="shared" si="0"/>
        <v>2.4319999999999999</v>
      </c>
      <c r="N336" s="62">
        <f t="shared" si="1"/>
        <v>0.78800000000000003</v>
      </c>
      <c r="O336" s="62">
        <f t="shared" si="2"/>
        <v>0.24299999999999999</v>
      </c>
      <c r="P336" s="62">
        <f t="shared" si="3"/>
        <v>0.20700000000000002</v>
      </c>
      <c r="Q336" s="83">
        <v>1.53</v>
      </c>
      <c r="R336" s="83">
        <v>3.04</v>
      </c>
      <c r="S336" s="83">
        <v>3.37</v>
      </c>
      <c r="T336" s="83">
        <v>1.49</v>
      </c>
      <c r="U336" s="83">
        <v>2.56</v>
      </c>
      <c r="V336" s="83">
        <v>1.51</v>
      </c>
      <c r="W336" s="82">
        <v>43705</v>
      </c>
      <c r="X336" s="83">
        <v>0.14000000000000001</v>
      </c>
      <c r="Y336" s="83">
        <v>3.9496099999999998</v>
      </c>
      <c r="Z336" s="75">
        <f t="shared" si="19"/>
        <v>5.3416141767059708E-2</v>
      </c>
      <c r="AA336" s="66">
        <f t="shared" si="5"/>
        <v>7568.1063220786382</v>
      </c>
      <c r="AB336" s="66">
        <f t="shared" si="6"/>
        <v>7.5681063220786386</v>
      </c>
      <c r="AC336" s="67">
        <v>7.5681060000000002</v>
      </c>
      <c r="AD336" s="84"/>
      <c r="AE336" s="85" t="s">
        <v>149</v>
      </c>
      <c r="AF336" s="15" t="s">
        <v>12</v>
      </c>
      <c r="AG336" s="15" t="s">
        <v>12</v>
      </c>
      <c r="AH336" s="83">
        <v>42.4</v>
      </c>
    </row>
    <row r="337" spans="1:34" ht="14.5" x14ac:dyDescent="0.35">
      <c r="A337" s="59" t="s">
        <v>184</v>
      </c>
      <c r="B337" s="59" t="s">
        <v>195</v>
      </c>
      <c r="C337" s="59" t="s">
        <v>154</v>
      </c>
      <c r="D337" s="59" t="s">
        <v>148</v>
      </c>
      <c r="E337" s="59" t="s">
        <v>142</v>
      </c>
      <c r="F337" s="75"/>
      <c r="G337" s="75"/>
      <c r="H337" s="75" t="s">
        <v>212</v>
      </c>
      <c r="I337" s="75"/>
      <c r="J337" s="75"/>
      <c r="K337" s="75"/>
      <c r="L337" s="92">
        <v>18.170000000000002</v>
      </c>
      <c r="M337" s="62">
        <f t="shared" si="0"/>
        <v>0</v>
      </c>
      <c r="N337" s="62">
        <f t="shared" si="1"/>
        <v>0</v>
      </c>
      <c r="O337" s="62">
        <f t="shared" si="2"/>
        <v>0</v>
      </c>
      <c r="P337" s="62" t="e">
        <f t="shared" si="3"/>
        <v>#VALUE!</v>
      </c>
      <c r="Q337" s="92">
        <v>1.59</v>
      </c>
      <c r="R337" s="92">
        <v>2.95</v>
      </c>
      <c r="S337" s="92">
        <v>3.1</v>
      </c>
      <c r="T337" s="92">
        <v>1.83</v>
      </c>
      <c r="U337" s="92">
        <v>2.81</v>
      </c>
      <c r="V337" s="92">
        <v>1.99</v>
      </c>
      <c r="W337" s="91">
        <v>43705</v>
      </c>
      <c r="X337" s="75"/>
      <c r="Y337" s="75"/>
      <c r="Z337" s="65" t="e">
        <f t="shared" si="19"/>
        <v>#VALUE!</v>
      </c>
      <c r="AA337" s="66" t="e">
        <f t="shared" si="5"/>
        <v>#VALUE!</v>
      </c>
      <c r="AB337" s="66" t="e">
        <f t="shared" si="6"/>
        <v>#VALUE!</v>
      </c>
      <c r="AC337" s="102" t="e">
        <v>#VALUE!</v>
      </c>
      <c r="AD337" s="75" t="s">
        <v>213</v>
      </c>
      <c r="AE337" s="93" t="s">
        <v>16</v>
      </c>
      <c r="AF337" s="15" t="s">
        <v>16</v>
      </c>
      <c r="AG337" s="15" t="s">
        <v>16</v>
      </c>
      <c r="AH337" s="75" t="s">
        <v>211</v>
      </c>
    </row>
    <row r="338" spans="1:34" ht="14.5" x14ac:dyDescent="0.35">
      <c r="A338" s="59" t="s">
        <v>184</v>
      </c>
      <c r="B338" s="59" t="s">
        <v>195</v>
      </c>
      <c r="C338" s="59" t="s">
        <v>154</v>
      </c>
      <c r="D338" s="59" t="s">
        <v>150</v>
      </c>
      <c r="E338" s="59" t="s">
        <v>139</v>
      </c>
      <c r="F338" s="75"/>
      <c r="G338" s="75"/>
      <c r="H338" s="75" t="s">
        <v>212</v>
      </c>
      <c r="I338" s="75"/>
      <c r="J338" s="75"/>
      <c r="K338" s="75"/>
      <c r="L338" s="92">
        <v>21.29</v>
      </c>
      <c r="M338" s="62">
        <f t="shared" si="0"/>
        <v>0</v>
      </c>
      <c r="N338" s="62">
        <f t="shared" si="1"/>
        <v>0</v>
      </c>
      <c r="O338" s="62">
        <f t="shared" si="2"/>
        <v>0</v>
      </c>
      <c r="P338" s="62" t="e">
        <f t="shared" si="3"/>
        <v>#VALUE!</v>
      </c>
      <c r="Q338" s="92">
        <v>1.84</v>
      </c>
      <c r="R338" s="92">
        <v>3.49</v>
      </c>
      <c r="S338" s="92">
        <v>2.99</v>
      </c>
      <c r="T338" s="92">
        <v>1.66</v>
      </c>
      <c r="U338" s="92">
        <v>2.99</v>
      </c>
      <c r="V338" s="92">
        <v>2.12</v>
      </c>
      <c r="W338" s="91">
        <v>43705</v>
      </c>
      <c r="X338" s="92">
        <v>0.21</v>
      </c>
      <c r="Y338" s="92">
        <v>3.4616799999999999</v>
      </c>
      <c r="Z338" s="75" t="e">
        <f t="shared" si="19"/>
        <v>#VALUE!</v>
      </c>
      <c r="AA338" s="66" t="e">
        <f t="shared" si="5"/>
        <v>#VALUE!</v>
      </c>
      <c r="AB338" s="66" t="e">
        <f t="shared" si="6"/>
        <v>#VALUE!</v>
      </c>
      <c r="AC338" s="102" t="e">
        <v>#VALUE!</v>
      </c>
      <c r="AD338" s="75"/>
      <c r="AE338" s="93" t="s">
        <v>16</v>
      </c>
      <c r="AF338" s="15" t="s">
        <v>16</v>
      </c>
      <c r="AG338" s="15" t="s">
        <v>16</v>
      </c>
      <c r="AH338" s="92">
        <v>46.7</v>
      </c>
    </row>
    <row r="339" spans="1:34" ht="13" x14ac:dyDescent="0.3">
      <c r="A339" s="136"/>
      <c r="B339" s="136"/>
      <c r="C339" s="136"/>
      <c r="D339" s="136"/>
      <c r="E339" s="136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75"/>
      <c r="AA339" s="137"/>
      <c r="AB339" s="137"/>
      <c r="AC339" s="137"/>
      <c r="AD339" s="137"/>
      <c r="AE339" s="137"/>
      <c r="AH339" s="137"/>
    </row>
    <row r="340" spans="1:34" ht="13" x14ac:dyDescent="0.3">
      <c r="A340" s="136"/>
      <c r="B340" s="136"/>
      <c r="C340" s="138"/>
      <c r="D340" s="138"/>
      <c r="E340" s="136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75"/>
      <c r="AA340" s="137"/>
      <c r="AB340" s="137"/>
      <c r="AC340" s="137"/>
      <c r="AD340" s="137"/>
      <c r="AE340" s="137"/>
      <c r="AH340" s="137"/>
    </row>
    <row r="341" spans="1:34" ht="13" x14ac:dyDescent="0.3">
      <c r="A341" s="136"/>
      <c r="B341" s="136"/>
      <c r="C341" s="136"/>
      <c r="D341" s="138"/>
      <c r="E341" s="136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75"/>
      <c r="AA341" s="137"/>
      <c r="AB341" s="137"/>
      <c r="AC341" s="137"/>
      <c r="AD341" s="137"/>
      <c r="AE341" s="137"/>
      <c r="AH341" s="137"/>
    </row>
    <row r="342" spans="1:34" ht="13" x14ac:dyDescent="0.3">
      <c r="A342" s="136"/>
      <c r="B342" s="136"/>
      <c r="C342" s="136"/>
      <c r="D342" s="138"/>
      <c r="E342" s="136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75"/>
      <c r="AA342" s="137"/>
      <c r="AB342" s="137"/>
      <c r="AC342" s="137"/>
      <c r="AD342" s="137"/>
      <c r="AE342" s="137"/>
      <c r="AH342" s="137"/>
    </row>
    <row r="343" spans="1:34" ht="13" x14ac:dyDescent="0.3">
      <c r="A343" s="136"/>
      <c r="B343" s="136"/>
      <c r="C343" s="136"/>
      <c r="D343" s="138"/>
      <c r="E343" s="136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75"/>
      <c r="AA343" s="137"/>
      <c r="AB343" s="137"/>
      <c r="AC343" s="137"/>
      <c r="AD343" s="137"/>
      <c r="AE343" s="137"/>
      <c r="AH343" s="137"/>
    </row>
    <row r="344" spans="1:34" ht="13" x14ac:dyDescent="0.3">
      <c r="A344" s="136"/>
      <c r="B344" s="136"/>
      <c r="C344" s="136"/>
      <c r="D344" s="136"/>
      <c r="E344" s="136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75"/>
      <c r="AA344" s="137"/>
      <c r="AB344" s="137"/>
      <c r="AC344" s="137"/>
      <c r="AD344" s="137"/>
      <c r="AE344" s="137"/>
      <c r="AH344" s="137"/>
    </row>
    <row r="345" spans="1:34" ht="13" x14ac:dyDescent="0.3">
      <c r="A345" s="136"/>
      <c r="B345" s="136"/>
      <c r="C345" s="136"/>
      <c r="D345" s="136"/>
      <c r="E345" s="136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75"/>
      <c r="AA345" s="137"/>
      <c r="AB345" s="137"/>
      <c r="AC345" s="137"/>
      <c r="AD345" s="137"/>
      <c r="AE345" s="137"/>
      <c r="AH345" s="137"/>
    </row>
    <row r="346" spans="1:34" ht="13" x14ac:dyDescent="0.3">
      <c r="A346" s="136"/>
      <c r="B346" s="136"/>
      <c r="C346" s="136"/>
      <c r="D346" s="136"/>
      <c r="E346" s="136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75"/>
      <c r="AA346" s="137"/>
      <c r="AB346" s="137"/>
      <c r="AC346" s="137"/>
      <c r="AD346" s="137"/>
      <c r="AE346" s="137"/>
      <c r="AH346" s="137"/>
    </row>
    <row r="347" spans="1:34" ht="13" x14ac:dyDescent="0.3">
      <c r="A347" s="136"/>
      <c r="B347" s="136"/>
      <c r="C347" s="136"/>
      <c r="D347" s="136"/>
      <c r="E347" s="136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75"/>
      <c r="AA347" s="137"/>
      <c r="AB347" s="137"/>
      <c r="AC347" s="137"/>
      <c r="AD347" s="137"/>
      <c r="AE347" s="137"/>
      <c r="AH347" s="137"/>
    </row>
    <row r="348" spans="1:34" ht="13" x14ac:dyDescent="0.3">
      <c r="A348" s="136"/>
      <c r="B348" s="136"/>
      <c r="C348" s="136"/>
      <c r="D348" s="136"/>
      <c r="E348" s="136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75"/>
      <c r="AA348" s="137"/>
      <c r="AB348" s="137"/>
      <c r="AC348" s="137"/>
      <c r="AD348" s="137"/>
      <c r="AE348" s="137"/>
      <c r="AH348" s="137"/>
    </row>
    <row r="349" spans="1:34" ht="13" x14ac:dyDescent="0.3">
      <c r="A349" s="136"/>
      <c r="B349" s="136"/>
      <c r="C349" s="136"/>
      <c r="D349" s="136"/>
      <c r="E349" s="136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75"/>
      <c r="AA349" s="137"/>
      <c r="AB349" s="137"/>
      <c r="AC349" s="137"/>
      <c r="AD349" s="137"/>
      <c r="AE349" s="137"/>
      <c r="AH349" s="137"/>
    </row>
    <row r="350" spans="1:34" ht="13" x14ac:dyDescent="0.3">
      <c r="A350" s="136"/>
      <c r="B350" s="136"/>
      <c r="C350" s="136"/>
      <c r="D350" s="136"/>
      <c r="E350" s="136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75"/>
      <c r="AA350" s="137"/>
      <c r="AB350" s="137"/>
      <c r="AC350" s="137"/>
      <c r="AD350" s="137"/>
      <c r="AE350" s="137"/>
      <c r="AH350" s="137"/>
    </row>
    <row r="351" spans="1:34" ht="13" x14ac:dyDescent="0.3">
      <c r="A351" s="136"/>
      <c r="B351" s="136"/>
      <c r="C351" s="136"/>
      <c r="D351" s="136"/>
      <c r="E351" s="136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75"/>
      <c r="AA351" s="137"/>
      <c r="AB351" s="137"/>
      <c r="AC351" s="137"/>
      <c r="AD351" s="137"/>
      <c r="AE351" s="137"/>
      <c r="AH351" s="137"/>
    </row>
    <row r="352" spans="1:34" ht="13" x14ac:dyDescent="0.3">
      <c r="A352" s="136"/>
      <c r="B352" s="136"/>
      <c r="C352" s="136"/>
      <c r="D352" s="136"/>
      <c r="E352" s="136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75"/>
      <c r="AA352" s="137"/>
      <c r="AB352" s="137"/>
      <c r="AC352" s="137"/>
      <c r="AD352" s="137"/>
      <c r="AE352" s="137"/>
      <c r="AH352" s="137"/>
    </row>
    <row r="353" spans="1:34" ht="13" x14ac:dyDescent="0.3">
      <c r="A353" s="136"/>
      <c r="B353" s="136"/>
      <c r="C353" s="136"/>
      <c r="D353" s="136"/>
      <c r="E353" s="136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75"/>
      <c r="AA353" s="137"/>
      <c r="AB353" s="137"/>
      <c r="AC353" s="137"/>
      <c r="AD353" s="137"/>
      <c r="AE353" s="137"/>
      <c r="AH353" s="137"/>
    </row>
    <row r="354" spans="1:34" ht="13" x14ac:dyDescent="0.3">
      <c r="A354" s="136"/>
      <c r="B354" s="136"/>
      <c r="C354" s="136"/>
      <c r="D354" s="136"/>
      <c r="E354" s="136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75"/>
      <c r="AA354" s="137"/>
      <c r="AB354" s="137"/>
      <c r="AC354" s="137"/>
      <c r="AD354" s="137"/>
      <c r="AE354" s="137"/>
      <c r="AH354" s="137"/>
    </row>
    <row r="355" spans="1:34" ht="13" x14ac:dyDescent="0.3">
      <c r="A355" s="136"/>
      <c r="B355" s="136"/>
      <c r="C355" s="136"/>
      <c r="D355" s="136"/>
      <c r="E355" s="136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75"/>
      <c r="AA355" s="137"/>
      <c r="AB355" s="137"/>
      <c r="AC355" s="137"/>
      <c r="AD355" s="137"/>
      <c r="AE355" s="137"/>
      <c r="AH355" s="137"/>
    </row>
    <row r="356" spans="1:34" ht="13" x14ac:dyDescent="0.3">
      <c r="A356" s="136"/>
      <c r="B356" s="136"/>
      <c r="C356" s="136"/>
      <c r="D356" s="136"/>
      <c r="E356" s="136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75"/>
      <c r="AA356" s="137"/>
      <c r="AB356" s="137"/>
      <c r="AC356" s="137"/>
      <c r="AD356" s="137"/>
      <c r="AE356" s="137"/>
      <c r="AH356" s="137"/>
    </row>
    <row r="357" spans="1:34" ht="13" x14ac:dyDescent="0.3">
      <c r="A357" s="136"/>
      <c r="B357" s="136"/>
      <c r="C357" s="136"/>
      <c r="D357" s="136"/>
      <c r="E357" s="136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75"/>
      <c r="AA357" s="137"/>
      <c r="AB357" s="137"/>
      <c r="AC357" s="137"/>
      <c r="AD357" s="137"/>
      <c r="AE357" s="137"/>
      <c r="AH357" s="137"/>
    </row>
    <row r="358" spans="1:34" ht="13" x14ac:dyDescent="0.3">
      <c r="A358" s="136"/>
      <c r="B358" s="136"/>
      <c r="C358" s="136"/>
      <c r="D358" s="136"/>
      <c r="E358" s="136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75"/>
      <c r="AA358" s="137"/>
      <c r="AB358" s="137"/>
      <c r="AC358" s="137"/>
      <c r="AD358" s="137"/>
      <c r="AE358" s="137"/>
      <c r="AH358" s="137"/>
    </row>
    <row r="359" spans="1:34" ht="13" x14ac:dyDescent="0.3">
      <c r="A359" s="136"/>
      <c r="B359" s="136"/>
      <c r="C359" s="136"/>
      <c r="D359" s="136"/>
      <c r="E359" s="136"/>
      <c r="F359" s="137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75"/>
      <c r="AA359" s="137"/>
      <c r="AB359" s="137"/>
      <c r="AC359" s="137"/>
      <c r="AD359" s="137"/>
      <c r="AE359" s="137"/>
      <c r="AH359" s="137"/>
    </row>
    <row r="360" spans="1:34" ht="13" x14ac:dyDescent="0.3">
      <c r="A360" s="136"/>
      <c r="B360" s="136"/>
      <c r="C360" s="136"/>
      <c r="D360" s="136"/>
      <c r="E360" s="136"/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75"/>
      <c r="AA360" s="137"/>
      <c r="AB360" s="137"/>
      <c r="AC360" s="137"/>
      <c r="AD360" s="137"/>
      <c r="AE360" s="137"/>
      <c r="AH360" s="137"/>
    </row>
    <row r="361" spans="1:34" ht="13" x14ac:dyDescent="0.3">
      <c r="A361" s="136"/>
      <c r="B361" s="136"/>
      <c r="C361" s="136"/>
      <c r="D361" s="136"/>
      <c r="E361" s="136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75"/>
      <c r="AA361" s="137"/>
      <c r="AB361" s="137"/>
      <c r="AC361" s="137"/>
      <c r="AD361" s="137"/>
      <c r="AE361" s="137"/>
      <c r="AH361" s="137"/>
    </row>
    <row r="362" spans="1:34" ht="13" x14ac:dyDescent="0.3">
      <c r="A362" s="136"/>
      <c r="B362" s="136"/>
      <c r="C362" s="136"/>
      <c r="D362" s="136"/>
      <c r="E362" s="136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75"/>
      <c r="AA362" s="137"/>
      <c r="AB362" s="137"/>
      <c r="AC362" s="137"/>
      <c r="AD362" s="137"/>
      <c r="AE362" s="137"/>
      <c r="AH362" s="137"/>
    </row>
    <row r="363" spans="1:34" ht="13" x14ac:dyDescent="0.3">
      <c r="A363" s="136"/>
      <c r="B363" s="136"/>
      <c r="C363" s="136"/>
      <c r="D363" s="136"/>
      <c r="E363" s="136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75"/>
      <c r="AA363" s="137"/>
      <c r="AB363" s="137"/>
      <c r="AC363" s="137"/>
      <c r="AD363" s="137"/>
      <c r="AE363" s="137"/>
      <c r="AH363" s="137"/>
    </row>
    <row r="364" spans="1:34" ht="13" x14ac:dyDescent="0.3">
      <c r="A364" s="136"/>
      <c r="B364" s="136"/>
      <c r="C364" s="136"/>
      <c r="D364" s="136"/>
      <c r="E364" s="136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75"/>
      <c r="AA364" s="137"/>
      <c r="AB364" s="137"/>
      <c r="AC364" s="137"/>
      <c r="AD364" s="137"/>
      <c r="AE364" s="137"/>
      <c r="AH364" s="137"/>
    </row>
    <row r="365" spans="1:34" ht="13" x14ac:dyDescent="0.3">
      <c r="A365" s="136"/>
      <c r="B365" s="136"/>
      <c r="C365" s="136"/>
      <c r="D365" s="136"/>
      <c r="E365" s="136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75"/>
      <c r="AA365" s="137"/>
      <c r="AB365" s="137"/>
      <c r="AC365" s="137"/>
      <c r="AD365" s="137"/>
      <c r="AE365" s="137"/>
      <c r="AH365" s="137"/>
    </row>
    <row r="366" spans="1:34" ht="13" x14ac:dyDescent="0.3">
      <c r="A366" s="136"/>
      <c r="B366" s="136"/>
      <c r="C366" s="136"/>
      <c r="D366" s="136"/>
      <c r="E366" s="136"/>
      <c r="F366" s="137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75"/>
      <c r="AA366" s="137"/>
      <c r="AB366" s="137"/>
      <c r="AC366" s="137"/>
      <c r="AD366" s="137"/>
      <c r="AE366" s="137"/>
      <c r="AH366" s="137"/>
    </row>
    <row r="367" spans="1:34" ht="13" x14ac:dyDescent="0.3">
      <c r="A367" s="136"/>
      <c r="B367" s="136"/>
      <c r="C367" s="136"/>
      <c r="D367" s="136"/>
      <c r="E367" s="136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75"/>
      <c r="AA367" s="137"/>
      <c r="AB367" s="137"/>
      <c r="AC367" s="137"/>
      <c r="AD367" s="137"/>
      <c r="AE367" s="137"/>
      <c r="AH367" s="137"/>
    </row>
    <row r="368" spans="1:34" ht="13" x14ac:dyDescent="0.3">
      <c r="A368" s="136"/>
      <c r="B368" s="136"/>
      <c r="C368" s="136"/>
      <c r="D368" s="136"/>
      <c r="E368" s="136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75"/>
      <c r="AA368" s="137"/>
      <c r="AB368" s="137"/>
      <c r="AC368" s="137"/>
      <c r="AD368" s="137"/>
      <c r="AE368" s="137"/>
      <c r="AH368" s="137"/>
    </row>
    <row r="369" spans="1:34" ht="13" x14ac:dyDescent="0.3">
      <c r="A369" s="136"/>
      <c r="B369" s="136"/>
      <c r="C369" s="136"/>
      <c r="D369" s="136"/>
      <c r="E369" s="136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75"/>
      <c r="AA369" s="137"/>
      <c r="AB369" s="137"/>
      <c r="AC369" s="137"/>
      <c r="AD369" s="137"/>
      <c r="AE369" s="137"/>
      <c r="AH369" s="137"/>
    </row>
    <row r="370" spans="1:34" ht="13" x14ac:dyDescent="0.3">
      <c r="A370" s="136"/>
      <c r="B370" s="136"/>
      <c r="C370" s="136"/>
      <c r="D370" s="136"/>
      <c r="E370" s="136"/>
      <c r="F370" s="137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75"/>
      <c r="AA370" s="137"/>
      <c r="AB370" s="137"/>
      <c r="AC370" s="137"/>
      <c r="AD370" s="137"/>
      <c r="AE370" s="137"/>
      <c r="AH370" s="137"/>
    </row>
    <row r="371" spans="1:34" ht="13" x14ac:dyDescent="0.3">
      <c r="A371" s="136"/>
      <c r="B371" s="136"/>
      <c r="C371" s="136"/>
      <c r="D371" s="136"/>
      <c r="E371" s="136"/>
      <c r="F371" s="137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75"/>
      <c r="AA371" s="137"/>
      <c r="AB371" s="137"/>
      <c r="AC371" s="137"/>
      <c r="AD371" s="137"/>
      <c r="AE371" s="137"/>
      <c r="AH371" s="137"/>
    </row>
    <row r="372" spans="1:34" ht="13" x14ac:dyDescent="0.3">
      <c r="A372" s="136"/>
      <c r="B372" s="136"/>
      <c r="C372" s="136"/>
      <c r="D372" s="136"/>
      <c r="E372" s="136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75"/>
      <c r="AA372" s="137"/>
      <c r="AB372" s="137"/>
      <c r="AC372" s="137"/>
      <c r="AD372" s="137"/>
      <c r="AE372" s="137"/>
      <c r="AH372" s="137"/>
    </row>
    <row r="373" spans="1:34" ht="13" x14ac:dyDescent="0.3">
      <c r="A373" s="136"/>
      <c r="B373" s="136"/>
      <c r="C373" s="136"/>
      <c r="D373" s="136"/>
      <c r="E373" s="136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75"/>
      <c r="AA373" s="137"/>
      <c r="AB373" s="137"/>
      <c r="AC373" s="137"/>
      <c r="AD373" s="137"/>
      <c r="AE373" s="137"/>
      <c r="AH373" s="137"/>
    </row>
    <row r="374" spans="1:34" ht="13" x14ac:dyDescent="0.3">
      <c r="A374" s="139"/>
      <c r="B374" s="139"/>
      <c r="C374" s="139"/>
      <c r="D374" s="139"/>
      <c r="E374" s="139"/>
      <c r="Z374" s="140"/>
    </row>
    <row r="375" spans="1:34" ht="13" x14ac:dyDescent="0.3">
      <c r="A375" s="139"/>
      <c r="B375" s="139"/>
      <c r="C375" s="139"/>
      <c r="D375" s="139"/>
      <c r="E375" s="139"/>
      <c r="Z375" s="140"/>
    </row>
    <row r="376" spans="1:34" ht="13" x14ac:dyDescent="0.3">
      <c r="A376" s="139"/>
      <c r="B376" s="139"/>
      <c r="C376" s="139"/>
      <c r="D376" s="139"/>
      <c r="E376" s="139"/>
      <c r="Z376" s="140"/>
    </row>
    <row r="377" spans="1:34" ht="13" x14ac:dyDescent="0.3">
      <c r="A377" s="139"/>
      <c r="B377" s="139"/>
      <c r="C377" s="139"/>
      <c r="D377" s="139"/>
      <c r="E377" s="139"/>
      <c r="Z377" s="140"/>
    </row>
    <row r="378" spans="1:34" ht="13" x14ac:dyDescent="0.3">
      <c r="A378" s="139"/>
      <c r="B378" s="139"/>
      <c r="C378" s="139"/>
      <c r="D378" s="139"/>
      <c r="E378" s="139"/>
      <c r="Z378" s="140"/>
    </row>
    <row r="379" spans="1:34" ht="13" x14ac:dyDescent="0.3">
      <c r="A379" s="139"/>
      <c r="B379" s="139"/>
      <c r="C379" s="139"/>
      <c r="D379" s="139"/>
      <c r="E379" s="139"/>
      <c r="Z379" s="140"/>
    </row>
    <row r="380" spans="1:34" ht="13" x14ac:dyDescent="0.3">
      <c r="A380" s="139"/>
      <c r="B380" s="139"/>
      <c r="C380" s="139"/>
      <c r="D380" s="139"/>
      <c r="E380" s="139"/>
      <c r="Z380" s="140"/>
    </row>
    <row r="381" spans="1:34" ht="13" x14ac:dyDescent="0.3">
      <c r="A381" s="139"/>
      <c r="B381" s="139"/>
      <c r="C381" s="139"/>
      <c r="D381" s="139"/>
      <c r="E381" s="139"/>
      <c r="Z381" s="140"/>
    </row>
    <row r="382" spans="1:34" ht="13" x14ac:dyDescent="0.3">
      <c r="A382" s="139"/>
      <c r="B382" s="139"/>
      <c r="C382" s="139"/>
      <c r="D382" s="139"/>
      <c r="E382" s="139"/>
      <c r="Z382" s="140"/>
    </row>
    <row r="383" spans="1:34" ht="13" x14ac:dyDescent="0.3">
      <c r="A383" s="139"/>
      <c r="B383" s="139"/>
      <c r="C383" s="139"/>
      <c r="D383" s="139"/>
      <c r="E383" s="139"/>
      <c r="Z383" s="140"/>
    </row>
    <row r="384" spans="1:34" ht="13" x14ac:dyDescent="0.3">
      <c r="A384" s="139"/>
      <c r="B384" s="139"/>
      <c r="C384" s="139"/>
      <c r="D384" s="139"/>
      <c r="E384" s="139"/>
      <c r="Z384" s="140"/>
    </row>
    <row r="385" spans="1:26" ht="13" x14ac:dyDescent="0.3">
      <c r="A385" s="139"/>
      <c r="B385" s="139"/>
      <c r="C385" s="139"/>
      <c r="D385" s="139"/>
      <c r="E385" s="139"/>
      <c r="Z385" s="140"/>
    </row>
    <row r="386" spans="1:26" ht="13" x14ac:dyDescent="0.3">
      <c r="A386" s="139"/>
      <c r="B386" s="139"/>
      <c r="C386" s="139"/>
      <c r="D386" s="139"/>
      <c r="E386" s="139"/>
      <c r="Z386" s="140"/>
    </row>
    <row r="387" spans="1:26" ht="13" x14ac:dyDescent="0.3">
      <c r="A387" s="139"/>
      <c r="B387" s="139"/>
      <c r="C387" s="139"/>
      <c r="D387" s="139"/>
      <c r="E387" s="139"/>
      <c r="Z387" s="140"/>
    </row>
    <row r="388" spans="1:26" ht="13" x14ac:dyDescent="0.3">
      <c r="A388" s="139"/>
      <c r="B388" s="139"/>
      <c r="C388" s="139"/>
      <c r="D388" s="139"/>
      <c r="E388" s="139"/>
      <c r="Z388" s="140"/>
    </row>
    <row r="389" spans="1:26" ht="13" x14ac:dyDescent="0.3">
      <c r="A389" s="139"/>
      <c r="B389" s="139"/>
      <c r="C389" s="139"/>
      <c r="D389" s="139"/>
      <c r="E389" s="139"/>
      <c r="Z389" s="140"/>
    </row>
    <row r="390" spans="1:26" ht="13" x14ac:dyDescent="0.3">
      <c r="A390" s="139"/>
      <c r="B390" s="139"/>
      <c r="C390" s="139"/>
      <c r="D390" s="139"/>
      <c r="E390" s="139"/>
      <c r="Z390" s="140"/>
    </row>
    <row r="391" spans="1:26" ht="13" x14ac:dyDescent="0.3">
      <c r="A391" s="139"/>
      <c r="B391" s="139"/>
      <c r="C391" s="139"/>
      <c r="D391" s="139"/>
      <c r="E391" s="139"/>
      <c r="Z391" s="140"/>
    </row>
    <row r="392" spans="1:26" ht="13" x14ac:dyDescent="0.3">
      <c r="A392" s="139"/>
      <c r="B392" s="139"/>
      <c r="C392" s="139"/>
      <c r="D392" s="139"/>
      <c r="E392" s="139"/>
      <c r="Z392" s="140"/>
    </row>
    <row r="393" spans="1:26" ht="13" x14ac:dyDescent="0.3">
      <c r="A393" s="139"/>
      <c r="B393" s="139"/>
      <c r="C393" s="139"/>
      <c r="D393" s="139"/>
      <c r="E393" s="139"/>
      <c r="Z393" s="140"/>
    </row>
    <row r="394" spans="1:26" ht="13" x14ac:dyDescent="0.3">
      <c r="A394" s="139"/>
      <c r="B394" s="139"/>
      <c r="C394" s="139"/>
      <c r="D394" s="139"/>
      <c r="E394" s="139"/>
      <c r="Z394" s="140"/>
    </row>
    <row r="395" spans="1:26" ht="13" x14ac:dyDescent="0.3">
      <c r="A395" s="139"/>
      <c r="B395" s="139"/>
      <c r="C395" s="139"/>
      <c r="D395" s="139"/>
      <c r="E395" s="139"/>
      <c r="Z395" s="140"/>
    </row>
    <row r="396" spans="1:26" ht="13" x14ac:dyDescent="0.3">
      <c r="A396" s="139"/>
      <c r="B396" s="139"/>
      <c r="C396" s="139"/>
      <c r="D396" s="139"/>
      <c r="E396" s="139"/>
      <c r="Z396" s="140"/>
    </row>
    <row r="397" spans="1:26" ht="13" x14ac:dyDescent="0.3">
      <c r="A397" s="139"/>
      <c r="B397" s="139"/>
      <c r="C397" s="139"/>
      <c r="D397" s="139"/>
      <c r="E397" s="139"/>
      <c r="Z397" s="140"/>
    </row>
    <row r="398" spans="1:26" ht="13" x14ac:dyDescent="0.3">
      <c r="A398" s="139"/>
      <c r="B398" s="139"/>
      <c r="C398" s="139"/>
      <c r="D398" s="139"/>
      <c r="E398" s="139"/>
      <c r="Z398" s="140"/>
    </row>
    <row r="399" spans="1:26" ht="13" x14ac:dyDescent="0.3">
      <c r="A399" s="139"/>
      <c r="B399" s="139"/>
      <c r="C399" s="139"/>
      <c r="D399" s="139"/>
      <c r="E399" s="139"/>
      <c r="Z399" s="140"/>
    </row>
    <row r="400" spans="1:26" ht="13" x14ac:dyDescent="0.3">
      <c r="A400" s="139"/>
      <c r="B400" s="139"/>
      <c r="C400" s="139"/>
      <c r="D400" s="139"/>
      <c r="E400" s="139"/>
      <c r="Z400" s="140"/>
    </row>
    <row r="401" spans="1:26" ht="13" x14ac:dyDescent="0.3">
      <c r="A401" s="139"/>
      <c r="B401" s="139"/>
      <c r="C401" s="139"/>
      <c r="D401" s="139"/>
      <c r="E401" s="139"/>
      <c r="Z401" s="140"/>
    </row>
    <row r="402" spans="1:26" ht="13" x14ac:dyDescent="0.3">
      <c r="A402" s="139"/>
      <c r="B402" s="139"/>
      <c r="C402" s="139"/>
      <c r="D402" s="139"/>
      <c r="E402" s="139"/>
      <c r="Z402" s="140"/>
    </row>
    <row r="403" spans="1:26" ht="13" x14ac:dyDescent="0.3">
      <c r="A403" s="139"/>
      <c r="B403" s="139"/>
      <c r="C403" s="139"/>
      <c r="D403" s="139"/>
      <c r="E403" s="139"/>
      <c r="Z403" s="140"/>
    </row>
    <row r="404" spans="1:26" ht="13" x14ac:dyDescent="0.3">
      <c r="A404" s="139"/>
      <c r="B404" s="139"/>
      <c r="C404" s="139"/>
      <c r="D404" s="139"/>
      <c r="E404" s="139"/>
      <c r="Z404" s="140"/>
    </row>
    <row r="405" spans="1:26" ht="13" x14ac:dyDescent="0.3">
      <c r="A405" s="139"/>
      <c r="B405" s="139"/>
      <c r="C405" s="139"/>
      <c r="D405" s="139"/>
      <c r="E405" s="139"/>
      <c r="Z405" s="140"/>
    </row>
    <row r="406" spans="1:26" ht="13" x14ac:dyDescent="0.3">
      <c r="A406" s="139"/>
      <c r="B406" s="139"/>
      <c r="C406" s="139"/>
      <c r="D406" s="139"/>
      <c r="E406" s="139"/>
      <c r="Z406" s="140"/>
    </row>
    <row r="407" spans="1:26" ht="13" x14ac:dyDescent="0.3">
      <c r="A407" s="139"/>
      <c r="B407" s="139"/>
      <c r="C407" s="139"/>
      <c r="D407" s="139"/>
      <c r="E407" s="139"/>
      <c r="Z407" s="140"/>
    </row>
    <row r="408" spans="1:26" ht="13" x14ac:dyDescent="0.3">
      <c r="A408" s="139"/>
      <c r="B408" s="139"/>
      <c r="C408" s="139"/>
      <c r="D408" s="139"/>
      <c r="E408" s="139"/>
      <c r="Z408" s="140"/>
    </row>
    <row r="409" spans="1:26" ht="13" x14ac:dyDescent="0.3">
      <c r="A409" s="139"/>
      <c r="B409" s="139"/>
      <c r="C409" s="139"/>
      <c r="D409" s="139"/>
      <c r="E409" s="139"/>
      <c r="Z409" s="140"/>
    </row>
    <row r="410" spans="1:26" ht="13" x14ac:dyDescent="0.3">
      <c r="A410" s="139"/>
      <c r="B410" s="139"/>
      <c r="C410" s="139"/>
      <c r="D410" s="139"/>
      <c r="E410" s="139"/>
      <c r="Z410" s="140"/>
    </row>
    <row r="411" spans="1:26" ht="13" x14ac:dyDescent="0.3">
      <c r="A411" s="139"/>
      <c r="B411" s="139"/>
      <c r="C411" s="139"/>
      <c r="D411" s="139"/>
      <c r="E411" s="139"/>
      <c r="Z411" s="140"/>
    </row>
    <row r="412" spans="1:26" ht="13" x14ac:dyDescent="0.3">
      <c r="A412" s="139"/>
      <c r="B412" s="139"/>
      <c r="C412" s="139"/>
      <c r="D412" s="139"/>
      <c r="E412" s="139"/>
      <c r="Z412" s="140"/>
    </row>
    <row r="413" spans="1:26" ht="13" x14ac:dyDescent="0.3">
      <c r="A413" s="139"/>
      <c r="B413" s="139"/>
      <c r="C413" s="139"/>
      <c r="D413" s="139"/>
      <c r="E413" s="139"/>
      <c r="Z413" s="140"/>
    </row>
    <row r="414" spans="1:26" ht="13" x14ac:dyDescent="0.3">
      <c r="A414" s="139"/>
      <c r="B414" s="139"/>
      <c r="C414" s="139"/>
      <c r="D414" s="139"/>
      <c r="E414" s="139"/>
      <c r="Z414" s="140"/>
    </row>
    <row r="415" spans="1:26" ht="13" x14ac:dyDescent="0.3">
      <c r="A415" s="139"/>
      <c r="B415" s="139"/>
      <c r="C415" s="139"/>
      <c r="D415" s="139"/>
      <c r="E415" s="139"/>
      <c r="Z415" s="140"/>
    </row>
    <row r="416" spans="1:26" ht="13" x14ac:dyDescent="0.3">
      <c r="A416" s="139"/>
      <c r="B416" s="139"/>
      <c r="C416" s="139"/>
      <c r="D416" s="139"/>
      <c r="E416" s="139"/>
      <c r="Z416" s="140"/>
    </row>
    <row r="417" spans="1:26" ht="13" x14ac:dyDescent="0.3">
      <c r="A417" s="139"/>
      <c r="B417" s="139"/>
      <c r="C417" s="139"/>
      <c r="D417" s="139"/>
      <c r="E417" s="139"/>
      <c r="Z417" s="140"/>
    </row>
    <row r="418" spans="1:26" ht="13" x14ac:dyDescent="0.3">
      <c r="A418" s="139"/>
      <c r="B418" s="139"/>
      <c r="C418" s="139"/>
      <c r="D418" s="139"/>
      <c r="E418" s="139"/>
      <c r="Z418" s="140"/>
    </row>
    <row r="419" spans="1:26" ht="13" x14ac:dyDescent="0.3">
      <c r="A419" s="139"/>
      <c r="B419" s="139"/>
      <c r="C419" s="139"/>
      <c r="D419" s="139"/>
      <c r="E419" s="139"/>
      <c r="Z419" s="140"/>
    </row>
    <row r="420" spans="1:26" ht="13" x14ac:dyDescent="0.3">
      <c r="A420" s="139"/>
      <c r="B420" s="139"/>
      <c r="C420" s="139"/>
      <c r="D420" s="139"/>
      <c r="E420" s="139"/>
      <c r="Z420" s="140"/>
    </row>
    <row r="421" spans="1:26" ht="13" x14ac:dyDescent="0.3">
      <c r="A421" s="139"/>
      <c r="B421" s="139"/>
      <c r="C421" s="139"/>
      <c r="D421" s="139"/>
      <c r="E421" s="139"/>
      <c r="Z421" s="140"/>
    </row>
    <row r="422" spans="1:26" ht="13" x14ac:dyDescent="0.3">
      <c r="A422" s="139"/>
      <c r="B422" s="139"/>
      <c r="C422" s="139"/>
      <c r="D422" s="139"/>
      <c r="E422" s="139"/>
      <c r="Z422" s="140"/>
    </row>
    <row r="423" spans="1:26" ht="13" x14ac:dyDescent="0.3">
      <c r="A423" s="139"/>
      <c r="B423" s="139"/>
      <c r="C423" s="139"/>
      <c r="D423" s="139"/>
      <c r="E423" s="139"/>
      <c r="Z423" s="140"/>
    </row>
    <row r="424" spans="1:26" ht="13" x14ac:dyDescent="0.3">
      <c r="A424" s="139"/>
      <c r="B424" s="139"/>
      <c r="C424" s="139"/>
      <c r="D424" s="139"/>
      <c r="E424" s="139"/>
      <c r="Z424" s="140"/>
    </row>
    <row r="425" spans="1:26" ht="13" x14ac:dyDescent="0.3">
      <c r="A425" s="139"/>
      <c r="B425" s="139"/>
      <c r="C425" s="139"/>
      <c r="D425" s="139"/>
      <c r="E425" s="139"/>
      <c r="Z425" s="140"/>
    </row>
    <row r="426" spans="1:26" ht="13" x14ac:dyDescent="0.3">
      <c r="A426" s="139"/>
      <c r="B426" s="139"/>
      <c r="C426" s="139"/>
      <c r="D426" s="139"/>
      <c r="E426" s="139"/>
      <c r="Z426" s="140"/>
    </row>
    <row r="427" spans="1:26" ht="13" x14ac:dyDescent="0.3">
      <c r="A427" s="139"/>
      <c r="B427" s="139"/>
      <c r="C427" s="139"/>
      <c r="D427" s="139"/>
      <c r="E427" s="139"/>
      <c r="Z427" s="140"/>
    </row>
    <row r="428" spans="1:26" ht="13" x14ac:dyDescent="0.3">
      <c r="A428" s="139"/>
      <c r="B428" s="139"/>
      <c r="C428" s="139"/>
      <c r="D428" s="139"/>
      <c r="E428" s="139"/>
      <c r="Z428" s="140"/>
    </row>
    <row r="429" spans="1:26" ht="13" x14ac:dyDescent="0.3">
      <c r="A429" s="139"/>
      <c r="B429" s="139"/>
      <c r="C429" s="139"/>
      <c r="D429" s="139"/>
      <c r="E429" s="139"/>
      <c r="Z429" s="140"/>
    </row>
    <row r="430" spans="1:26" ht="13" x14ac:dyDescent="0.3">
      <c r="A430" s="139"/>
      <c r="B430" s="139"/>
      <c r="C430" s="139"/>
      <c r="D430" s="139"/>
      <c r="E430" s="139"/>
      <c r="Z430" s="140"/>
    </row>
    <row r="431" spans="1:26" ht="13" x14ac:dyDescent="0.3">
      <c r="A431" s="139"/>
      <c r="B431" s="139"/>
      <c r="C431" s="139"/>
      <c r="D431" s="139"/>
      <c r="E431" s="139"/>
      <c r="Z431" s="140"/>
    </row>
    <row r="432" spans="1:26" ht="13" x14ac:dyDescent="0.3">
      <c r="A432" s="139"/>
      <c r="B432" s="139"/>
      <c r="C432" s="139"/>
      <c r="D432" s="139"/>
      <c r="E432" s="139"/>
      <c r="Z432" s="140"/>
    </row>
    <row r="433" spans="1:26" ht="13" x14ac:dyDescent="0.3">
      <c r="A433" s="139"/>
      <c r="B433" s="139"/>
      <c r="C433" s="139"/>
      <c r="D433" s="139"/>
      <c r="E433" s="139"/>
      <c r="Z433" s="140"/>
    </row>
    <row r="434" spans="1:26" ht="13" x14ac:dyDescent="0.3">
      <c r="A434" s="139"/>
      <c r="B434" s="139"/>
      <c r="C434" s="139"/>
      <c r="D434" s="139"/>
      <c r="E434" s="139"/>
      <c r="Z434" s="140"/>
    </row>
    <row r="435" spans="1:26" ht="13" x14ac:dyDescent="0.3">
      <c r="A435" s="139"/>
      <c r="B435" s="139"/>
      <c r="C435" s="139"/>
      <c r="D435" s="139"/>
      <c r="E435" s="139"/>
      <c r="Z435" s="140"/>
    </row>
    <row r="436" spans="1:26" ht="13" x14ac:dyDescent="0.3">
      <c r="A436" s="139"/>
      <c r="B436" s="139"/>
      <c r="C436" s="139"/>
      <c r="D436" s="139"/>
      <c r="E436" s="139"/>
      <c r="Z436" s="140"/>
    </row>
    <row r="437" spans="1:26" ht="13" x14ac:dyDescent="0.3">
      <c r="A437" s="139"/>
      <c r="B437" s="139"/>
      <c r="C437" s="139"/>
      <c r="D437" s="139"/>
      <c r="E437" s="139"/>
      <c r="Z437" s="140"/>
    </row>
    <row r="438" spans="1:26" ht="13" x14ac:dyDescent="0.3">
      <c r="A438" s="139"/>
      <c r="B438" s="139"/>
      <c r="C438" s="139"/>
      <c r="D438" s="139"/>
      <c r="E438" s="139"/>
      <c r="Z438" s="140"/>
    </row>
    <row r="439" spans="1:26" ht="13" x14ac:dyDescent="0.3">
      <c r="A439" s="139"/>
      <c r="B439" s="139"/>
      <c r="C439" s="139"/>
      <c r="D439" s="139"/>
      <c r="E439" s="139"/>
      <c r="Z439" s="140"/>
    </row>
    <row r="440" spans="1:26" ht="13" x14ac:dyDescent="0.3">
      <c r="A440" s="139"/>
      <c r="B440" s="139"/>
      <c r="C440" s="139"/>
      <c r="D440" s="139"/>
      <c r="E440" s="139"/>
      <c r="Z440" s="140"/>
    </row>
    <row r="441" spans="1:26" ht="13" x14ac:dyDescent="0.3">
      <c r="A441" s="139"/>
      <c r="B441" s="139"/>
      <c r="C441" s="139"/>
      <c r="D441" s="139"/>
      <c r="E441" s="139"/>
      <c r="Z441" s="140"/>
    </row>
    <row r="442" spans="1:26" ht="13" x14ac:dyDescent="0.3">
      <c r="A442" s="139"/>
      <c r="B442" s="139"/>
      <c r="C442" s="139"/>
      <c r="D442" s="139"/>
      <c r="E442" s="139"/>
      <c r="Z442" s="140"/>
    </row>
    <row r="443" spans="1:26" ht="13" x14ac:dyDescent="0.3">
      <c r="A443" s="139"/>
      <c r="B443" s="139"/>
      <c r="C443" s="139"/>
      <c r="D443" s="139"/>
      <c r="E443" s="139"/>
      <c r="Z443" s="140"/>
    </row>
    <row r="444" spans="1:26" ht="13" x14ac:dyDescent="0.3">
      <c r="A444" s="139"/>
      <c r="B444" s="139"/>
      <c r="C444" s="139"/>
      <c r="D444" s="139"/>
      <c r="E444" s="139"/>
      <c r="Z444" s="140"/>
    </row>
    <row r="445" spans="1:26" ht="13" x14ac:dyDescent="0.3">
      <c r="A445" s="139"/>
      <c r="B445" s="139"/>
      <c r="C445" s="139"/>
      <c r="D445" s="139"/>
      <c r="E445" s="139"/>
      <c r="Z445" s="140"/>
    </row>
    <row r="446" spans="1:26" ht="13" x14ac:dyDescent="0.3">
      <c r="A446" s="139"/>
      <c r="B446" s="139"/>
      <c r="C446" s="139"/>
      <c r="D446" s="139"/>
      <c r="E446" s="139"/>
      <c r="Z446" s="140"/>
    </row>
    <row r="447" spans="1:26" ht="13" x14ac:dyDescent="0.3">
      <c r="A447" s="139"/>
      <c r="B447" s="139"/>
      <c r="C447" s="139"/>
      <c r="D447" s="139"/>
      <c r="E447" s="139"/>
      <c r="Z447" s="140"/>
    </row>
    <row r="448" spans="1:26" ht="13" x14ac:dyDescent="0.3">
      <c r="A448" s="139"/>
      <c r="B448" s="139"/>
      <c r="C448" s="139"/>
      <c r="D448" s="139"/>
      <c r="E448" s="139"/>
      <c r="Z448" s="140"/>
    </row>
    <row r="449" spans="1:26" ht="13" x14ac:dyDescent="0.3">
      <c r="A449" s="139"/>
      <c r="B449" s="139"/>
      <c r="C449" s="139"/>
      <c r="D449" s="139"/>
      <c r="E449" s="139"/>
      <c r="Z449" s="140"/>
    </row>
    <row r="450" spans="1:26" ht="13" x14ac:dyDescent="0.3">
      <c r="A450" s="139"/>
      <c r="B450" s="139"/>
      <c r="C450" s="139"/>
      <c r="D450" s="139"/>
      <c r="E450" s="139"/>
      <c r="Z450" s="140"/>
    </row>
    <row r="451" spans="1:26" ht="13" x14ac:dyDescent="0.3">
      <c r="A451" s="139"/>
      <c r="B451" s="139"/>
      <c r="C451" s="139"/>
      <c r="D451" s="139"/>
      <c r="E451" s="139"/>
      <c r="Z451" s="140"/>
    </row>
    <row r="452" spans="1:26" ht="13" x14ac:dyDescent="0.3">
      <c r="A452" s="139"/>
      <c r="B452" s="139"/>
      <c r="C452" s="139"/>
      <c r="D452" s="139"/>
      <c r="E452" s="139"/>
      <c r="Z452" s="140"/>
    </row>
    <row r="453" spans="1:26" ht="13" x14ac:dyDescent="0.3">
      <c r="A453" s="139"/>
      <c r="B453" s="139"/>
      <c r="C453" s="139"/>
      <c r="D453" s="139"/>
      <c r="E453" s="139"/>
      <c r="Z453" s="140"/>
    </row>
    <row r="454" spans="1:26" ht="13" x14ac:dyDescent="0.3">
      <c r="A454" s="139"/>
      <c r="B454" s="139"/>
      <c r="C454" s="139"/>
      <c r="D454" s="139"/>
      <c r="E454" s="139"/>
      <c r="Z454" s="140"/>
    </row>
    <row r="455" spans="1:26" ht="13" x14ac:dyDescent="0.3">
      <c r="A455" s="139"/>
      <c r="B455" s="139"/>
      <c r="C455" s="139"/>
      <c r="D455" s="139"/>
      <c r="E455" s="139"/>
      <c r="Z455" s="140"/>
    </row>
    <row r="456" spans="1:26" ht="13" x14ac:dyDescent="0.3">
      <c r="A456" s="139"/>
      <c r="B456" s="139"/>
      <c r="C456" s="139"/>
      <c r="D456" s="139"/>
      <c r="E456" s="139"/>
      <c r="Z456" s="140"/>
    </row>
    <row r="457" spans="1:26" ht="13" x14ac:dyDescent="0.3">
      <c r="A457" s="139"/>
      <c r="B457" s="139"/>
      <c r="C457" s="139"/>
      <c r="D457" s="139"/>
      <c r="E457" s="139"/>
      <c r="Z457" s="140"/>
    </row>
    <row r="458" spans="1:26" ht="13" x14ac:dyDescent="0.3">
      <c r="A458" s="139"/>
      <c r="B458" s="139"/>
      <c r="C458" s="139"/>
      <c r="D458" s="139"/>
      <c r="E458" s="139"/>
      <c r="Z458" s="140"/>
    </row>
    <row r="459" spans="1:26" ht="13" x14ac:dyDescent="0.3">
      <c r="A459" s="139"/>
      <c r="B459" s="139"/>
      <c r="C459" s="139"/>
      <c r="D459" s="139"/>
      <c r="E459" s="139"/>
      <c r="Z459" s="140"/>
    </row>
    <row r="460" spans="1:26" ht="13" x14ac:dyDescent="0.3">
      <c r="A460" s="139"/>
      <c r="B460" s="139"/>
      <c r="C460" s="139"/>
      <c r="D460" s="139"/>
      <c r="E460" s="139"/>
      <c r="Z460" s="140"/>
    </row>
    <row r="461" spans="1:26" ht="13" x14ac:dyDescent="0.3">
      <c r="A461" s="139"/>
      <c r="B461" s="139"/>
      <c r="C461" s="139"/>
      <c r="D461" s="139"/>
      <c r="E461" s="139"/>
      <c r="Z461" s="140"/>
    </row>
    <row r="462" spans="1:26" ht="13" x14ac:dyDescent="0.3">
      <c r="A462" s="139"/>
      <c r="B462" s="139"/>
      <c r="C462" s="139"/>
      <c r="D462" s="139"/>
      <c r="E462" s="139"/>
      <c r="Z462" s="140"/>
    </row>
    <row r="463" spans="1:26" ht="13" x14ac:dyDescent="0.3">
      <c r="A463" s="139"/>
      <c r="B463" s="139"/>
      <c r="C463" s="139"/>
      <c r="D463" s="139"/>
      <c r="E463" s="139"/>
      <c r="Z463" s="140"/>
    </row>
    <row r="464" spans="1:26" ht="13" x14ac:dyDescent="0.3">
      <c r="A464" s="139"/>
      <c r="B464" s="139"/>
      <c r="C464" s="139"/>
      <c r="D464" s="139"/>
      <c r="E464" s="139"/>
      <c r="Z464" s="140"/>
    </row>
    <row r="465" spans="1:26" ht="13" x14ac:dyDescent="0.3">
      <c r="A465" s="139"/>
      <c r="B465" s="139"/>
      <c r="C465" s="139"/>
      <c r="D465" s="139"/>
      <c r="E465" s="139"/>
      <c r="Z465" s="140"/>
    </row>
    <row r="466" spans="1:26" ht="13" x14ac:dyDescent="0.3">
      <c r="A466" s="139"/>
      <c r="B466" s="139"/>
      <c r="C466" s="139"/>
      <c r="D466" s="139"/>
      <c r="E466" s="139"/>
      <c r="Z466" s="140"/>
    </row>
    <row r="467" spans="1:26" ht="13" x14ac:dyDescent="0.3">
      <c r="A467" s="139"/>
      <c r="B467" s="139"/>
      <c r="C467" s="139"/>
      <c r="D467" s="139"/>
      <c r="E467" s="139"/>
      <c r="Z467" s="140"/>
    </row>
    <row r="468" spans="1:26" ht="13" x14ac:dyDescent="0.3">
      <c r="A468" s="139"/>
      <c r="B468" s="139"/>
      <c r="C468" s="139"/>
      <c r="D468" s="139"/>
      <c r="E468" s="139"/>
      <c r="Z468" s="140"/>
    </row>
    <row r="469" spans="1:26" ht="13" x14ac:dyDescent="0.3">
      <c r="A469" s="139"/>
      <c r="B469" s="139"/>
      <c r="C469" s="139"/>
      <c r="D469" s="139"/>
      <c r="E469" s="139"/>
      <c r="Z469" s="140"/>
    </row>
    <row r="470" spans="1:26" ht="13" x14ac:dyDescent="0.3">
      <c r="A470" s="139"/>
      <c r="B470" s="139"/>
      <c r="C470" s="139"/>
      <c r="D470" s="139"/>
      <c r="E470" s="139"/>
      <c r="Z470" s="140"/>
    </row>
    <row r="471" spans="1:26" ht="13" x14ac:dyDescent="0.3">
      <c r="A471" s="139"/>
      <c r="B471" s="139"/>
      <c r="C471" s="139"/>
      <c r="D471" s="139"/>
      <c r="E471" s="139"/>
      <c r="Z471" s="140"/>
    </row>
    <row r="472" spans="1:26" ht="13" x14ac:dyDescent="0.3">
      <c r="A472" s="139"/>
      <c r="B472" s="139"/>
      <c r="C472" s="139"/>
      <c r="D472" s="139"/>
      <c r="E472" s="139"/>
      <c r="Z472" s="140"/>
    </row>
    <row r="473" spans="1:26" ht="13" x14ac:dyDescent="0.3">
      <c r="A473" s="139"/>
      <c r="B473" s="139"/>
      <c r="C473" s="139"/>
      <c r="D473" s="139"/>
      <c r="E473" s="139"/>
      <c r="Z473" s="140"/>
    </row>
    <row r="474" spans="1:26" ht="13" x14ac:dyDescent="0.3">
      <c r="A474" s="139"/>
      <c r="B474" s="139"/>
      <c r="C474" s="139"/>
      <c r="D474" s="139"/>
      <c r="E474" s="139"/>
      <c r="Z474" s="140"/>
    </row>
    <row r="475" spans="1:26" ht="13" x14ac:dyDescent="0.3">
      <c r="A475" s="139"/>
      <c r="B475" s="139"/>
      <c r="C475" s="139"/>
      <c r="D475" s="139"/>
      <c r="E475" s="139"/>
      <c r="Z475" s="140"/>
    </row>
    <row r="476" spans="1:26" ht="13" x14ac:dyDescent="0.3">
      <c r="A476" s="139"/>
      <c r="B476" s="139"/>
      <c r="C476" s="139"/>
      <c r="D476" s="139"/>
      <c r="E476" s="139"/>
      <c r="Z476" s="140"/>
    </row>
    <row r="477" spans="1:26" ht="13" x14ac:dyDescent="0.3">
      <c r="A477" s="139"/>
      <c r="B477" s="139"/>
      <c r="C477" s="139"/>
      <c r="D477" s="139"/>
      <c r="E477" s="139"/>
      <c r="Z477" s="140"/>
    </row>
    <row r="478" spans="1:26" ht="13" x14ac:dyDescent="0.3">
      <c r="A478" s="139"/>
      <c r="B478" s="139"/>
      <c r="C478" s="139"/>
      <c r="D478" s="139"/>
      <c r="E478" s="139"/>
      <c r="Z478" s="140"/>
    </row>
    <row r="479" spans="1:26" ht="13" x14ac:dyDescent="0.3">
      <c r="A479" s="139"/>
      <c r="B479" s="139"/>
      <c r="C479" s="139"/>
      <c r="D479" s="139"/>
      <c r="E479" s="139"/>
      <c r="Z479" s="140"/>
    </row>
    <row r="480" spans="1:26" ht="13" x14ac:dyDescent="0.3">
      <c r="A480" s="139"/>
      <c r="B480" s="139"/>
      <c r="C480" s="139"/>
      <c r="D480" s="139"/>
      <c r="E480" s="139"/>
      <c r="Z480" s="140"/>
    </row>
    <row r="481" spans="1:26" ht="13" x14ac:dyDescent="0.3">
      <c r="A481" s="139"/>
      <c r="B481" s="139"/>
      <c r="C481" s="139"/>
      <c r="D481" s="139"/>
      <c r="E481" s="139"/>
      <c r="Z481" s="140"/>
    </row>
    <row r="482" spans="1:26" ht="13" x14ac:dyDescent="0.3">
      <c r="A482" s="139"/>
      <c r="B482" s="139"/>
      <c r="C482" s="139"/>
      <c r="D482" s="139"/>
      <c r="E482" s="139"/>
      <c r="Z482" s="140"/>
    </row>
    <row r="483" spans="1:26" ht="13" x14ac:dyDescent="0.3">
      <c r="A483" s="139"/>
      <c r="B483" s="139"/>
      <c r="C483" s="139"/>
      <c r="D483" s="139"/>
      <c r="E483" s="139"/>
      <c r="Z483" s="140"/>
    </row>
    <row r="484" spans="1:26" ht="13" x14ac:dyDescent="0.3">
      <c r="A484" s="139"/>
      <c r="B484" s="139"/>
      <c r="C484" s="139"/>
      <c r="D484" s="139"/>
      <c r="E484" s="139"/>
      <c r="Z484" s="140"/>
    </row>
    <row r="485" spans="1:26" ht="13" x14ac:dyDescent="0.3">
      <c r="A485" s="139"/>
      <c r="B485" s="139"/>
      <c r="C485" s="139"/>
      <c r="D485" s="139"/>
      <c r="E485" s="139"/>
      <c r="Z485" s="140"/>
    </row>
    <row r="486" spans="1:26" ht="13" x14ac:dyDescent="0.3">
      <c r="A486" s="139"/>
      <c r="B486" s="139"/>
      <c r="C486" s="139"/>
      <c r="D486" s="139"/>
      <c r="E486" s="139"/>
      <c r="Z486" s="140"/>
    </row>
    <row r="487" spans="1:26" ht="13" x14ac:dyDescent="0.3">
      <c r="A487" s="139"/>
      <c r="B487" s="139"/>
      <c r="C487" s="139"/>
      <c r="D487" s="139"/>
      <c r="E487" s="139"/>
      <c r="Z487" s="140"/>
    </row>
    <row r="488" spans="1:26" ht="13" x14ac:dyDescent="0.3">
      <c r="A488" s="139"/>
      <c r="B488" s="139"/>
      <c r="C488" s="139"/>
      <c r="D488" s="139"/>
      <c r="E488" s="139"/>
      <c r="Z488" s="140"/>
    </row>
    <row r="489" spans="1:26" ht="13" x14ac:dyDescent="0.3">
      <c r="A489" s="139"/>
      <c r="B489" s="139"/>
      <c r="C489" s="139"/>
      <c r="D489" s="139"/>
      <c r="E489" s="139"/>
      <c r="Z489" s="140"/>
    </row>
    <row r="490" spans="1:26" ht="13" x14ac:dyDescent="0.3">
      <c r="A490" s="139"/>
      <c r="B490" s="139"/>
      <c r="C490" s="139"/>
      <c r="D490" s="139"/>
      <c r="E490" s="139"/>
      <c r="Z490" s="140"/>
    </row>
    <row r="491" spans="1:26" ht="13" x14ac:dyDescent="0.3">
      <c r="A491" s="139"/>
      <c r="B491" s="139"/>
      <c r="C491" s="139"/>
      <c r="D491" s="139"/>
      <c r="E491" s="139"/>
      <c r="Z491" s="140"/>
    </row>
    <row r="492" spans="1:26" ht="13" x14ac:dyDescent="0.3">
      <c r="A492" s="139"/>
      <c r="B492" s="139"/>
      <c r="C492" s="139"/>
      <c r="D492" s="139"/>
      <c r="E492" s="139"/>
      <c r="Z492" s="140"/>
    </row>
    <row r="493" spans="1:26" ht="13" x14ac:dyDescent="0.3">
      <c r="A493" s="139"/>
      <c r="B493" s="139"/>
      <c r="C493" s="139"/>
      <c r="D493" s="139"/>
      <c r="E493" s="139"/>
      <c r="Z493" s="140"/>
    </row>
    <row r="494" spans="1:26" ht="13" x14ac:dyDescent="0.3">
      <c r="A494" s="139"/>
      <c r="B494" s="139"/>
      <c r="C494" s="139"/>
      <c r="D494" s="139"/>
      <c r="E494" s="139"/>
      <c r="Z494" s="140"/>
    </row>
    <row r="495" spans="1:26" ht="13" x14ac:dyDescent="0.3">
      <c r="A495" s="139"/>
      <c r="B495" s="139"/>
      <c r="C495" s="139"/>
      <c r="D495" s="139"/>
      <c r="E495" s="139"/>
      <c r="Z495" s="140"/>
    </row>
    <row r="496" spans="1:26" ht="13" x14ac:dyDescent="0.3">
      <c r="A496" s="139"/>
      <c r="B496" s="139"/>
      <c r="C496" s="139"/>
      <c r="D496" s="139"/>
      <c r="E496" s="139"/>
      <c r="Z496" s="140"/>
    </row>
    <row r="497" spans="1:26" ht="13" x14ac:dyDescent="0.3">
      <c r="A497" s="139"/>
      <c r="B497" s="139"/>
      <c r="C497" s="139"/>
      <c r="D497" s="139"/>
      <c r="E497" s="139"/>
      <c r="Z497" s="140"/>
    </row>
    <row r="498" spans="1:26" ht="13" x14ac:dyDescent="0.3">
      <c r="A498" s="139"/>
      <c r="B498" s="139"/>
      <c r="C498" s="139"/>
      <c r="D498" s="139"/>
      <c r="E498" s="139"/>
      <c r="Z498" s="140"/>
    </row>
    <row r="499" spans="1:26" ht="13" x14ac:dyDescent="0.3">
      <c r="A499" s="139"/>
      <c r="B499" s="139"/>
      <c r="C499" s="139"/>
      <c r="D499" s="139"/>
      <c r="E499" s="139"/>
      <c r="Z499" s="140"/>
    </row>
    <row r="500" spans="1:26" ht="13" x14ac:dyDescent="0.3">
      <c r="A500" s="139"/>
      <c r="B500" s="139"/>
      <c r="C500" s="139"/>
      <c r="D500" s="139"/>
      <c r="E500" s="139"/>
      <c r="Z500" s="140"/>
    </row>
    <row r="501" spans="1:26" ht="13" x14ac:dyDescent="0.3">
      <c r="A501" s="139"/>
      <c r="B501" s="139"/>
      <c r="C501" s="139"/>
      <c r="D501" s="139"/>
      <c r="E501" s="139"/>
      <c r="Z501" s="140"/>
    </row>
    <row r="502" spans="1:26" ht="13" x14ac:dyDescent="0.3">
      <c r="A502" s="139"/>
      <c r="B502" s="139"/>
      <c r="C502" s="139"/>
      <c r="D502" s="139"/>
      <c r="E502" s="139"/>
      <c r="Z502" s="140"/>
    </row>
    <row r="503" spans="1:26" ht="13" x14ac:dyDescent="0.3">
      <c r="A503" s="139"/>
      <c r="B503" s="139"/>
      <c r="C503" s="139"/>
      <c r="D503" s="139"/>
      <c r="E503" s="139"/>
      <c r="Z503" s="140"/>
    </row>
    <row r="504" spans="1:26" ht="13" x14ac:dyDescent="0.3">
      <c r="A504" s="139"/>
      <c r="B504" s="139"/>
      <c r="C504" s="139"/>
      <c r="D504" s="139"/>
      <c r="E504" s="139"/>
      <c r="Z504" s="140"/>
    </row>
    <row r="505" spans="1:26" ht="13" x14ac:dyDescent="0.3">
      <c r="A505" s="139"/>
      <c r="B505" s="139"/>
      <c r="C505" s="139"/>
      <c r="D505" s="139"/>
      <c r="E505" s="139"/>
      <c r="Z505" s="140"/>
    </row>
    <row r="506" spans="1:26" ht="13" x14ac:dyDescent="0.3">
      <c r="A506" s="139"/>
      <c r="B506" s="139"/>
      <c r="C506" s="139"/>
      <c r="D506" s="139"/>
      <c r="E506" s="139"/>
      <c r="Z506" s="140"/>
    </row>
    <row r="507" spans="1:26" ht="13" x14ac:dyDescent="0.3">
      <c r="A507" s="139"/>
      <c r="B507" s="139"/>
      <c r="C507" s="139"/>
      <c r="D507" s="139"/>
      <c r="E507" s="139"/>
      <c r="Z507" s="140"/>
    </row>
    <row r="508" spans="1:26" ht="13" x14ac:dyDescent="0.3">
      <c r="A508" s="139"/>
      <c r="B508" s="139"/>
      <c r="C508" s="139"/>
      <c r="D508" s="139"/>
      <c r="E508" s="139"/>
      <c r="Z508" s="140"/>
    </row>
    <row r="509" spans="1:26" ht="13" x14ac:dyDescent="0.3">
      <c r="A509" s="139"/>
      <c r="B509" s="139"/>
      <c r="C509" s="139"/>
      <c r="D509" s="139"/>
      <c r="E509" s="139"/>
      <c r="Z509" s="140"/>
    </row>
    <row r="510" spans="1:26" ht="13" x14ac:dyDescent="0.3">
      <c r="A510" s="139"/>
      <c r="B510" s="139"/>
      <c r="C510" s="139"/>
      <c r="D510" s="139"/>
      <c r="E510" s="139"/>
      <c r="Z510" s="140"/>
    </row>
    <row r="511" spans="1:26" ht="13" x14ac:dyDescent="0.3">
      <c r="A511" s="139"/>
      <c r="B511" s="139"/>
      <c r="C511" s="139"/>
      <c r="D511" s="139"/>
      <c r="E511" s="139"/>
      <c r="Z511" s="140"/>
    </row>
    <row r="512" spans="1:26" ht="13" x14ac:dyDescent="0.3">
      <c r="A512" s="139"/>
      <c r="B512" s="139"/>
      <c r="C512" s="139"/>
      <c r="D512" s="139"/>
      <c r="E512" s="139"/>
      <c r="Z512" s="140"/>
    </row>
    <row r="513" spans="1:26" ht="13" x14ac:dyDescent="0.3">
      <c r="A513" s="139"/>
      <c r="B513" s="139"/>
      <c r="C513" s="139"/>
      <c r="D513" s="139"/>
      <c r="E513" s="139"/>
      <c r="Z513" s="140"/>
    </row>
    <row r="514" spans="1:26" ht="13" x14ac:dyDescent="0.3">
      <c r="A514" s="139"/>
      <c r="B514" s="139"/>
      <c r="C514" s="139"/>
      <c r="D514" s="139"/>
      <c r="E514" s="139"/>
      <c r="Z514" s="140"/>
    </row>
    <row r="515" spans="1:26" ht="13" x14ac:dyDescent="0.3">
      <c r="A515" s="139"/>
      <c r="B515" s="139"/>
      <c r="C515" s="139"/>
      <c r="D515" s="139"/>
      <c r="E515" s="139"/>
      <c r="Z515" s="140"/>
    </row>
    <row r="516" spans="1:26" ht="13" x14ac:dyDescent="0.3">
      <c r="A516" s="139"/>
      <c r="B516" s="139"/>
      <c r="C516" s="139"/>
      <c r="D516" s="139"/>
      <c r="E516" s="139"/>
      <c r="Z516" s="140"/>
    </row>
    <row r="517" spans="1:26" ht="13" x14ac:dyDescent="0.3">
      <c r="A517" s="139"/>
      <c r="B517" s="139"/>
      <c r="C517" s="139"/>
      <c r="D517" s="139"/>
      <c r="E517" s="139"/>
      <c r="Z517" s="140"/>
    </row>
    <row r="518" spans="1:26" ht="13" x14ac:dyDescent="0.3">
      <c r="A518" s="139"/>
      <c r="B518" s="139"/>
      <c r="C518" s="139"/>
      <c r="D518" s="139"/>
      <c r="E518" s="139"/>
      <c r="Z518" s="140"/>
    </row>
    <row r="519" spans="1:26" ht="13" x14ac:dyDescent="0.3">
      <c r="A519" s="139"/>
      <c r="B519" s="139"/>
      <c r="C519" s="139"/>
      <c r="D519" s="139"/>
      <c r="E519" s="139"/>
      <c r="Z519" s="140"/>
    </row>
    <row r="520" spans="1:26" ht="13" x14ac:dyDescent="0.3">
      <c r="A520" s="139"/>
      <c r="B520" s="139"/>
      <c r="C520" s="139"/>
      <c r="D520" s="139"/>
      <c r="E520" s="139"/>
      <c r="Z520" s="140"/>
    </row>
    <row r="521" spans="1:26" ht="13" x14ac:dyDescent="0.3">
      <c r="A521" s="139"/>
      <c r="B521" s="139"/>
      <c r="C521" s="139"/>
      <c r="D521" s="139"/>
      <c r="E521" s="139"/>
      <c r="Z521" s="140"/>
    </row>
    <row r="522" spans="1:26" ht="13" x14ac:dyDescent="0.3">
      <c r="A522" s="139"/>
      <c r="B522" s="139"/>
      <c r="C522" s="139"/>
      <c r="D522" s="139"/>
      <c r="E522" s="139"/>
      <c r="Z522" s="140"/>
    </row>
    <row r="523" spans="1:26" ht="13" x14ac:dyDescent="0.3">
      <c r="A523" s="139"/>
      <c r="B523" s="139"/>
      <c r="C523" s="139"/>
      <c r="D523" s="139"/>
      <c r="E523" s="139"/>
      <c r="Z523" s="140"/>
    </row>
    <row r="524" spans="1:26" ht="13" x14ac:dyDescent="0.3">
      <c r="A524" s="139"/>
      <c r="B524" s="139"/>
      <c r="C524" s="139"/>
      <c r="D524" s="139"/>
      <c r="E524" s="139"/>
      <c r="Z524" s="140"/>
    </row>
    <row r="525" spans="1:26" ht="13" x14ac:dyDescent="0.3">
      <c r="A525" s="139"/>
      <c r="B525" s="139"/>
      <c r="C525" s="139"/>
      <c r="D525" s="139"/>
      <c r="E525" s="139"/>
      <c r="Z525" s="140"/>
    </row>
    <row r="526" spans="1:26" ht="13" x14ac:dyDescent="0.3">
      <c r="A526" s="139"/>
      <c r="B526" s="139"/>
      <c r="C526" s="139"/>
      <c r="D526" s="139"/>
      <c r="E526" s="139"/>
      <c r="Z526" s="140"/>
    </row>
    <row r="527" spans="1:26" ht="13" x14ac:dyDescent="0.3">
      <c r="A527" s="139"/>
      <c r="B527" s="139"/>
      <c r="C527" s="139"/>
      <c r="D527" s="139"/>
      <c r="E527" s="139"/>
      <c r="Z527" s="140"/>
    </row>
    <row r="528" spans="1:26" ht="13" x14ac:dyDescent="0.3">
      <c r="A528" s="139"/>
      <c r="B528" s="139"/>
      <c r="C528" s="139"/>
      <c r="D528" s="139"/>
      <c r="E528" s="139"/>
      <c r="Z528" s="140"/>
    </row>
    <row r="529" spans="1:26" ht="13" x14ac:dyDescent="0.3">
      <c r="A529" s="139"/>
      <c r="B529" s="139"/>
      <c r="C529" s="139"/>
      <c r="D529" s="139"/>
      <c r="E529" s="139"/>
      <c r="Z529" s="140"/>
    </row>
    <row r="530" spans="1:26" ht="13" x14ac:dyDescent="0.3">
      <c r="A530" s="139"/>
      <c r="B530" s="139"/>
      <c r="C530" s="139"/>
      <c r="D530" s="139"/>
      <c r="E530" s="139"/>
      <c r="Z530" s="140"/>
    </row>
    <row r="531" spans="1:26" ht="13" x14ac:dyDescent="0.3">
      <c r="A531" s="139"/>
      <c r="B531" s="139"/>
      <c r="C531" s="139"/>
      <c r="D531" s="139"/>
      <c r="E531" s="139"/>
      <c r="Z531" s="140"/>
    </row>
    <row r="532" spans="1:26" ht="13" x14ac:dyDescent="0.3">
      <c r="A532" s="139"/>
      <c r="B532" s="139"/>
      <c r="C532" s="139"/>
      <c r="D532" s="139"/>
      <c r="E532" s="139"/>
      <c r="Z532" s="140"/>
    </row>
    <row r="533" spans="1:26" ht="13" x14ac:dyDescent="0.3">
      <c r="A533" s="139"/>
      <c r="B533" s="139"/>
      <c r="C533" s="139"/>
      <c r="D533" s="139"/>
      <c r="E533" s="139"/>
      <c r="Z533" s="140"/>
    </row>
    <row r="534" spans="1:26" ht="13" x14ac:dyDescent="0.3">
      <c r="A534" s="139"/>
      <c r="B534" s="139"/>
      <c r="C534" s="139"/>
      <c r="D534" s="139"/>
      <c r="E534" s="139"/>
      <c r="Z534" s="140"/>
    </row>
    <row r="535" spans="1:26" ht="13" x14ac:dyDescent="0.3">
      <c r="A535" s="139"/>
      <c r="B535" s="139"/>
      <c r="C535" s="139"/>
      <c r="D535" s="139"/>
      <c r="E535" s="139"/>
      <c r="Z535" s="140"/>
    </row>
    <row r="536" spans="1:26" ht="13" x14ac:dyDescent="0.3">
      <c r="A536" s="139"/>
      <c r="B536" s="139"/>
      <c r="C536" s="139"/>
      <c r="D536" s="139"/>
      <c r="E536" s="139"/>
      <c r="Z536" s="140"/>
    </row>
    <row r="537" spans="1:26" ht="13" x14ac:dyDescent="0.3">
      <c r="A537" s="139"/>
      <c r="B537" s="139"/>
      <c r="C537" s="139"/>
      <c r="D537" s="139"/>
      <c r="E537" s="139"/>
      <c r="Z537" s="140"/>
    </row>
    <row r="538" spans="1:26" ht="13" x14ac:dyDescent="0.3">
      <c r="A538" s="139"/>
      <c r="B538" s="139"/>
      <c r="C538" s="139"/>
      <c r="D538" s="139"/>
      <c r="E538" s="139"/>
      <c r="Z538" s="140"/>
    </row>
    <row r="539" spans="1:26" ht="13" x14ac:dyDescent="0.3">
      <c r="A539" s="139"/>
      <c r="B539" s="139"/>
      <c r="C539" s="139"/>
      <c r="D539" s="139"/>
      <c r="E539" s="139"/>
      <c r="Z539" s="140"/>
    </row>
    <row r="540" spans="1:26" ht="13" x14ac:dyDescent="0.3">
      <c r="A540" s="139"/>
      <c r="B540" s="139"/>
      <c r="C540" s="139"/>
      <c r="D540" s="139"/>
      <c r="E540" s="139"/>
      <c r="Z540" s="140"/>
    </row>
    <row r="541" spans="1:26" ht="13" x14ac:dyDescent="0.3">
      <c r="A541" s="139"/>
      <c r="B541" s="139"/>
      <c r="C541" s="139"/>
      <c r="D541" s="139"/>
      <c r="E541" s="139"/>
      <c r="Z541" s="140"/>
    </row>
    <row r="542" spans="1:26" ht="13" x14ac:dyDescent="0.3">
      <c r="A542" s="139"/>
      <c r="B542" s="139"/>
      <c r="C542" s="139"/>
      <c r="D542" s="139"/>
      <c r="E542" s="139"/>
      <c r="Z542" s="140"/>
    </row>
    <row r="543" spans="1:26" ht="13" x14ac:dyDescent="0.3">
      <c r="A543" s="139"/>
      <c r="B543" s="139"/>
      <c r="C543" s="139"/>
      <c r="D543" s="139"/>
      <c r="E543" s="139"/>
      <c r="Z543" s="140"/>
    </row>
    <row r="544" spans="1:26" ht="13" x14ac:dyDescent="0.3">
      <c r="A544" s="139"/>
      <c r="B544" s="139"/>
      <c r="C544" s="139"/>
      <c r="D544" s="139"/>
      <c r="E544" s="139"/>
      <c r="Z544" s="140"/>
    </row>
    <row r="545" spans="1:26" ht="13" x14ac:dyDescent="0.3">
      <c r="A545" s="139"/>
      <c r="B545" s="139"/>
      <c r="C545" s="139"/>
      <c r="D545" s="139"/>
      <c r="E545" s="139"/>
      <c r="Z545" s="140"/>
    </row>
    <row r="546" spans="1:26" ht="13" x14ac:dyDescent="0.3">
      <c r="A546" s="139"/>
      <c r="B546" s="139"/>
      <c r="C546" s="139"/>
      <c r="D546" s="139"/>
      <c r="E546" s="139"/>
      <c r="Z546" s="140"/>
    </row>
    <row r="547" spans="1:26" ht="13" x14ac:dyDescent="0.3">
      <c r="A547" s="139"/>
      <c r="B547" s="139"/>
      <c r="C547" s="139"/>
      <c r="D547" s="139"/>
      <c r="E547" s="139"/>
      <c r="Z547" s="140"/>
    </row>
    <row r="548" spans="1:26" ht="13" x14ac:dyDescent="0.3">
      <c r="A548" s="139"/>
      <c r="B548" s="139"/>
      <c r="C548" s="139"/>
      <c r="D548" s="139"/>
      <c r="E548" s="139"/>
      <c r="Z548" s="140"/>
    </row>
    <row r="549" spans="1:26" ht="13" x14ac:dyDescent="0.3">
      <c r="A549" s="139"/>
      <c r="B549" s="139"/>
      <c r="C549" s="139"/>
      <c r="D549" s="139"/>
      <c r="E549" s="139"/>
      <c r="Z549" s="140"/>
    </row>
    <row r="550" spans="1:26" ht="13" x14ac:dyDescent="0.3">
      <c r="A550" s="139"/>
      <c r="B550" s="139"/>
      <c r="C550" s="139"/>
      <c r="D550" s="139"/>
      <c r="E550" s="139"/>
      <c r="Z550" s="140"/>
    </row>
    <row r="551" spans="1:26" ht="13" x14ac:dyDescent="0.3">
      <c r="A551" s="139"/>
      <c r="B551" s="139"/>
      <c r="C551" s="139"/>
      <c r="D551" s="139"/>
      <c r="E551" s="139"/>
      <c r="Z551" s="140"/>
    </row>
    <row r="552" spans="1:26" ht="13" x14ac:dyDescent="0.3">
      <c r="A552" s="139"/>
      <c r="B552" s="139"/>
      <c r="C552" s="139"/>
      <c r="D552" s="139"/>
      <c r="E552" s="139"/>
      <c r="Z552" s="140"/>
    </row>
    <row r="553" spans="1:26" ht="13" x14ac:dyDescent="0.3">
      <c r="A553" s="139"/>
      <c r="B553" s="139"/>
      <c r="C553" s="139"/>
      <c r="D553" s="139"/>
      <c r="E553" s="139"/>
      <c r="Z553" s="140"/>
    </row>
    <row r="554" spans="1:26" ht="13" x14ac:dyDescent="0.3">
      <c r="A554" s="139"/>
      <c r="B554" s="139"/>
      <c r="C554" s="139"/>
      <c r="D554" s="139"/>
      <c r="E554" s="139"/>
      <c r="Z554" s="140"/>
    </row>
    <row r="555" spans="1:26" ht="13" x14ac:dyDescent="0.3">
      <c r="A555" s="139"/>
      <c r="B555" s="139"/>
      <c r="C555" s="139"/>
      <c r="D555" s="139"/>
      <c r="E555" s="139"/>
      <c r="Z555" s="140"/>
    </row>
    <row r="556" spans="1:26" ht="13" x14ac:dyDescent="0.3">
      <c r="A556" s="139"/>
      <c r="B556" s="139"/>
      <c r="C556" s="139"/>
      <c r="D556" s="139"/>
      <c r="E556" s="139"/>
      <c r="Z556" s="140"/>
    </row>
    <row r="557" spans="1:26" ht="13" x14ac:dyDescent="0.3">
      <c r="A557" s="139"/>
      <c r="B557" s="139"/>
      <c r="C557" s="139"/>
      <c r="D557" s="139"/>
      <c r="E557" s="139"/>
      <c r="Z557" s="140"/>
    </row>
    <row r="558" spans="1:26" ht="13" x14ac:dyDescent="0.3">
      <c r="A558" s="139"/>
      <c r="B558" s="139"/>
      <c r="C558" s="139"/>
      <c r="D558" s="139"/>
      <c r="E558" s="139"/>
      <c r="Z558" s="140"/>
    </row>
    <row r="559" spans="1:26" ht="13" x14ac:dyDescent="0.3">
      <c r="A559" s="139"/>
      <c r="B559" s="139"/>
      <c r="C559" s="139"/>
      <c r="D559" s="139"/>
      <c r="E559" s="139"/>
      <c r="Z559" s="140"/>
    </row>
    <row r="560" spans="1:26" ht="13" x14ac:dyDescent="0.3">
      <c r="A560" s="139"/>
      <c r="B560" s="139"/>
      <c r="C560" s="139"/>
      <c r="D560" s="139"/>
      <c r="E560" s="139"/>
      <c r="Z560" s="140"/>
    </row>
    <row r="561" spans="1:26" ht="13" x14ac:dyDescent="0.3">
      <c r="A561" s="139"/>
      <c r="B561" s="139"/>
      <c r="C561" s="139"/>
      <c r="D561" s="139"/>
      <c r="E561" s="139"/>
      <c r="Z561" s="140"/>
    </row>
    <row r="562" spans="1:26" ht="13" x14ac:dyDescent="0.3">
      <c r="A562" s="139"/>
      <c r="B562" s="139"/>
      <c r="C562" s="139"/>
      <c r="D562" s="139"/>
      <c r="E562" s="139"/>
      <c r="Z562" s="140"/>
    </row>
    <row r="563" spans="1:26" ht="13" x14ac:dyDescent="0.3">
      <c r="A563" s="139"/>
      <c r="B563" s="139"/>
      <c r="C563" s="139"/>
      <c r="D563" s="139"/>
      <c r="E563" s="139"/>
      <c r="Z563" s="140"/>
    </row>
    <row r="564" spans="1:26" ht="13" x14ac:dyDescent="0.3">
      <c r="A564" s="139"/>
      <c r="B564" s="139"/>
      <c r="C564" s="139"/>
      <c r="D564" s="139"/>
      <c r="E564" s="139"/>
      <c r="Z564" s="140"/>
    </row>
    <row r="565" spans="1:26" ht="13" x14ac:dyDescent="0.3">
      <c r="A565" s="139"/>
      <c r="B565" s="139"/>
      <c r="C565" s="139"/>
      <c r="D565" s="139"/>
      <c r="E565" s="139"/>
      <c r="Z565" s="140"/>
    </row>
    <row r="566" spans="1:26" ht="13" x14ac:dyDescent="0.3">
      <c r="A566" s="139"/>
      <c r="B566" s="139"/>
      <c r="C566" s="139"/>
      <c r="D566" s="139"/>
      <c r="E566" s="139"/>
      <c r="Z566" s="140"/>
    </row>
    <row r="567" spans="1:26" ht="13" x14ac:dyDescent="0.3">
      <c r="A567" s="139"/>
      <c r="B567" s="139"/>
      <c r="C567" s="139"/>
      <c r="D567" s="139"/>
      <c r="E567" s="139"/>
      <c r="Z567" s="140"/>
    </row>
    <row r="568" spans="1:26" ht="13" x14ac:dyDescent="0.3">
      <c r="A568" s="139"/>
      <c r="B568" s="139"/>
      <c r="C568" s="139"/>
      <c r="D568" s="139"/>
      <c r="E568" s="139"/>
      <c r="Z568" s="140"/>
    </row>
    <row r="569" spans="1:26" ht="13" x14ac:dyDescent="0.3">
      <c r="A569" s="139"/>
      <c r="B569" s="139"/>
      <c r="C569" s="139"/>
      <c r="D569" s="139"/>
      <c r="E569" s="139"/>
      <c r="Z569" s="140"/>
    </row>
    <row r="570" spans="1:26" ht="13" x14ac:dyDescent="0.3">
      <c r="A570" s="139"/>
      <c r="B570" s="139"/>
      <c r="C570" s="139"/>
      <c r="D570" s="139"/>
      <c r="E570" s="139"/>
      <c r="Z570" s="140"/>
    </row>
    <row r="571" spans="1:26" ht="13" x14ac:dyDescent="0.3">
      <c r="A571" s="139"/>
      <c r="B571" s="139"/>
      <c r="C571" s="139"/>
      <c r="D571" s="139"/>
      <c r="E571" s="139"/>
      <c r="Z571" s="140"/>
    </row>
    <row r="572" spans="1:26" ht="13" x14ac:dyDescent="0.3">
      <c r="A572" s="139"/>
      <c r="B572" s="139"/>
      <c r="C572" s="139"/>
      <c r="D572" s="139"/>
      <c r="E572" s="139"/>
      <c r="Z572" s="140"/>
    </row>
    <row r="573" spans="1:26" ht="13" x14ac:dyDescent="0.3">
      <c r="A573" s="139"/>
      <c r="B573" s="139"/>
      <c r="C573" s="139"/>
      <c r="D573" s="139"/>
      <c r="E573" s="139"/>
      <c r="Z573" s="140"/>
    </row>
    <row r="574" spans="1:26" ht="13" x14ac:dyDescent="0.3">
      <c r="A574" s="139"/>
      <c r="B574" s="139"/>
      <c r="C574" s="139"/>
      <c r="D574" s="139"/>
      <c r="E574" s="139"/>
      <c r="Z574" s="140"/>
    </row>
    <row r="575" spans="1:26" ht="13" x14ac:dyDescent="0.3">
      <c r="A575" s="139"/>
      <c r="B575" s="139"/>
      <c r="C575" s="139"/>
      <c r="D575" s="139"/>
      <c r="E575" s="139"/>
      <c r="Z575" s="140"/>
    </row>
    <row r="576" spans="1:26" ht="13" x14ac:dyDescent="0.3">
      <c r="A576" s="139"/>
      <c r="B576" s="139"/>
      <c r="C576" s="139"/>
      <c r="D576" s="139"/>
      <c r="E576" s="139"/>
      <c r="Z576" s="140"/>
    </row>
    <row r="577" spans="1:26" ht="13" x14ac:dyDescent="0.3">
      <c r="A577" s="139"/>
      <c r="B577" s="139"/>
      <c r="C577" s="139"/>
      <c r="D577" s="139"/>
      <c r="E577" s="139"/>
      <c r="Z577" s="140"/>
    </row>
    <row r="578" spans="1:26" ht="13" x14ac:dyDescent="0.3">
      <c r="A578" s="139"/>
      <c r="B578" s="139"/>
      <c r="C578" s="139"/>
      <c r="D578" s="139"/>
      <c r="E578" s="139"/>
      <c r="Z578" s="140"/>
    </row>
    <row r="579" spans="1:26" ht="13" x14ac:dyDescent="0.3">
      <c r="A579" s="139"/>
      <c r="B579" s="139"/>
      <c r="C579" s="139"/>
      <c r="D579" s="139"/>
      <c r="E579" s="139"/>
      <c r="Z579" s="140"/>
    </row>
    <row r="580" spans="1:26" ht="13" x14ac:dyDescent="0.3">
      <c r="A580" s="139"/>
      <c r="B580" s="139"/>
      <c r="C580" s="139"/>
      <c r="D580" s="139"/>
      <c r="E580" s="139"/>
      <c r="Z580" s="140"/>
    </row>
    <row r="581" spans="1:26" ht="13" x14ac:dyDescent="0.3">
      <c r="A581" s="139"/>
      <c r="B581" s="139"/>
      <c r="C581" s="139"/>
      <c r="D581" s="139"/>
      <c r="E581" s="139"/>
      <c r="Z581" s="140"/>
    </row>
    <row r="582" spans="1:26" ht="13" x14ac:dyDescent="0.3">
      <c r="A582" s="139"/>
      <c r="B582" s="139"/>
      <c r="C582" s="139"/>
      <c r="D582" s="139"/>
      <c r="E582" s="139"/>
      <c r="Z582" s="140"/>
    </row>
    <row r="583" spans="1:26" ht="13" x14ac:dyDescent="0.3">
      <c r="A583" s="139"/>
      <c r="B583" s="139"/>
      <c r="C583" s="139"/>
      <c r="D583" s="139"/>
      <c r="E583" s="139"/>
      <c r="Z583" s="140"/>
    </row>
    <row r="584" spans="1:26" ht="13" x14ac:dyDescent="0.3">
      <c r="A584" s="139"/>
      <c r="B584" s="139"/>
      <c r="C584" s="139"/>
      <c r="D584" s="139"/>
      <c r="E584" s="139"/>
      <c r="Z584" s="140"/>
    </row>
    <row r="585" spans="1:26" ht="13" x14ac:dyDescent="0.3">
      <c r="A585" s="139"/>
      <c r="B585" s="139"/>
      <c r="C585" s="139"/>
      <c r="D585" s="139"/>
      <c r="E585" s="139"/>
      <c r="Z585" s="140"/>
    </row>
    <row r="586" spans="1:26" ht="13" x14ac:dyDescent="0.3">
      <c r="A586" s="139"/>
      <c r="B586" s="139"/>
      <c r="C586" s="139"/>
      <c r="D586" s="139"/>
      <c r="E586" s="139"/>
      <c r="Z586" s="140"/>
    </row>
    <row r="587" spans="1:26" ht="13" x14ac:dyDescent="0.3">
      <c r="A587" s="139"/>
      <c r="B587" s="139"/>
      <c r="C587" s="139"/>
      <c r="D587" s="139"/>
      <c r="E587" s="139"/>
      <c r="Z587" s="140"/>
    </row>
    <row r="588" spans="1:26" ht="13" x14ac:dyDescent="0.3">
      <c r="A588" s="139"/>
      <c r="B588" s="139"/>
      <c r="C588" s="139"/>
      <c r="D588" s="139"/>
      <c r="E588" s="139"/>
      <c r="Z588" s="140"/>
    </row>
    <row r="589" spans="1:26" ht="13" x14ac:dyDescent="0.3">
      <c r="A589" s="139"/>
      <c r="B589" s="139"/>
      <c r="C589" s="139"/>
      <c r="D589" s="139"/>
      <c r="E589" s="139"/>
      <c r="Z589" s="140"/>
    </row>
    <row r="590" spans="1:26" ht="13" x14ac:dyDescent="0.3">
      <c r="A590" s="139"/>
      <c r="B590" s="139"/>
      <c r="C590" s="139"/>
      <c r="D590" s="139"/>
      <c r="E590" s="139"/>
      <c r="Z590" s="140"/>
    </row>
    <row r="591" spans="1:26" ht="13" x14ac:dyDescent="0.3">
      <c r="A591" s="139"/>
      <c r="B591" s="139"/>
      <c r="C591" s="139"/>
      <c r="D591" s="139"/>
      <c r="E591" s="139"/>
      <c r="Z591" s="140"/>
    </row>
    <row r="592" spans="1:26" ht="13" x14ac:dyDescent="0.3">
      <c r="A592" s="139"/>
      <c r="B592" s="139"/>
      <c r="C592" s="139"/>
      <c r="D592" s="139"/>
      <c r="E592" s="139"/>
      <c r="Z592" s="140"/>
    </row>
    <row r="593" spans="1:26" ht="13" x14ac:dyDescent="0.3">
      <c r="A593" s="139"/>
      <c r="B593" s="139"/>
      <c r="C593" s="139"/>
      <c r="D593" s="139"/>
      <c r="E593" s="139"/>
      <c r="Z593" s="140"/>
    </row>
    <row r="594" spans="1:26" ht="13" x14ac:dyDescent="0.3">
      <c r="A594" s="139"/>
      <c r="B594" s="139"/>
      <c r="C594" s="139"/>
      <c r="D594" s="139"/>
      <c r="E594" s="139"/>
      <c r="Z594" s="140"/>
    </row>
    <row r="595" spans="1:26" ht="13" x14ac:dyDescent="0.3">
      <c r="A595" s="139"/>
      <c r="B595" s="139"/>
      <c r="C595" s="139"/>
      <c r="D595" s="139"/>
      <c r="E595" s="139"/>
      <c r="Z595" s="140"/>
    </row>
    <row r="596" spans="1:26" ht="13" x14ac:dyDescent="0.3">
      <c r="A596" s="139"/>
      <c r="B596" s="139"/>
      <c r="C596" s="139"/>
      <c r="D596" s="139"/>
      <c r="E596" s="139"/>
      <c r="Z596" s="140"/>
    </row>
    <row r="597" spans="1:26" ht="13" x14ac:dyDescent="0.3">
      <c r="A597" s="139"/>
      <c r="B597" s="139"/>
      <c r="C597" s="139"/>
      <c r="D597" s="139"/>
      <c r="E597" s="139"/>
      <c r="Z597" s="140"/>
    </row>
    <row r="598" spans="1:26" ht="13" x14ac:dyDescent="0.3">
      <c r="A598" s="139"/>
      <c r="B598" s="139"/>
      <c r="C598" s="139"/>
      <c r="D598" s="139"/>
      <c r="E598" s="139"/>
      <c r="Z598" s="140"/>
    </row>
    <row r="599" spans="1:26" ht="13" x14ac:dyDescent="0.3">
      <c r="A599" s="139"/>
      <c r="B599" s="139"/>
      <c r="C599" s="139"/>
      <c r="D599" s="139"/>
      <c r="E599" s="139"/>
      <c r="Z599" s="140"/>
    </row>
    <row r="600" spans="1:26" ht="13" x14ac:dyDescent="0.3">
      <c r="A600" s="139"/>
      <c r="B600" s="139"/>
      <c r="C600" s="139"/>
      <c r="D600" s="139"/>
      <c r="E600" s="139"/>
      <c r="Z600" s="140"/>
    </row>
    <row r="601" spans="1:26" ht="13" x14ac:dyDescent="0.3">
      <c r="A601" s="139"/>
      <c r="B601" s="139"/>
      <c r="C601" s="139"/>
      <c r="D601" s="139"/>
      <c r="E601" s="139"/>
      <c r="Z601" s="140"/>
    </row>
    <row r="602" spans="1:26" ht="13" x14ac:dyDescent="0.3">
      <c r="A602" s="139"/>
      <c r="B602" s="139"/>
      <c r="C602" s="139"/>
      <c r="D602" s="139"/>
      <c r="E602" s="139"/>
      <c r="Z602" s="140"/>
    </row>
    <row r="603" spans="1:26" ht="13" x14ac:dyDescent="0.3">
      <c r="A603" s="139"/>
      <c r="B603" s="139"/>
      <c r="C603" s="139"/>
      <c r="D603" s="139"/>
      <c r="E603" s="139"/>
      <c r="Z603" s="140"/>
    </row>
    <row r="604" spans="1:26" ht="13" x14ac:dyDescent="0.3">
      <c r="A604" s="139"/>
      <c r="B604" s="139"/>
      <c r="C604" s="139"/>
      <c r="D604" s="139"/>
      <c r="E604" s="139"/>
      <c r="Z604" s="140"/>
    </row>
    <row r="605" spans="1:26" ht="13" x14ac:dyDescent="0.3">
      <c r="A605" s="139"/>
      <c r="B605" s="139"/>
      <c r="C605" s="139"/>
      <c r="D605" s="139"/>
      <c r="E605" s="139"/>
      <c r="Z605" s="140"/>
    </row>
    <row r="606" spans="1:26" ht="13" x14ac:dyDescent="0.3">
      <c r="A606" s="139"/>
      <c r="B606" s="139"/>
      <c r="C606" s="139"/>
      <c r="D606" s="139"/>
      <c r="E606" s="139"/>
      <c r="Z606" s="140"/>
    </row>
    <row r="607" spans="1:26" ht="13" x14ac:dyDescent="0.3">
      <c r="A607" s="139"/>
      <c r="B607" s="139"/>
      <c r="C607" s="139"/>
      <c r="D607" s="139"/>
      <c r="E607" s="139"/>
      <c r="Z607" s="140"/>
    </row>
    <row r="608" spans="1:26" ht="13" x14ac:dyDescent="0.3">
      <c r="A608" s="139"/>
      <c r="B608" s="139"/>
      <c r="C608" s="139"/>
      <c r="D608" s="139"/>
      <c r="E608" s="139"/>
      <c r="Z608" s="140"/>
    </row>
    <row r="609" spans="1:26" ht="13" x14ac:dyDescent="0.3">
      <c r="A609" s="139"/>
      <c r="B609" s="139"/>
      <c r="C609" s="139"/>
      <c r="D609" s="139"/>
      <c r="E609" s="139"/>
      <c r="Z609" s="140"/>
    </row>
    <row r="610" spans="1:26" ht="13" x14ac:dyDescent="0.3">
      <c r="A610" s="139"/>
      <c r="B610" s="139"/>
      <c r="C610" s="139"/>
      <c r="D610" s="139"/>
      <c r="E610" s="139"/>
      <c r="Z610" s="140"/>
    </row>
    <row r="611" spans="1:26" ht="13" x14ac:dyDescent="0.3">
      <c r="A611" s="139"/>
      <c r="B611" s="139"/>
      <c r="C611" s="139"/>
      <c r="D611" s="139"/>
      <c r="E611" s="139"/>
      <c r="Z611" s="140"/>
    </row>
    <row r="612" spans="1:26" ht="13" x14ac:dyDescent="0.3">
      <c r="A612" s="139"/>
      <c r="B612" s="139"/>
      <c r="C612" s="139"/>
      <c r="D612" s="139"/>
      <c r="E612" s="139"/>
      <c r="Z612" s="140"/>
    </row>
    <row r="613" spans="1:26" ht="13" x14ac:dyDescent="0.3">
      <c r="A613" s="139"/>
      <c r="B613" s="139"/>
      <c r="C613" s="139"/>
      <c r="D613" s="139"/>
      <c r="E613" s="139"/>
      <c r="Z613" s="140"/>
    </row>
    <row r="614" spans="1:26" ht="13" x14ac:dyDescent="0.3">
      <c r="A614" s="139"/>
      <c r="B614" s="139"/>
      <c r="C614" s="139"/>
      <c r="D614" s="139"/>
      <c r="E614" s="139"/>
      <c r="Z614" s="140"/>
    </row>
    <row r="615" spans="1:26" ht="13" x14ac:dyDescent="0.3">
      <c r="A615" s="139"/>
      <c r="B615" s="139"/>
      <c r="C615" s="139"/>
      <c r="D615" s="139"/>
      <c r="E615" s="139"/>
      <c r="Z615" s="140"/>
    </row>
    <row r="616" spans="1:26" ht="13" x14ac:dyDescent="0.3">
      <c r="A616" s="139"/>
      <c r="B616" s="139"/>
      <c r="C616" s="139"/>
      <c r="D616" s="139"/>
      <c r="E616" s="139"/>
      <c r="Z616" s="140"/>
    </row>
    <row r="617" spans="1:26" ht="13" x14ac:dyDescent="0.3">
      <c r="A617" s="139"/>
      <c r="B617" s="139"/>
      <c r="C617" s="139"/>
      <c r="D617" s="139"/>
      <c r="E617" s="139"/>
      <c r="Z617" s="140"/>
    </row>
    <row r="618" spans="1:26" ht="13" x14ac:dyDescent="0.3">
      <c r="A618" s="139"/>
      <c r="B618" s="139"/>
      <c r="C618" s="139"/>
      <c r="D618" s="139"/>
      <c r="E618" s="139"/>
      <c r="Z618" s="140"/>
    </row>
    <row r="619" spans="1:26" ht="13" x14ac:dyDescent="0.3">
      <c r="A619" s="139"/>
      <c r="B619" s="139"/>
      <c r="C619" s="139"/>
      <c r="D619" s="139"/>
      <c r="E619" s="139"/>
      <c r="Z619" s="140"/>
    </row>
    <row r="620" spans="1:26" ht="13" x14ac:dyDescent="0.3">
      <c r="A620" s="139"/>
      <c r="B620" s="139"/>
      <c r="C620" s="139"/>
      <c r="D620" s="139"/>
      <c r="E620" s="139"/>
      <c r="Z620" s="140"/>
    </row>
    <row r="621" spans="1:26" ht="13" x14ac:dyDescent="0.3">
      <c r="A621" s="139"/>
      <c r="B621" s="139"/>
      <c r="C621" s="139"/>
      <c r="D621" s="139"/>
      <c r="E621" s="139"/>
      <c r="Z621" s="140"/>
    </row>
    <row r="622" spans="1:26" ht="13" x14ac:dyDescent="0.3">
      <c r="A622" s="139"/>
      <c r="B622" s="139"/>
      <c r="C622" s="139"/>
      <c r="D622" s="139"/>
      <c r="E622" s="139"/>
      <c r="Z622" s="140"/>
    </row>
    <row r="623" spans="1:26" ht="13" x14ac:dyDescent="0.3">
      <c r="A623" s="139"/>
      <c r="B623" s="139"/>
      <c r="C623" s="139"/>
      <c r="D623" s="139"/>
      <c r="E623" s="139"/>
      <c r="Z623" s="140"/>
    </row>
    <row r="624" spans="1:26" ht="13" x14ac:dyDescent="0.3">
      <c r="A624" s="139"/>
      <c r="B624" s="139"/>
      <c r="C624" s="139"/>
      <c r="D624" s="139"/>
      <c r="E624" s="139"/>
      <c r="Z624" s="140"/>
    </row>
    <row r="625" spans="1:26" ht="13" x14ac:dyDescent="0.3">
      <c r="A625" s="139"/>
      <c r="B625" s="139"/>
      <c r="C625" s="139"/>
      <c r="D625" s="139"/>
      <c r="E625" s="139"/>
      <c r="Z625" s="140"/>
    </row>
    <row r="626" spans="1:26" ht="13" x14ac:dyDescent="0.3">
      <c r="A626" s="139"/>
      <c r="B626" s="139"/>
      <c r="C626" s="139"/>
      <c r="D626" s="139"/>
      <c r="E626" s="139"/>
      <c r="Z626" s="140"/>
    </row>
    <row r="627" spans="1:26" ht="13" x14ac:dyDescent="0.3">
      <c r="A627" s="139"/>
      <c r="B627" s="139"/>
      <c r="C627" s="139"/>
      <c r="D627" s="139"/>
      <c r="E627" s="139"/>
      <c r="Z627" s="140"/>
    </row>
    <row r="628" spans="1:26" ht="13" x14ac:dyDescent="0.3">
      <c r="A628" s="139"/>
      <c r="B628" s="139"/>
      <c r="C628" s="139"/>
      <c r="D628" s="139"/>
      <c r="E628" s="139"/>
      <c r="Z628" s="140"/>
    </row>
    <row r="629" spans="1:26" ht="13" x14ac:dyDescent="0.3">
      <c r="A629" s="139"/>
      <c r="B629" s="139"/>
      <c r="C629" s="139"/>
      <c r="D629" s="139"/>
      <c r="E629" s="139"/>
      <c r="Z629" s="140"/>
    </row>
    <row r="630" spans="1:26" ht="13" x14ac:dyDescent="0.3">
      <c r="A630" s="139"/>
      <c r="B630" s="139"/>
      <c r="C630" s="139"/>
      <c r="D630" s="139"/>
      <c r="E630" s="139"/>
      <c r="Z630" s="140"/>
    </row>
    <row r="631" spans="1:26" ht="13" x14ac:dyDescent="0.3">
      <c r="A631" s="139"/>
      <c r="B631" s="139"/>
      <c r="C631" s="139"/>
      <c r="D631" s="139"/>
      <c r="E631" s="139"/>
      <c r="Z631" s="140"/>
    </row>
    <row r="632" spans="1:26" ht="13" x14ac:dyDescent="0.3">
      <c r="A632" s="139"/>
      <c r="B632" s="139"/>
      <c r="C632" s="139"/>
      <c r="D632" s="139"/>
      <c r="E632" s="139"/>
      <c r="Z632" s="140"/>
    </row>
    <row r="633" spans="1:26" ht="13" x14ac:dyDescent="0.3">
      <c r="A633" s="139"/>
      <c r="B633" s="139"/>
      <c r="C633" s="139"/>
      <c r="D633" s="139"/>
      <c r="E633" s="139"/>
      <c r="Z633" s="140"/>
    </row>
    <row r="634" spans="1:26" ht="13" x14ac:dyDescent="0.3">
      <c r="A634" s="139"/>
      <c r="B634" s="139"/>
      <c r="C634" s="139"/>
      <c r="D634" s="139"/>
      <c r="E634" s="139"/>
      <c r="Z634" s="140"/>
    </row>
    <row r="635" spans="1:26" ht="13" x14ac:dyDescent="0.3">
      <c r="A635" s="139"/>
      <c r="B635" s="139"/>
      <c r="C635" s="139"/>
      <c r="D635" s="139"/>
      <c r="E635" s="139"/>
      <c r="Z635" s="140"/>
    </row>
    <row r="636" spans="1:26" ht="13" x14ac:dyDescent="0.3">
      <c r="A636" s="139"/>
      <c r="B636" s="139"/>
      <c r="C636" s="139"/>
      <c r="D636" s="139"/>
      <c r="E636" s="139"/>
      <c r="Z636" s="140"/>
    </row>
    <row r="637" spans="1:26" ht="13" x14ac:dyDescent="0.3">
      <c r="A637" s="139"/>
      <c r="B637" s="139"/>
      <c r="C637" s="139"/>
      <c r="D637" s="139"/>
      <c r="E637" s="139"/>
      <c r="Z637" s="140"/>
    </row>
    <row r="638" spans="1:26" ht="13" x14ac:dyDescent="0.3">
      <c r="A638" s="139"/>
      <c r="B638" s="139"/>
      <c r="C638" s="139"/>
      <c r="D638" s="139"/>
      <c r="E638" s="139"/>
      <c r="Z638" s="140"/>
    </row>
    <row r="639" spans="1:26" ht="13" x14ac:dyDescent="0.3">
      <c r="A639" s="139"/>
      <c r="B639" s="139"/>
      <c r="C639" s="139"/>
      <c r="D639" s="139"/>
      <c r="E639" s="139"/>
      <c r="Z639" s="140"/>
    </row>
    <row r="640" spans="1:26" ht="13" x14ac:dyDescent="0.3">
      <c r="A640" s="139"/>
      <c r="B640" s="139"/>
      <c r="C640" s="139"/>
      <c r="D640" s="139"/>
      <c r="E640" s="139"/>
      <c r="Z640" s="140"/>
    </row>
    <row r="641" spans="1:26" ht="13" x14ac:dyDescent="0.3">
      <c r="A641" s="139"/>
      <c r="B641" s="139"/>
      <c r="C641" s="139"/>
      <c r="D641" s="139"/>
      <c r="E641" s="139"/>
      <c r="Z641" s="140"/>
    </row>
    <row r="642" spans="1:26" ht="13" x14ac:dyDescent="0.3">
      <c r="A642" s="139"/>
      <c r="B642" s="139"/>
      <c r="C642" s="139"/>
      <c r="D642" s="139"/>
      <c r="E642" s="139"/>
      <c r="Z642" s="140"/>
    </row>
    <row r="643" spans="1:26" ht="13" x14ac:dyDescent="0.3">
      <c r="A643" s="139"/>
      <c r="B643" s="139"/>
      <c r="C643" s="139"/>
      <c r="D643" s="139"/>
      <c r="E643" s="139"/>
      <c r="Z643" s="140"/>
    </row>
    <row r="644" spans="1:26" ht="13" x14ac:dyDescent="0.3">
      <c r="A644" s="139"/>
      <c r="B644" s="139"/>
      <c r="C644" s="139"/>
      <c r="D644" s="139"/>
      <c r="E644" s="139"/>
      <c r="Z644" s="140"/>
    </row>
    <row r="645" spans="1:26" ht="13" x14ac:dyDescent="0.3">
      <c r="A645" s="139"/>
      <c r="B645" s="139"/>
      <c r="C645" s="139"/>
      <c r="D645" s="139"/>
      <c r="E645" s="139"/>
      <c r="Z645" s="140"/>
    </row>
    <row r="646" spans="1:26" ht="13" x14ac:dyDescent="0.3">
      <c r="A646" s="139"/>
      <c r="B646" s="139"/>
      <c r="C646" s="139"/>
      <c r="D646" s="139"/>
      <c r="E646" s="139"/>
      <c r="Z646" s="140"/>
    </row>
    <row r="647" spans="1:26" ht="13" x14ac:dyDescent="0.3">
      <c r="A647" s="139"/>
      <c r="B647" s="139"/>
      <c r="C647" s="139"/>
      <c r="D647" s="139"/>
      <c r="E647" s="139"/>
      <c r="Z647" s="140"/>
    </row>
    <row r="648" spans="1:26" ht="13" x14ac:dyDescent="0.3">
      <c r="A648" s="139"/>
      <c r="B648" s="139"/>
      <c r="C648" s="139"/>
      <c r="D648" s="139"/>
      <c r="E648" s="139"/>
      <c r="Z648" s="140"/>
    </row>
    <row r="649" spans="1:26" ht="13" x14ac:dyDescent="0.3">
      <c r="A649" s="139"/>
      <c r="B649" s="139"/>
      <c r="C649" s="139"/>
      <c r="D649" s="139"/>
      <c r="E649" s="139"/>
      <c r="Z649" s="140"/>
    </row>
    <row r="650" spans="1:26" ht="13" x14ac:dyDescent="0.3">
      <c r="A650" s="139"/>
      <c r="B650" s="139"/>
      <c r="C650" s="139"/>
      <c r="D650" s="139"/>
      <c r="E650" s="139"/>
      <c r="Z650" s="140"/>
    </row>
    <row r="651" spans="1:26" ht="13" x14ac:dyDescent="0.3">
      <c r="A651" s="139"/>
      <c r="B651" s="139"/>
      <c r="C651" s="139"/>
      <c r="D651" s="139"/>
      <c r="E651" s="139"/>
      <c r="Z651" s="140"/>
    </row>
    <row r="652" spans="1:26" ht="13" x14ac:dyDescent="0.3">
      <c r="A652" s="139"/>
      <c r="B652" s="139"/>
      <c r="C652" s="139"/>
      <c r="D652" s="139"/>
      <c r="E652" s="139"/>
      <c r="Z652" s="140"/>
    </row>
    <row r="653" spans="1:26" ht="13" x14ac:dyDescent="0.3">
      <c r="A653" s="139"/>
      <c r="B653" s="139"/>
      <c r="C653" s="139"/>
      <c r="D653" s="139"/>
      <c r="E653" s="139"/>
      <c r="Z653" s="140"/>
    </row>
    <row r="654" spans="1:26" ht="13" x14ac:dyDescent="0.3">
      <c r="A654" s="139"/>
      <c r="B654" s="139"/>
      <c r="C654" s="139"/>
      <c r="D654" s="139"/>
      <c r="E654" s="139"/>
      <c r="Z654" s="140"/>
    </row>
    <row r="655" spans="1:26" ht="13" x14ac:dyDescent="0.3">
      <c r="A655" s="139"/>
      <c r="B655" s="139"/>
      <c r="C655" s="139"/>
      <c r="D655" s="139"/>
      <c r="E655" s="139"/>
      <c r="Z655" s="140"/>
    </row>
    <row r="656" spans="1:26" ht="13" x14ac:dyDescent="0.3">
      <c r="A656" s="139"/>
      <c r="B656" s="139"/>
      <c r="C656" s="139"/>
      <c r="D656" s="139"/>
      <c r="E656" s="139"/>
      <c r="Z656" s="140"/>
    </row>
    <row r="657" spans="1:26" ht="13" x14ac:dyDescent="0.3">
      <c r="A657" s="139"/>
      <c r="B657" s="139"/>
      <c r="C657" s="139"/>
      <c r="D657" s="139"/>
      <c r="E657" s="139"/>
      <c r="Z657" s="140"/>
    </row>
    <row r="658" spans="1:26" ht="13" x14ac:dyDescent="0.3">
      <c r="A658" s="139"/>
      <c r="B658" s="139"/>
      <c r="C658" s="139"/>
      <c r="D658" s="139"/>
      <c r="E658" s="139"/>
      <c r="Z658" s="140"/>
    </row>
    <row r="659" spans="1:26" ht="13" x14ac:dyDescent="0.3">
      <c r="A659" s="139"/>
      <c r="B659" s="139"/>
      <c r="C659" s="139"/>
      <c r="D659" s="139"/>
      <c r="E659" s="139"/>
      <c r="Z659" s="140"/>
    </row>
    <row r="660" spans="1:26" ht="13" x14ac:dyDescent="0.3">
      <c r="A660" s="139"/>
      <c r="B660" s="139"/>
      <c r="C660" s="139"/>
      <c r="D660" s="139"/>
      <c r="E660" s="139"/>
      <c r="Z660" s="140"/>
    </row>
    <row r="661" spans="1:26" ht="13" x14ac:dyDescent="0.3">
      <c r="A661" s="139"/>
      <c r="B661" s="139"/>
      <c r="C661" s="139"/>
      <c r="D661" s="139"/>
      <c r="E661" s="139"/>
      <c r="Z661" s="140"/>
    </row>
    <row r="662" spans="1:26" ht="13" x14ac:dyDescent="0.3">
      <c r="A662" s="139"/>
      <c r="B662" s="139"/>
      <c r="C662" s="139"/>
      <c r="D662" s="139"/>
      <c r="E662" s="139"/>
      <c r="Z662" s="140"/>
    </row>
    <row r="663" spans="1:26" ht="13" x14ac:dyDescent="0.3">
      <c r="A663" s="139"/>
      <c r="B663" s="139"/>
      <c r="C663" s="139"/>
      <c r="D663" s="139"/>
      <c r="E663" s="139"/>
      <c r="Z663" s="140"/>
    </row>
    <row r="664" spans="1:26" ht="13" x14ac:dyDescent="0.3">
      <c r="A664" s="139"/>
      <c r="B664" s="139"/>
      <c r="C664" s="139"/>
      <c r="D664" s="139"/>
      <c r="E664" s="139"/>
      <c r="Z664" s="140"/>
    </row>
    <row r="665" spans="1:26" ht="13" x14ac:dyDescent="0.3">
      <c r="A665" s="139"/>
      <c r="B665" s="139"/>
      <c r="C665" s="139"/>
      <c r="D665" s="139"/>
      <c r="E665" s="139"/>
      <c r="Z665" s="140"/>
    </row>
    <row r="666" spans="1:26" ht="13" x14ac:dyDescent="0.3">
      <c r="A666" s="139"/>
      <c r="B666" s="139"/>
      <c r="C666" s="139"/>
      <c r="D666" s="139"/>
      <c r="E666" s="139"/>
      <c r="Z666" s="140"/>
    </row>
    <row r="667" spans="1:26" ht="13" x14ac:dyDescent="0.3">
      <c r="A667" s="139"/>
      <c r="B667" s="139"/>
      <c r="C667" s="139"/>
      <c r="D667" s="139"/>
      <c r="E667" s="139"/>
      <c r="Z667" s="140"/>
    </row>
    <row r="668" spans="1:26" ht="13" x14ac:dyDescent="0.3">
      <c r="A668" s="139"/>
      <c r="B668" s="139"/>
      <c r="C668" s="139"/>
      <c r="D668" s="139"/>
      <c r="E668" s="139"/>
      <c r="Z668" s="140"/>
    </row>
    <row r="669" spans="1:26" ht="13" x14ac:dyDescent="0.3">
      <c r="A669" s="139"/>
      <c r="B669" s="139"/>
      <c r="C669" s="139"/>
      <c r="D669" s="139"/>
      <c r="E669" s="139"/>
      <c r="Z669" s="140"/>
    </row>
    <row r="670" spans="1:26" ht="13" x14ac:dyDescent="0.3">
      <c r="A670" s="139"/>
      <c r="B670" s="139"/>
      <c r="C670" s="139"/>
      <c r="D670" s="139"/>
      <c r="E670" s="139"/>
      <c r="Z670" s="140"/>
    </row>
    <row r="671" spans="1:26" ht="13" x14ac:dyDescent="0.3">
      <c r="A671" s="139"/>
      <c r="B671" s="139"/>
      <c r="C671" s="139"/>
      <c r="D671" s="139"/>
      <c r="E671" s="139"/>
      <c r="Z671" s="140"/>
    </row>
    <row r="672" spans="1:26" ht="13" x14ac:dyDescent="0.3">
      <c r="A672" s="139"/>
      <c r="B672" s="139"/>
      <c r="C672" s="139"/>
      <c r="D672" s="139"/>
      <c r="E672" s="139"/>
      <c r="Z672" s="140"/>
    </row>
    <row r="673" spans="1:26" ht="13" x14ac:dyDescent="0.3">
      <c r="A673" s="139"/>
      <c r="B673" s="139"/>
      <c r="C673" s="139"/>
      <c r="D673" s="139"/>
      <c r="E673" s="139"/>
      <c r="Z673" s="140"/>
    </row>
    <row r="674" spans="1:26" ht="13" x14ac:dyDescent="0.3">
      <c r="A674" s="139"/>
      <c r="B674" s="139"/>
      <c r="C674" s="139"/>
      <c r="D674" s="139"/>
      <c r="E674" s="139"/>
      <c r="Z674" s="140"/>
    </row>
    <row r="675" spans="1:26" ht="13" x14ac:dyDescent="0.3">
      <c r="A675" s="139"/>
      <c r="B675" s="139"/>
      <c r="C675" s="139"/>
      <c r="D675" s="139"/>
      <c r="E675" s="139"/>
      <c r="Z675" s="140"/>
    </row>
    <row r="676" spans="1:26" ht="13" x14ac:dyDescent="0.3">
      <c r="A676" s="139"/>
      <c r="B676" s="139"/>
      <c r="C676" s="139"/>
      <c r="D676" s="139"/>
      <c r="E676" s="139"/>
      <c r="Z676" s="140"/>
    </row>
    <row r="677" spans="1:26" ht="13" x14ac:dyDescent="0.3">
      <c r="A677" s="139"/>
      <c r="B677" s="139"/>
      <c r="C677" s="139"/>
      <c r="D677" s="139"/>
      <c r="E677" s="139"/>
      <c r="Z677" s="140"/>
    </row>
    <row r="678" spans="1:26" ht="13" x14ac:dyDescent="0.3">
      <c r="A678" s="139"/>
      <c r="B678" s="139"/>
      <c r="C678" s="139"/>
      <c r="D678" s="139"/>
      <c r="E678" s="139"/>
      <c r="Z678" s="140"/>
    </row>
    <row r="679" spans="1:26" ht="13" x14ac:dyDescent="0.3">
      <c r="A679" s="139"/>
      <c r="B679" s="139"/>
      <c r="C679" s="139"/>
      <c r="D679" s="139"/>
      <c r="E679" s="139"/>
      <c r="Z679" s="140"/>
    </row>
    <row r="680" spans="1:26" ht="13" x14ac:dyDescent="0.3">
      <c r="A680" s="139"/>
      <c r="B680" s="139"/>
      <c r="C680" s="139"/>
      <c r="D680" s="139"/>
      <c r="E680" s="139"/>
      <c r="Z680" s="140"/>
    </row>
    <row r="681" spans="1:26" ht="13" x14ac:dyDescent="0.3">
      <c r="A681" s="139"/>
      <c r="B681" s="139"/>
      <c r="C681" s="139"/>
      <c r="D681" s="139"/>
      <c r="E681" s="139"/>
      <c r="Z681" s="140"/>
    </row>
    <row r="682" spans="1:26" ht="13" x14ac:dyDescent="0.3">
      <c r="A682" s="139"/>
      <c r="B682" s="139"/>
      <c r="C682" s="139"/>
      <c r="D682" s="139"/>
      <c r="E682" s="139"/>
      <c r="Z682" s="140"/>
    </row>
    <row r="683" spans="1:26" ht="13" x14ac:dyDescent="0.3">
      <c r="A683" s="139"/>
      <c r="B683" s="139"/>
      <c r="C683" s="139"/>
      <c r="D683" s="139"/>
      <c r="E683" s="139"/>
      <c r="Z683" s="140"/>
    </row>
    <row r="684" spans="1:26" ht="13" x14ac:dyDescent="0.3">
      <c r="A684" s="139"/>
      <c r="B684" s="139"/>
      <c r="C684" s="139"/>
      <c r="D684" s="139"/>
      <c r="E684" s="139"/>
      <c r="Z684" s="140"/>
    </row>
    <row r="685" spans="1:26" ht="13" x14ac:dyDescent="0.3">
      <c r="A685" s="139"/>
      <c r="B685" s="139"/>
      <c r="C685" s="139"/>
      <c r="D685" s="139"/>
      <c r="E685" s="139"/>
      <c r="Z685" s="140"/>
    </row>
    <row r="686" spans="1:26" ht="13" x14ac:dyDescent="0.3">
      <c r="A686" s="139"/>
      <c r="B686" s="139"/>
      <c r="C686" s="139"/>
      <c r="D686" s="139"/>
      <c r="E686" s="139"/>
      <c r="Z686" s="140"/>
    </row>
    <row r="687" spans="1:26" ht="13" x14ac:dyDescent="0.3">
      <c r="A687" s="139"/>
      <c r="B687" s="139"/>
      <c r="C687" s="139"/>
      <c r="D687" s="139"/>
      <c r="E687" s="139"/>
      <c r="Z687" s="140"/>
    </row>
    <row r="688" spans="1:26" ht="13" x14ac:dyDescent="0.3">
      <c r="A688" s="139"/>
      <c r="B688" s="139"/>
      <c r="C688" s="139"/>
      <c r="D688" s="139"/>
      <c r="E688" s="139"/>
      <c r="Z688" s="140"/>
    </row>
    <row r="689" spans="1:26" ht="13" x14ac:dyDescent="0.3">
      <c r="A689" s="139"/>
      <c r="B689" s="139"/>
      <c r="C689" s="139"/>
      <c r="D689" s="139"/>
      <c r="E689" s="139"/>
      <c r="Z689" s="140"/>
    </row>
    <row r="690" spans="1:26" ht="13" x14ac:dyDescent="0.3">
      <c r="A690" s="139"/>
      <c r="B690" s="139"/>
      <c r="C690" s="139"/>
      <c r="D690" s="139"/>
      <c r="E690" s="139"/>
      <c r="Z690" s="140"/>
    </row>
    <row r="691" spans="1:26" ht="13" x14ac:dyDescent="0.3">
      <c r="A691" s="139"/>
      <c r="B691" s="139"/>
      <c r="C691" s="139"/>
      <c r="D691" s="139"/>
      <c r="E691" s="139"/>
      <c r="Z691" s="140"/>
    </row>
    <row r="692" spans="1:26" ht="13" x14ac:dyDescent="0.3">
      <c r="A692" s="139"/>
      <c r="B692" s="139"/>
      <c r="C692" s="139"/>
      <c r="D692" s="139"/>
      <c r="E692" s="139"/>
      <c r="Z692" s="140"/>
    </row>
    <row r="693" spans="1:26" ht="13" x14ac:dyDescent="0.3">
      <c r="A693" s="139"/>
      <c r="B693" s="139"/>
      <c r="C693" s="139"/>
      <c r="D693" s="139"/>
      <c r="E693" s="139"/>
      <c r="Z693" s="140"/>
    </row>
    <row r="694" spans="1:26" ht="13" x14ac:dyDescent="0.3">
      <c r="A694" s="139"/>
      <c r="B694" s="139"/>
      <c r="C694" s="139"/>
      <c r="D694" s="139"/>
      <c r="E694" s="139"/>
      <c r="Z694" s="140"/>
    </row>
    <row r="695" spans="1:26" ht="13" x14ac:dyDescent="0.3">
      <c r="A695" s="139"/>
      <c r="B695" s="139"/>
      <c r="C695" s="139"/>
      <c r="D695" s="139"/>
      <c r="E695" s="139"/>
      <c r="Z695" s="140"/>
    </row>
    <row r="696" spans="1:26" ht="13" x14ac:dyDescent="0.3">
      <c r="A696" s="139"/>
      <c r="B696" s="139"/>
      <c r="C696" s="139"/>
      <c r="D696" s="139"/>
      <c r="E696" s="139"/>
      <c r="Z696" s="140"/>
    </row>
    <row r="697" spans="1:26" ht="13" x14ac:dyDescent="0.3">
      <c r="A697" s="139"/>
      <c r="B697" s="139"/>
      <c r="C697" s="139"/>
      <c r="D697" s="139"/>
      <c r="E697" s="139"/>
      <c r="Z697" s="140"/>
    </row>
    <row r="698" spans="1:26" ht="13" x14ac:dyDescent="0.3">
      <c r="A698" s="139"/>
      <c r="B698" s="139"/>
      <c r="C698" s="139"/>
      <c r="D698" s="139"/>
      <c r="E698" s="139"/>
      <c r="Z698" s="140"/>
    </row>
    <row r="699" spans="1:26" ht="13" x14ac:dyDescent="0.3">
      <c r="A699" s="139"/>
      <c r="B699" s="139"/>
      <c r="C699" s="139"/>
      <c r="D699" s="139"/>
      <c r="E699" s="139"/>
      <c r="Z699" s="140"/>
    </row>
    <row r="700" spans="1:26" ht="13" x14ac:dyDescent="0.3">
      <c r="A700" s="139"/>
      <c r="B700" s="139"/>
      <c r="C700" s="139"/>
      <c r="D700" s="139"/>
      <c r="E700" s="139"/>
      <c r="Z700" s="140"/>
    </row>
    <row r="701" spans="1:26" ht="13" x14ac:dyDescent="0.3">
      <c r="A701" s="139"/>
      <c r="B701" s="139"/>
      <c r="C701" s="139"/>
      <c r="D701" s="139"/>
      <c r="E701" s="139"/>
      <c r="Z701" s="140"/>
    </row>
    <row r="702" spans="1:26" ht="13" x14ac:dyDescent="0.3">
      <c r="A702" s="139"/>
      <c r="B702" s="139"/>
      <c r="C702" s="139"/>
      <c r="D702" s="139"/>
      <c r="E702" s="139"/>
      <c r="Z702" s="140"/>
    </row>
    <row r="703" spans="1:26" ht="13" x14ac:dyDescent="0.3">
      <c r="A703" s="139"/>
      <c r="B703" s="139"/>
      <c r="C703" s="139"/>
      <c r="D703" s="139"/>
      <c r="E703" s="139"/>
      <c r="Z703" s="140"/>
    </row>
    <row r="704" spans="1:26" ht="13" x14ac:dyDescent="0.3">
      <c r="A704" s="139"/>
      <c r="B704" s="139"/>
      <c r="C704" s="139"/>
      <c r="D704" s="139"/>
      <c r="E704" s="139"/>
      <c r="Z704" s="140"/>
    </row>
    <row r="705" spans="1:26" ht="13" x14ac:dyDescent="0.3">
      <c r="A705" s="139"/>
      <c r="B705" s="139"/>
      <c r="C705" s="139"/>
      <c r="D705" s="139"/>
      <c r="E705" s="139"/>
      <c r="Z705" s="140"/>
    </row>
    <row r="706" spans="1:26" ht="13" x14ac:dyDescent="0.3">
      <c r="A706" s="139"/>
      <c r="B706" s="139"/>
      <c r="C706" s="139"/>
      <c r="D706" s="139"/>
      <c r="E706" s="139"/>
      <c r="Z706" s="140"/>
    </row>
    <row r="707" spans="1:26" ht="13" x14ac:dyDescent="0.3">
      <c r="A707" s="139"/>
      <c r="B707" s="139"/>
      <c r="C707" s="139"/>
      <c r="D707" s="139"/>
      <c r="E707" s="139"/>
      <c r="Z707" s="140"/>
    </row>
    <row r="708" spans="1:26" ht="13" x14ac:dyDescent="0.3">
      <c r="A708" s="139"/>
      <c r="B708" s="139"/>
      <c r="C708" s="139"/>
      <c r="D708" s="139"/>
      <c r="E708" s="139"/>
      <c r="Z708" s="140"/>
    </row>
    <row r="709" spans="1:26" ht="13" x14ac:dyDescent="0.3">
      <c r="A709" s="139"/>
      <c r="B709" s="139"/>
      <c r="C709" s="139"/>
      <c r="D709" s="139"/>
      <c r="E709" s="139"/>
      <c r="Z709" s="140"/>
    </row>
    <row r="710" spans="1:26" ht="13" x14ac:dyDescent="0.3">
      <c r="A710" s="139"/>
      <c r="B710" s="139"/>
      <c r="C710" s="139"/>
      <c r="D710" s="139"/>
      <c r="E710" s="139"/>
      <c r="Z710" s="140"/>
    </row>
    <row r="711" spans="1:26" ht="13" x14ac:dyDescent="0.3">
      <c r="A711" s="139"/>
      <c r="B711" s="139"/>
      <c r="C711" s="139"/>
      <c r="D711" s="139"/>
      <c r="E711" s="139"/>
      <c r="Z711" s="140"/>
    </row>
    <row r="712" spans="1:26" ht="13" x14ac:dyDescent="0.3">
      <c r="A712" s="139"/>
      <c r="B712" s="139"/>
      <c r="C712" s="139"/>
      <c r="D712" s="139"/>
      <c r="E712" s="139"/>
      <c r="Z712" s="140"/>
    </row>
    <row r="713" spans="1:26" ht="13" x14ac:dyDescent="0.3">
      <c r="A713" s="139"/>
      <c r="B713" s="139"/>
      <c r="C713" s="139"/>
      <c r="D713" s="139"/>
      <c r="E713" s="139"/>
      <c r="Z713" s="140"/>
    </row>
    <row r="714" spans="1:26" ht="13" x14ac:dyDescent="0.3">
      <c r="A714" s="139"/>
      <c r="B714" s="139"/>
      <c r="C714" s="139"/>
      <c r="D714" s="139"/>
      <c r="E714" s="139"/>
      <c r="Z714" s="140"/>
    </row>
    <row r="715" spans="1:26" ht="13" x14ac:dyDescent="0.3">
      <c r="A715" s="139"/>
      <c r="B715" s="139"/>
      <c r="C715" s="139"/>
      <c r="D715" s="139"/>
      <c r="E715" s="139"/>
      <c r="Z715" s="140"/>
    </row>
    <row r="716" spans="1:26" ht="13" x14ac:dyDescent="0.3">
      <c r="A716" s="139"/>
      <c r="B716" s="139"/>
      <c r="C716" s="139"/>
      <c r="D716" s="139"/>
      <c r="E716" s="139"/>
      <c r="Z716" s="140"/>
    </row>
    <row r="717" spans="1:26" ht="13" x14ac:dyDescent="0.3">
      <c r="A717" s="139"/>
      <c r="B717" s="139"/>
      <c r="C717" s="139"/>
      <c r="D717" s="139"/>
      <c r="E717" s="139"/>
      <c r="Z717" s="140"/>
    </row>
    <row r="718" spans="1:26" ht="13" x14ac:dyDescent="0.3">
      <c r="A718" s="139"/>
      <c r="B718" s="139"/>
      <c r="C718" s="139"/>
      <c r="D718" s="139"/>
      <c r="E718" s="139"/>
      <c r="Z718" s="140"/>
    </row>
    <row r="719" spans="1:26" ht="13" x14ac:dyDescent="0.3">
      <c r="A719" s="139"/>
      <c r="B719" s="139"/>
      <c r="C719" s="139"/>
      <c r="D719" s="139"/>
      <c r="E719" s="139"/>
      <c r="Z719" s="140"/>
    </row>
    <row r="720" spans="1:26" ht="13" x14ac:dyDescent="0.3">
      <c r="A720" s="139"/>
      <c r="B720" s="139"/>
      <c r="C720" s="139"/>
      <c r="D720" s="139"/>
      <c r="E720" s="139"/>
      <c r="Z720" s="140"/>
    </row>
    <row r="721" spans="1:26" ht="13" x14ac:dyDescent="0.3">
      <c r="A721" s="139"/>
      <c r="B721" s="139"/>
      <c r="C721" s="139"/>
      <c r="D721" s="139"/>
      <c r="E721" s="139"/>
      <c r="Z721" s="140"/>
    </row>
    <row r="722" spans="1:26" ht="13" x14ac:dyDescent="0.3">
      <c r="A722" s="139"/>
      <c r="B722" s="139"/>
      <c r="C722" s="139"/>
      <c r="D722" s="139"/>
      <c r="E722" s="139"/>
      <c r="Z722" s="140"/>
    </row>
    <row r="723" spans="1:26" ht="13" x14ac:dyDescent="0.3">
      <c r="A723" s="139"/>
      <c r="B723" s="139"/>
      <c r="C723" s="139"/>
      <c r="D723" s="139"/>
      <c r="E723" s="139"/>
      <c r="Z723" s="140"/>
    </row>
    <row r="724" spans="1:26" ht="13" x14ac:dyDescent="0.3">
      <c r="A724" s="139"/>
      <c r="B724" s="139"/>
      <c r="C724" s="139"/>
      <c r="D724" s="139"/>
      <c r="E724" s="139"/>
      <c r="Z724" s="140"/>
    </row>
    <row r="725" spans="1:26" ht="13" x14ac:dyDescent="0.3">
      <c r="A725" s="139"/>
      <c r="B725" s="139"/>
      <c r="C725" s="139"/>
      <c r="D725" s="139"/>
      <c r="E725" s="139"/>
      <c r="Z725" s="140"/>
    </row>
    <row r="726" spans="1:26" ht="13" x14ac:dyDescent="0.3">
      <c r="A726" s="139"/>
      <c r="B726" s="139"/>
      <c r="C726" s="139"/>
      <c r="D726" s="139"/>
      <c r="E726" s="139"/>
      <c r="Z726" s="140"/>
    </row>
    <row r="727" spans="1:26" ht="13" x14ac:dyDescent="0.3">
      <c r="A727" s="139"/>
      <c r="B727" s="139"/>
      <c r="C727" s="139"/>
      <c r="D727" s="139"/>
      <c r="E727" s="139"/>
      <c r="Z727" s="140"/>
    </row>
    <row r="728" spans="1:26" ht="13" x14ac:dyDescent="0.3">
      <c r="A728" s="139"/>
      <c r="B728" s="139"/>
      <c r="C728" s="139"/>
      <c r="D728" s="139"/>
      <c r="E728" s="139"/>
      <c r="Z728" s="140"/>
    </row>
    <row r="729" spans="1:26" ht="13" x14ac:dyDescent="0.3">
      <c r="A729" s="139"/>
      <c r="B729" s="139"/>
      <c r="C729" s="139"/>
      <c r="D729" s="139"/>
      <c r="E729" s="139"/>
      <c r="Z729" s="140"/>
    </row>
    <row r="730" spans="1:26" ht="13" x14ac:dyDescent="0.3">
      <c r="A730" s="139"/>
      <c r="B730" s="139"/>
      <c r="C730" s="139"/>
      <c r="D730" s="139"/>
      <c r="E730" s="139"/>
      <c r="Z730" s="140"/>
    </row>
    <row r="731" spans="1:26" ht="13" x14ac:dyDescent="0.3">
      <c r="A731" s="139"/>
      <c r="B731" s="139"/>
      <c r="C731" s="139"/>
      <c r="D731" s="139"/>
      <c r="E731" s="139"/>
      <c r="Z731" s="140"/>
    </row>
    <row r="732" spans="1:26" ht="13" x14ac:dyDescent="0.3">
      <c r="A732" s="139"/>
      <c r="B732" s="139"/>
      <c r="C732" s="139"/>
      <c r="D732" s="139"/>
      <c r="E732" s="139"/>
      <c r="Z732" s="140"/>
    </row>
    <row r="733" spans="1:26" ht="13" x14ac:dyDescent="0.3">
      <c r="A733" s="139"/>
      <c r="B733" s="139"/>
      <c r="C733" s="139"/>
      <c r="D733" s="139"/>
      <c r="E733" s="139"/>
      <c r="Z733" s="140"/>
    </row>
    <row r="734" spans="1:26" ht="13" x14ac:dyDescent="0.3">
      <c r="A734" s="139"/>
      <c r="B734" s="139"/>
      <c r="C734" s="139"/>
      <c r="D734" s="139"/>
      <c r="E734" s="139"/>
      <c r="Z734" s="140"/>
    </row>
    <row r="735" spans="1:26" ht="13" x14ac:dyDescent="0.3">
      <c r="A735" s="139"/>
      <c r="B735" s="139"/>
      <c r="C735" s="139"/>
      <c r="D735" s="139"/>
      <c r="E735" s="139"/>
      <c r="Z735" s="140"/>
    </row>
    <row r="736" spans="1:26" ht="13" x14ac:dyDescent="0.3">
      <c r="A736" s="139"/>
      <c r="B736" s="139"/>
      <c r="C736" s="139"/>
      <c r="D736" s="139"/>
      <c r="E736" s="139"/>
      <c r="Z736" s="140"/>
    </row>
    <row r="737" spans="1:26" ht="13" x14ac:dyDescent="0.3">
      <c r="A737" s="139"/>
      <c r="B737" s="139"/>
      <c r="C737" s="139"/>
      <c r="D737" s="139"/>
      <c r="E737" s="139"/>
      <c r="Z737" s="140"/>
    </row>
    <row r="738" spans="1:26" ht="13" x14ac:dyDescent="0.3">
      <c r="A738" s="139"/>
      <c r="B738" s="139"/>
      <c r="C738" s="139"/>
      <c r="D738" s="139"/>
      <c r="E738" s="139"/>
      <c r="Z738" s="140"/>
    </row>
    <row r="739" spans="1:26" ht="13" x14ac:dyDescent="0.3">
      <c r="A739" s="139"/>
      <c r="B739" s="139"/>
      <c r="C739" s="139"/>
      <c r="D739" s="139"/>
      <c r="E739" s="139"/>
      <c r="Z739" s="140"/>
    </row>
    <row r="740" spans="1:26" ht="13" x14ac:dyDescent="0.3">
      <c r="A740" s="139"/>
      <c r="B740" s="139"/>
      <c r="C740" s="139"/>
      <c r="D740" s="139"/>
      <c r="E740" s="139"/>
      <c r="Z740" s="140"/>
    </row>
    <row r="741" spans="1:26" ht="13" x14ac:dyDescent="0.3">
      <c r="A741" s="139"/>
      <c r="B741" s="139"/>
      <c r="C741" s="139"/>
      <c r="D741" s="139"/>
      <c r="E741" s="139"/>
      <c r="Z741" s="140"/>
    </row>
    <row r="742" spans="1:26" ht="13" x14ac:dyDescent="0.3">
      <c r="A742" s="139"/>
      <c r="B742" s="139"/>
      <c r="C742" s="139"/>
      <c r="D742" s="139"/>
      <c r="E742" s="139"/>
      <c r="Z742" s="140"/>
    </row>
    <row r="743" spans="1:26" ht="13" x14ac:dyDescent="0.3">
      <c r="A743" s="139"/>
      <c r="B743" s="139"/>
      <c r="C743" s="139"/>
      <c r="D743" s="139"/>
      <c r="E743" s="139"/>
      <c r="Z743" s="140"/>
    </row>
    <row r="744" spans="1:26" ht="13" x14ac:dyDescent="0.3">
      <c r="A744" s="139"/>
      <c r="B744" s="139"/>
      <c r="C744" s="139"/>
      <c r="D744" s="139"/>
      <c r="E744" s="139"/>
      <c r="Z744" s="140"/>
    </row>
    <row r="745" spans="1:26" ht="13" x14ac:dyDescent="0.3">
      <c r="A745" s="139"/>
      <c r="B745" s="139"/>
      <c r="C745" s="139"/>
      <c r="D745" s="139"/>
      <c r="E745" s="139"/>
      <c r="Z745" s="140"/>
    </row>
    <row r="746" spans="1:26" ht="13" x14ac:dyDescent="0.3">
      <c r="A746" s="139"/>
      <c r="B746" s="139"/>
      <c r="C746" s="139"/>
      <c r="D746" s="139"/>
      <c r="E746" s="139"/>
      <c r="Z746" s="140"/>
    </row>
    <row r="747" spans="1:26" ht="13" x14ac:dyDescent="0.3">
      <c r="A747" s="139"/>
      <c r="B747" s="139"/>
      <c r="C747" s="139"/>
      <c r="D747" s="139"/>
      <c r="E747" s="139"/>
      <c r="Z747" s="140"/>
    </row>
    <row r="748" spans="1:26" ht="13" x14ac:dyDescent="0.3">
      <c r="A748" s="139"/>
      <c r="B748" s="139"/>
      <c r="C748" s="139"/>
      <c r="D748" s="139"/>
      <c r="E748" s="139"/>
      <c r="Z748" s="140"/>
    </row>
    <row r="749" spans="1:26" ht="13" x14ac:dyDescent="0.3">
      <c r="A749" s="139"/>
      <c r="B749" s="139"/>
      <c r="C749" s="139"/>
      <c r="D749" s="139"/>
      <c r="E749" s="139"/>
      <c r="Z749" s="140"/>
    </row>
    <row r="750" spans="1:26" ht="13" x14ac:dyDescent="0.3">
      <c r="A750" s="139"/>
      <c r="B750" s="139"/>
      <c r="C750" s="139"/>
      <c r="D750" s="139"/>
      <c r="E750" s="139"/>
      <c r="Z750" s="140"/>
    </row>
    <row r="751" spans="1:26" ht="13" x14ac:dyDescent="0.3">
      <c r="A751" s="139"/>
      <c r="B751" s="139"/>
      <c r="C751" s="139"/>
      <c r="D751" s="139"/>
      <c r="E751" s="139"/>
      <c r="Z751" s="140"/>
    </row>
    <row r="752" spans="1:26" ht="13" x14ac:dyDescent="0.3">
      <c r="A752" s="139"/>
      <c r="B752" s="139"/>
      <c r="C752" s="139"/>
      <c r="D752" s="139"/>
      <c r="E752" s="139"/>
      <c r="Z752" s="140"/>
    </row>
    <row r="753" spans="1:26" ht="13" x14ac:dyDescent="0.3">
      <c r="A753" s="139"/>
      <c r="B753" s="139"/>
      <c r="C753" s="139"/>
      <c r="D753" s="139"/>
      <c r="E753" s="139"/>
      <c r="Z753" s="140"/>
    </row>
    <row r="754" spans="1:26" ht="13" x14ac:dyDescent="0.3">
      <c r="A754" s="139"/>
      <c r="B754" s="139"/>
      <c r="C754" s="139"/>
      <c r="D754" s="139"/>
      <c r="E754" s="139"/>
      <c r="Z754" s="140"/>
    </row>
    <row r="755" spans="1:26" ht="13" x14ac:dyDescent="0.3">
      <c r="A755" s="139"/>
      <c r="B755" s="139"/>
      <c r="C755" s="139"/>
      <c r="D755" s="139"/>
      <c r="E755" s="139"/>
      <c r="Z755" s="140"/>
    </row>
    <row r="756" spans="1:26" ht="13" x14ac:dyDescent="0.3">
      <c r="A756" s="139"/>
      <c r="B756" s="139"/>
      <c r="C756" s="139"/>
      <c r="D756" s="139"/>
      <c r="E756" s="139"/>
      <c r="Z756" s="140"/>
    </row>
    <row r="757" spans="1:26" ht="13" x14ac:dyDescent="0.3">
      <c r="A757" s="139"/>
      <c r="B757" s="139"/>
      <c r="C757" s="139"/>
      <c r="D757" s="139"/>
      <c r="E757" s="139"/>
      <c r="Z757" s="140"/>
    </row>
    <row r="758" spans="1:26" ht="13" x14ac:dyDescent="0.3">
      <c r="A758" s="139"/>
      <c r="B758" s="139"/>
      <c r="C758" s="139"/>
      <c r="D758" s="139"/>
      <c r="E758" s="139"/>
      <c r="Z758" s="140"/>
    </row>
    <row r="759" spans="1:26" ht="13" x14ac:dyDescent="0.3">
      <c r="A759" s="139"/>
      <c r="B759" s="139"/>
      <c r="C759" s="139"/>
      <c r="D759" s="139"/>
      <c r="E759" s="139"/>
      <c r="Z759" s="140"/>
    </row>
    <row r="760" spans="1:26" ht="13" x14ac:dyDescent="0.3">
      <c r="A760" s="139"/>
      <c r="B760" s="139"/>
      <c r="C760" s="139"/>
      <c r="D760" s="139"/>
      <c r="E760" s="139"/>
      <c r="Z760" s="140"/>
    </row>
    <row r="761" spans="1:26" ht="13" x14ac:dyDescent="0.3">
      <c r="A761" s="139"/>
      <c r="B761" s="139"/>
      <c r="C761" s="139"/>
      <c r="D761" s="139"/>
      <c r="E761" s="139"/>
      <c r="Z761" s="140"/>
    </row>
    <row r="762" spans="1:26" ht="13" x14ac:dyDescent="0.3">
      <c r="A762" s="139"/>
      <c r="B762" s="139"/>
      <c r="C762" s="139"/>
      <c r="D762" s="139"/>
      <c r="E762" s="139"/>
      <c r="Z762" s="140"/>
    </row>
    <row r="763" spans="1:26" ht="13" x14ac:dyDescent="0.3">
      <c r="A763" s="139"/>
      <c r="B763" s="139"/>
      <c r="C763" s="139"/>
      <c r="D763" s="139"/>
      <c r="E763" s="139"/>
      <c r="Z763" s="140"/>
    </row>
    <row r="764" spans="1:26" ht="13" x14ac:dyDescent="0.3">
      <c r="A764" s="139"/>
      <c r="B764" s="139"/>
      <c r="C764" s="139"/>
      <c r="D764" s="139"/>
      <c r="E764" s="139"/>
      <c r="Z764" s="140"/>
    </row>
    <row r="765" spans="1:26" ht="13" x14ac:dyDescent="0.3">
      <c r="A765" s="139"/>
      <c r="B765" s="139"/>
      <c r="C765" s="139"/>
      <c r="D765" s="139"/>
      <c r="E765" s="139"/>
      <c r="Z765" s="140"/>
    </row>
    <row r="766" spans="1:26" ht="13" x14ac:dyDescent="0.3">
      <c r="A766" s="139"/>
      <c r="B766" s="139"/>
      <c r="C766" s="139"/>
      <c r="D766" s="139"/>
      <c r="E766" s="139"/>
      <c r="Z766" s="140"/>
    </row>
    <row r="767" spans="1:26" ht="13" x14ac:dyDescent="0.3">
      <c r="A767" s="139"/>
      <c r="B767" s="139"/>
      <c r="C767" s="139"/>
      <c r="D767" s="139"/>
      <c r="E767" s="139"/>
      <c r="Z767" s="140"/>
    </row>
    <row r="768" spans="1:26" ht="13" x14ac:dyDescent="0.3">
      <c r="A768" s="139"/>
      <c r="B768" s="139"/>
      <c r="C768" s="139"/>
      <c r="D768" s="139"/>
      <c r="E768" s="139"/>
      <c r="Z768" s="140"/>
    </row>
    <row r="769" spans="1:26" ht="13" x14ac:dyDescent="0.3">
      <c r="A769" s="139"/>
      <c r="B769" s="139"/>
      <c r="C769" s="139"/>
      <c r="D769" s="139"/>
      <c r="E769" s="139"/>
      <c r="Z769" s="140"/>
    </row>
    <row r="770" spans="1:26" ht="13" x14ac:dyDescent="0.3">
      <c r="A770" s="139"/>
      <c r="B770" s="139"/>
      <c r="C770" s="139"/>
      <c r="D770" s="139"/>
      <c r="E770" s="139"/>
      <c r="Z770" s="140"/>
    </row>
    <row r="771" spans="1:26" ht="13" x14ac:dyDescent="0.3">
      <c r="A771" s="139"/>
      <c r="B771" s="139"/>
      <c r="C771" s="139"/>
      <c r="D771" s="139"/>
      <c r="E771" s="139"/>
      <c r="Z771" s="140"/>
    </row>
    <row r="772" spans="1:26" ht="13" x14ac:dyDescent="0.3">
      <c r="A772" s="139"/>
      <c r="B772" s="139"/>
      <c r="C772" s="139"/>
      <c r="D772" s="139"/>
      <c r="E772" s="139"/>
      <c r="Z772" s="140"/>
    </row>
    <row r="773" spans="1:26" ht="13" x14ac:dyDescent="0.3">
      <c r="A773" s="139"/>
      <c r="B773" s="139"/>
      <c r="C773" s="139"/>
      <c r="D773" s="139"/>
      <c r="E773" s="139"/>
      <c r="Z773" s="140"/>
    </row>
    <row r="774" spans="1:26" ht="13" x14ac:dyDescent="0.3">
      <c r="A774" s="139"/>
      <c r="B774" s="139"/>
      <c r="C774" s="139"/>
      <c r="D774" s="139"/>
      <c r="E774" s="139"/>
      <c r="Z774" s="140"/>
    </row>
    <row r="775" spans="1:26" ht="13" x14ac:dyDescent="0.3">
      <c r="A775" s="139"/>
      <c r="B775" s="139"/>
      <c r="C775" s="139"/>
      <c r="D775" s="139"/>
      <c r="E775" s="139"/>
      <c r="Z775" s="140"/>
    </row>
    <row r="776" spans="1:26" ht="13" x14ac:dyDescent="0.3">
      <c r="A776" s="139"/>
      <c r="B776" s="139"/>
      <c r="C776" s="139"/>
      <c r="D776" s="139"/>
      <c r="E776" s="139"/>
      <c r="Z776" s="140"/>
    </row>
    <row r="777" spans="1:26" ht="13" x14ac:dyDescent="0.3">
      <c r="A777" s="139"/>
      <c r="B777" s="139"/>
      <c r="C777" s="139"/>
      <c r="D777" s="139"/>
      <c r="E777" s="139"/>
      <c r="Z777" s="140"/>
    </row>
    <row r="778" spans="1:26" ht="13" x14ac:dyDescent="0.3">
      <c r="A778" s="139"/>
      <c r="B778" s="139"/>
      <c r="C778" s="139"/>
      <c r="D778" s="139"/>
      <c r="E778" s="139"/>
      <c r="Z778" s="140"/>
    </row>
    <row r="779" spans="1:26" ht="13" x14ac:dyDescent="0.3">
      <c r="A779" s="139"/>
      <c r="B779" s="139"/>
      <c r="C779" s="139"/>
      <c r="D779" s="139"/>
      <c r="E779" s="139"/>
      <c r="Z779" s="140"/>
    </row>
    <row r="780" spans="1:26" ht="13" x14ac:dyDescent="0.3">
      <c r="A780" s="139"/>
      <c r="B780" s="139"/>
      <c r="C780" s="139"/>
      <c r="D780" s="139"/>
      <c r="E780" s="139"/>
      <c r="Z780" s="140"/>
    </row>
    <row r="781" spans="1:26" ht="13" x14ac:dyDescent="0.3">
      <c r="A781" s="139"/>
      <c r="B781" s="139"/>
      <c r="C781" s="139"/>
      <c r="D781" s="139"/>
      <c r="E781" s="139"/>
      <c r="Z781" s="140"/>
    </row>
    <row r="782" spans="1:26" ht="13" x14ac:dyDescent="0.3">
      <c r="A782" s="139"/>
      <c r="B782" s="139"/>
      <c r="C782" s="139"/>
      <c r="D782" s="139"/>
      <c r="E782" s="139"/>
      <c r="Z782" s="140"/>
    </row>
    <row r="783" spans="1:26" ht="13" x14ac:dyDescent="0.3">
      <c r="A783" s="139"/>
      <c r="B783" s="139"/>
      <c r="C783" s="139"/>
      <c r="D783" s="139"/>
      <c r="E783" s="139"/>
      <c r="Z783" s="140"/>
    </row>
    <row r="784" spans="1:26" ht="13" x14ac:dyDescent="0.3">
      <c r="A784" s="139"/>
      <c r="B784" s="139"/>
      <c r="C784" s="139"/>
      <c r="D784" s="139"/>
      <c r="E784" s="139"/>
      <c r="Z784" s="140"/>
    </row>
    <row r="785" spans="1:26" ht="13" x14ac:dyDescent="0.3">
      <c r="A785" s="139"/>
      <c r="B785" s="139"/>
      <c r="C785" s="139"/>
      <c r="D785" s="139"/>
      <c r="E785" s="139"/>
      <c r="Z785" s="140"/>
    </row>
    <row r="786" spans="1:26" ht="13" x14ac:dyDescent="0.3">
      <c r="A786" s="139"/>
      <c r="B786" s="139"/>
      <c r="C786" s="139"/>
      <c r="D786" s="139"/>
      <c r="E786" s="139"/>
      <c r="Z786" s="140"/>
    </row>
    <row r="787" spans="1:26" ht="13" x14ac:dyDescent="0.3">
      <c r="A787" s="139"/>
      <c r="B787" s="139"/>
      <c r="C787" s="139"/>
      <c r="D787" s="139"/>
      <c r="E787" s="139"/>
      <c r="Z787" s="140"/>
    </row>
    <row r="788" spans="1:26" ht="13" x14ac:dyDescent="0.3">
      <c r="A788" s="139"/>
      <c r="B788" s="139"/>
      <c r="C788" s="139"/>
      <c r="D788" s="139"/>
      <c r="E788" s="139"/>
      <c r="Z788" s="140"/>
    </row>
    <row r="789" spans="1:26" ht="13" x14ac:dyDescent="0.3">
      <c r="A789" s="139"/>
      <c r="B789" s="139"/>
      <c r="C789" s="139"/>
      <c r="D789" s="139"/>
      <c r="E789" s="139"/>
      <c r="Z789" s="140"/>
    </row>
    <row r="790" spans="1:26" ht="13" x14ac:dyDescent="0.3">
      <c r="A790" s="139"/>
      <c r="B790" s="139"/>
      <c r="C790" s="139"/>
      <c r="D790" s="139"/>
      <c r="E790" s="139"/>
      <c r="Z790" s="140"/>
    </row>
    <row r="791" spans="1:26" ht="13" x14ac:dyDescent="0.3">
      <c r="A791" s="139"/>
      <c r="B791" s="139"/>
      <c r="C791" s="139"/>
      <c r="D791" s="139"/>
      <c r="E791" s="139"/>
      <c r="Z791" s="140"/>
    </row>
    <row r="792" spans="1:26" ht="13" x14ac:dyDescent="0.3">
      <c r="A792" s="139"/>
      <c r="B792" s="139"/>
      <c r="C792" s="139"/>
      <c r="D792" s="139"/>
      <c r="E792" s="139"/>
      <c r="Z792" s="140"/>
    </row>
    <row r="793" spans="1:26" ht="13" x14ac:dyDescent="0.3">
      <c r="A793" s="139"/>
      <c r="B793" s="139"/>
      <c r="C793" s="139"/>
      <c r="D793" s="139"/>
      <c r="E793" s="139"/>
      <c r="Z793" s="140"/>
    </row>
    <row r="794" spans="1:26" ht="13" x14ac:dyDescent="0.3">
      <c r="A794" s="139"/>
      <c r="B794" s="139"/>
      <c r="C794" s="139"/>
      <c r="D794" s="139"/>
      <c r="E794" s="139"/>
      <c r="Z794" s="140"/>
    </row>
    <row r="795" spans="1:26" ht="13" x14ac:dyDescent="0.3">
      <c r="A795" s="139"/>
      <c r="B795" s="139"/>
      <c r="C795" s="139"/>
      <c r="D795" s="139"/>
      <c r="E795" s="139"/>
      <c r="Z795" s="140"/>
    </row>
    <row r="796" spans="1:26" ht="13" x14ac:dyDescent="0.3">
      <c r="A796" s="139"/>
      <c r="B796" s="139"/>
      <c r="C796" s="139"/>
      <c r="D796" s="139"/>
      <c r="E796" s="139"/>
      <c r="Z796" s="140"/>
    </row>
    <row r="797" spans="1:26" ht="13" x14ac:dyDescent="0.3">
      <c r="A797" s="139"/>
      <c r="B797" s="139"/>
      <c r="C797" s="139"/>
      <c r="D797" s="139"/>
      <c r="E797" s="139"/>
      <c r="Z797" s="140"/>
    </row>
    <row r="798" spans="1:26" ht="13" x14ac:dyDescent="0.3">
      <c r="A798" s="139"/>
      <c r="B798" s="139"/>
      <c r="C798" s="139"/>
      <c r="D798" s="139"/>
      <c r="E798" s="139"/>
      <c r="Z798" s="140"/>
    </row>
    <row r="799" spans="1:26" ht="13" x14ac:dyDescent="0.3">
      <c r="A799" s="139"/>
      <c r="B799" s="139"/>
      <c r="C799" s="139"/>
      <c r="D799" s="139"/>
      <c r="E799" s="139"/>
      <c r="Z799" s="140"/>
    </row>
    <row r="800" spans="1:26" ht="13" x14ac:dyDescent="0.3">
      <c r="A800" s="139"/>
      <c r="B800" s="139"/>
      <c r="C800" s="139"/>
      <c r="D800" s="139"/>
      <c r="E800" s="139"/>
      <c r="Z800" s="140"/>
    </row>
    <row r="801" spans="1:26" ht="13" x14ac:dyDescent="0.3">
      <c r="A801" s="139"/>
      <c r="B801" s="139"/>
      <c r="C801" s="139"/>
      <c r="D801" s="139"/>
      <c r="E801" s="139"/>
      <c r="Z801" s="140"/>
    </row>
    <row r="802" spans="1:26" ht="13" x14ac:dyDescent="0.3">
      <c r="A802" s="139"/>
      <c r="B802" s="139"/>
      <c r="C802" s="139"/>
      <c r="D802" s="139"/>
      <c r="E802" s="139"/>
      <c r="Z802" s="140"/>
    </row>
    <row r="803" spans="1:26" ht="13" x14ac:dyDescent="0.3">
      <c r="A803" s="139"/>
      <c r="B803" s="139"/>
      <c r="C803" s="139"/>
      <c r="D803" s="139"/>
      <c r="E803" s="139"/>
      <c r="Z803" s="140"/>
    </row>
    <row r="804" spans="1:26" ht="13" x14ac:dyDescent="0.3">
      <c r="A804" s="139"/>
      <c r="B804" s="139"/>
      <c r="C804" s="139"/>
      <c r="D804" s="139"/>
      <c r="E804" s="139"/>
      <c r="Z804" s="140"/>
    </row>
    <row r="805" spans="1:26" ht="13" x14ac:dyDescent="0.3">
      <c r="A805" s="139"/>
      <c r="B805" s="139"/>
      <c r="C805" s="139"/>
      <c r="D805" s="139"/>
      <c r="E805" s="139"/>
      <c r="Z805" s="140"/>
    </row>
    <row r="806" spans="1:26" ht="13" x14ac:dyDescent="0.3">
      <c r="A806" s="139"/>
      <c r="B806" s="139"/>
      <c r="C806" s="139"/>
      <c r="D806" s="139"/>
      <c r="E806" s="139"/>
      <c r="Z806" s="140"/>
    </row>
    <row r="807" spans="1:26" ht="13" x14ac:dyDescent="0.3">
      <c r="A807" s="139"/>
      <c r="B807" s="139"/>
      <c r="C807" s="139"/>
      <c r="D807" s="139"/>
      <c r="E807" s="139"/>
      <c r="Z807" s="140"/>
    </row>
    <row r="808" spans="1:26" ht="13" x14ac:dyDescent="0.3">
      <c r="A808" s="139"/>
      <c r="B808" s="139"/>
      <c r="C808" s="139"/>
      <c r="D808" s="139"/>
      <c r="E808" s="139"/>
      <c r="Z808" s="140"/>
    </row>
    <row r="809" spans="1:26" ht="13" x14ac:dyDescent="0.3">
      <c r="A809" s="139"/>
      <c r="B809" s="139"/>
      <c r="C809" s="139"/>
      <c r="D809" s="139"/>
      <c r="E809" s="139"/>
      <c r="Z809" s="140"/>
    </row>
    <row r="810" spans="1:26" ht="13" x14ac:dyDescent="0.3">
      <c r="A810" s="139"/>
      <c r="B810" s="139"/>
      <c r="C810" s="139"/>
      <c r="D810" s="139"/>
      <c r="E810" s="139"/>
      <c r="Z810" s="140"/>
    </row>
    <row r="811" spans="1:26" ht="13" x14ac:dyDescent="0.3">
      <c r="A811" s="139"/>
      <c r="B811" s="139"/>
      <c r="C811" s="139"/>
      <c r="D811" s="139"/>
      <c r="E811" s="139"/>
      <c r="Z811" s="140"/>
    </row>
    <row r="812" spans="1:26" ht="13" x14ac:dyDescent="0.3">
      <c r="A812" s="139"/>
      <c r="B812" s="139"/>
      <c r="C812" s="139"/>
      <c r="D812" s="139"/>
      <c r="E812" s="139"/>
      <c r="Z812" s="140"/>
    </row>
    <row r="813" spans="1:26" ht="13" x14ac:dyDescent="0.3">
      <c r="A813" s="139"/>
      <c r="B813" s="139"/>
      <c r="C813" s="139"/>
      <c r="D813" s="139"/>
      <c r="E813" s="139"/>
      <c r="Z813" s="140"/>
    </row>
    <row r="814" spans="1:26" ht="13" x14ac:dyDescent="0.3">
      <c r="A814" s="139"/>
      <c r="B814" s="139"/>
      <c r="C814" s="139"/>
      <c r="D814" s="139"/>
      <c r="E814" s="139"/>
      <c r="Z814" s="140"/>
    </row>
    <row r="815" spans="1:26" ht="13" x14ac:dyDescent="0.3">
      <c r="A815" s="139"/>
      <c r="B815" s="139"/>
      <c r="C815" s="139"/>
      <c r="D815" s="139"/>
      <c r="E815" s="139"/>
      <c r="Z815" s="140"/>
    </row>
    <row r="816" spans="1:26" ht="13" x14ac:dyDescent="0.3">
      <c r="A816" s="139"/>
      <c r="B816" s="139"/>
      <c r="C816" s="139"/>
      <c r="D816" s="139"/>
      <c r="E816" s="139"/>
      <c r="Z816" s="140"/>
    </row>
    <row r="817" spans="1:26" ht="13" x14ac:dyDescent="0.3">
      <c r="A817" s="139"/>
      <c r="B817" s="139"/>
      <c r="C817" s="139"/>
      <c r="D817" s="139"/>
      <c r="E817" s="139"/>
      <c r="Z817" s="140"/>
    </row>
    <row r="818" spans="1:26" ht="13" x14ac:dyDescent="0.3">
      <c r="A818" s="139"/>
      <c r="B818" s="139"/>
      <c r="C818" s="139"/>
      <c r="D818" s="139"/>
      <c r="E818" s="139"/>
      <c r="Z818" s="140"/>
    </row>
    <row r="819" spans="1:26" ht="13" x14ac:dyDescent="0.3">
      <c r="A819" s="139"/>
      <c r="B819" s="139"/>
      <c r="C819" s="139"/>
      <c r="D819" s="139"/>
      <c r="E819" s="139"/>
      <c r="Z819" s="140"/>
    </row>
    <row r="820" spans="1:26" ht="13" x14ac:dyDescent="0.3">
      <c r="A820" s="139"/>
      <c r="B820" s="139"/>
      <c r="C820" s="139"/>
      <c r="D820" s="139"/>
      <c r="E820" s="139"/>
      <c r="Z820" s="140"/>
    </row>
    <row r="821" spans="1:26" ht="13" x14ac:dyDescent="0.3">
      <c r="A821" s="139"/>
      <c r="B821" s="139"/>
      <c r="C821" s="139"/>
      <c r="D821" s="139"/>
      <c r="E821" s="139"/>
      <c r="Z821" s="140"/>
    </row>
    <row r="822" spans="1:26" ht="13" x14ac:dyDescent="0.3">
      <c r="A822" s="139"/>
      <c r="B822" s="139"/>
      <c r="C822" s="139"/>
      <c r="D822" s="139"/>
      <c r="E822" s="139"/>
      <c r="Z822" s="140"/>
    </row>
    <row r="823" spans="1:26" ht="13" x14ac:dyDescent="0.3">
      <c r="A823" s="139"/>
      <c r="B823" s="139"/>
      <c r="C823" s="139"/>
      <c r="D823" s="139"/>
      <c r="E823" s="139"/>
      <c r="Z823" s="140"/>
    </row>
    <row r="824" spans="1:26" ht="13" x14ac:dyDescent="0.3">
      <c r="A824" s="139"/>
      <c r="B824" s="139"/>
      <c r="C824" s="139"/>
      <c r="D824" s="139"/>
      <c r="E824" s="139"/>
      <c r="Z824" s="140"/>
    </row>
    <row r="825" spans="1:26" ht="13" x14ac:dyDescent="0.3">
      <c r="A825" s="139"/>
      <c r="B825" s="139"/>
      <c r="C825" s="139"/>
      <c r="D825" s="139"/>
      <c r="E825" s="139"/>
      <c r="Z825" s="140"/>
    </row>
    <row r="826" spans="1:26" ht="13" x14ac:dyDescent="0.3">
      <c r="A826" s="139"/>
      <c r="B826" s="139"/>
      <c r="C826" s="139"/>
      <c r="D826" s="139"/>
      <c r="E826" s="139"/>
      <c r="Z826" s="140"/>
    </row>
    <row r="827" spans="1:26" ht="13" x14ac:dyDescent="0.3">
      <c r="A827" s="139"/>
      <c r="B827" s="139"/>
      <c r="C827" s="139"/>
      <c r="D827" s="139"/>
      <c r="E827" s="139"/>
      <c r="Z827" s="140"/>
    </row>
    <row r="828" spans="1:26" ht="13" x14ac:dyDescent="0.3">
      <c r="A828" s="139"/>
      <c r="B828" s="139"/>
      <c r="C828" s="139"/>
      <c r="D828" s="139"/>
      <c r="E828" s="139"/>
      <c r="Z828" s="140"/>
    </row>
    <row r="829" spans="1:26" ht="13" x14ac:dyDescent="0.3">
      <c r="A829" s="139"/>
      <c r="B829" s="139"/>
      <c r="C829" s="139"/>
      <c r="D829" s="139"/>
      <c r="E829" s="139"/>
      <c r="Z829" s="140"/>
    </row>
    <row r="830" spans="1:26" ht="13" x14ac:dyDescent="0.3">
      <c r="A830" s="139"/>
      <c r="B830" s="139"/>
      <c r="C830" s="139"/>
      <c r="D830" s="139"/>
      <c r="E830" s="139"/>
      <c r="Z830" s="140"/>
    </row>
    <row r="831" spans="1:26" ht="13" x14ac:dyDescent="0.3">
      <c r="A831" s="139"/>
      <c r="B831" s="139"/>
      <c r="C831" s="139"/>
      <c r="D831" s="139"/>
      <c r="E831" s="139"/>
      <c r="Z831" s="140"/>
    </row>
    <row r="832" spans="1:26" ht="13" x14ac:dyDescent="0.3">
      <c r="A832" s="139"/>
      <c r="B832" s="139"/>
      <c r="C832" s="139"/>
      <c r="D832" s="139"/>
      <c r="E832" s="139"/>
      <c r="Z832" s="140"/>
    </row>
    <row r="833" spans="1:26" ht="13" x14ac:dyDescent="0.3">
      <c r="A833" s="139"/>
      <c r="B833" s="139"/>
      <c r="C833" s="139"/>
      <c r="D833" s="139"/>
      <c r="E833" s="139"/>
      <c r="Z833" s="140"/>
    </row>
    <row r="834" spans="1:26" ht="13" x14ac:dyDescent="0.3">
      <c r="A834" s="139"/>
      <c r="B834" s="139"/>
      <c r="C834" s="139"/>
      <c r="D834" s="139"/>
      <c r="E834" s="139"/>
      <c r="Z834" s="140"/>
    </row>
    <row r="835" spans="1:26" ht="13" x14ac:dyDescent="0.3">
      <c r="A835" s="139"/>
      <c r="B835" s="139"/>
      <c r="C835" s="139"/>
      <c r="D835" s="139"/>
      <c r="E835" s="139"/>
      <c r="Z835" s="140"/>
    </row>
    <row r="836" spans="1:26" ht="13" x14ac:dyDescent="0.3">
      <c r="A836" s="139"/>
      <c r="B836" s="139"/>
      <c r="C836" s="139"/>
      <c r="D836" s="139"/>
      <c r="E836" s="139"/>
      <c r="Z836" s="140"/>
    </row>
    <row r="837" spans="1:26" ht="13" x14ac:dyDescent="0.3">
      <c r="A837" s="139"/>
      <c r="B837" s="139"/>
      <c r="C837" s="139"/>
      <c r="D837" s="139"/>
      <c r="E837" s="139"/>
      <c r="Z837" s="140"/>
    </row>
    <row r="838" spans="1:26" ht="13" x14ac:dyDescent="0.3">
      <c r="A838" s="139"/>
      <c r="B838" s="139"/>
      <c r="C838" s="139"/>
      <c r="D838" s="139"/>
      <c r="E838" s="139"/>
      <c r="Z838" s="140"/>
    </row>
    <row r="839" spans="1:26" ht="13" x14ac:dyDescent="0.3">
      <c r="A839" s="139"/>
      <c r="B839" s="139"/>
      <c r="C839" s="139"/>
      <c r="D839" s="139"/>
      <c r="E839" s="139"/>
      <c r="Z839" s="140"/>
    </row>
    <row r="840" spans="1:26" ht="13" x14ac:dyDescent="0.3">
      <c r="A840" s="139"/>
      <c r="B840" s="139"/>
      <c r="C840" s="139"/>
      <c r="D840" s="139"/>
      <c r="E840" s="139"/>
      <c r="Z840" s="140"/>
    </row>
    <row r="841" spans="1:26" ht="13" x14ac:dyDescent="0.3">
      <c r="A841" s="139"/>
      <c r="B841" s="139"/>
      <c r="C841" s="139"/>
      <c r="D841" s="139"/>
      <c r="E841" s="139"/>
      <c r="Z841" s="140"/>
    </row>
    <row r="842" spans="1:26" ht="13" x14ac:dyDescent="0.3">
      <c r="A842" s="139"/>
      <c r="B842" s="139"/>
      <c r="C842" s="139"/>
      <c r="D842" s="139"/>
      <c r="E842" s="139"/>
      <c r="Z842" s="140"/>
    </row>
    <row r="843" spans="1:26" ht="13" x14ac:dyDescent="0.3">
      <c r="A843" s="139"/>
      <c r="B843" s="139"/>
      <c r="C843" s="139"/>
      <c r="D843" s="139"/>
      <c r="E843" s="139"/>
      <c r="Z843" s="140"/>
    </row>
    <row r="844" spans="1:26" ht="13" x14ac:dyDescent="0.3">
      <c r="A844" s="139"/>
      <c r="B844" s="139"/>
      <c r="C844" s="139"/>
      <c r="D844" s="139"/>
      <c r="E844" s="139"/>
      <c r="Z844" s="140"/>
    </row>
    <row r="845" spans="1:26" ht="13" x14ac:dyDescent="0.3">
      <c r="A845" s="139"/>
      <c r="B845" s="139"/>
      <c r="C845" s="139"/>
      <c r="D845" s="139"/>
      <c r="E845" s="139"/>
      <c r="Z845" s="140"/>
    </row>
    <row r="846" spans="1:26" ht="13" x14ac:dyDescent="0.3">
      <c r="A846" s="139"/>
      <c r="B846" s="139"/>
      <c r="C846" s="139"/>
      <c r="D846" s="139"/>
      <c r="E846" s="139"/>
      <c r="Z846" s="140"/>
    </row>
    <row r="847" spans="1:26" ht="13" x14ac:dyDescent="0.3">
      <c r="A847" s="139"/>
      <c r="B847" s="139"/>
      <c r="C847" s="139"/>
      <c r="D847" s="139"/>
      <c r="E847" s="139"/>
      <c r="Z847" s="140"/>
    </row>
    <row r="848" spans="1:26" ht="13" x14ac:dyDescent="0.3">
      <c r="A848" s="139"/>
      <c r="B848" s="139"/>
      <c r="C848" s="139"/>
      <c r="D848" s="139"/>
      <c r="E848" s="139"/>
      <c r="Z848" s="140"/>
    </row>
    <row r="849" spans="1:26" ht="13" x14ac:dyDescent="0.3">
      <c r="A849" s="139"/>
      <c r="B849" s="139"/>
      <c r="C849" s="139"/>
      <c r="D849" s="139"/>
      <c r="E849" s="139"/>
      <c r="Z849" s="140"/>
    </row>
    <row r="850" spans="1:26" ht="13" x14ac:dyDescent="0.3">
      <c r="A850" s="139"/>
      <c r="B850" s="139"/>
      <c r="C850" s="139"/>
      <c r="D850" s="139"/>
      <c r="E850" s="139"/>
      <c r="Z850" s="140"/>
    </row>
    <row r="851" spans="1:26" ht="13" x14ac:dyDescent="0.3">
      <c r="A851" s="139"/>
      <c r="B851" s="139"/>
      <c r="C851" s="139"/>
      <c r="D851" s="139"/>
      <c r="E851" s="139"/>
      <c r="Z851" s="140"/>
    </row>
    <row r="852" spans="1:26" ht="13" x14ac:dyDescent="0.3">
      <c r="A852" s="139"/>
      <c r="B852" s="139"/>
      <c r="C852" s="139"/>
      <c r="D852" s="139"/>
      <c r="E852" s="139"/>
      <c r="Z852" s="140"/>
    </row>
    <row r="853" spans="1:26" ht="13" x14ac:dyDescent="0.3">
      <c r="A853" s="139"/>
      <c r="B853" s="139"/>
      <c r="C853" s="139"/>
      <c r="D853" s="139"/>
      <c r="E853" s="139"/>
      <c r="Z853" s="140"/>
    </row>
    <row r="854" spans="1:26" ht="13" x14ac:dyDescent="0.3">
      <c r="A854" s="139"/>
      <c r="B854" s="139"/>
      <c r="C854" s="139"/>
      <c r="D854" s="139"/>
      <c r="E854" s="139"/>
      <c r="Z854" s="140"/>
    </row>
    <row r="855" spans="1:26" ht="13" x14ac:dyDescent="0.3">
      <c r="A855" s="139"/>
      <c r="B855" s="139"/>
      <c r="C855" s="139"/>
      <c r="D855" s="139"/>
      <c r="E855" s="139"/>
      <c r="Z855" s="140"/>
    </row>
    <row r="856" spans="1:26" ht="13" x14ac:dyDescent="0.3">
      <c r="A856" s="139"/>
      <c r="B856" s="139"/>
      <c r="C856" s="139"/>
      <c r="D856" s="139"/>
      <c r="E856" s="139"/>
      <c r="Z856" s="140"/>
    </row>
    <row r="857" spans="1:26" ht="13" x14ac:dyDescent="0.3">
      <c r="A857" s="139"/>
      <c r="B857" s="139"/>
      <c r="C857" s="139"/>
      <c r="D857" s="139"/>
      <c r="E857" s="139"/>
      <c r="Z857" s="140"/>
    </row>
    <row r="858" spans="1:26" ht="13" x14ac:dyDescent="0.3">
      <c r="A858" s="139"/>
      <c r="B858" s="139"/>
      <c r="C858" s="139"/>
      <c r="D858" s="139"/>
      <c r="E858" s="139"/>
      <c r="Z858" s="140"/>
    </row>
    <row r="859" spans="1:26" ht="13" x14ac:dyDescent="0.3">
      <c r="A859" s="139"/>
      <c r="B859" s="139"/>
      <c r="C859" s="139"/>
      <c r="D859" s="139"/>
      <c r="E859" s="139"/>
      <c r="Z859" s="140"/>
    </row>
    <row r="860" spans="1:26" ht="13" x14ac:dyDescent="0.3">
      <c r="A860" s="139"/>
      <c r="B860" s="139"/>
      <c r="C860" s="139"/>
      <c r="D860" s="139"/>
      <c r="E860" s="139"/>
      <c r="Z860" s="140"/>
    </row>
    <row r="861" spans="1:26" ht="13" x14ac:dyDescent="0.3">
      <c r="A861" s="139"/>
      <c r="B861" s="139"/>
      <c r="C861" s="139"/>
      <c r="D861" s="139"/>
      <c r="E861" s="139"/>
      <c r="Z861" s="140"/>
    </row>
    <row r="862" spans="1:26" ht="13" x14ac:dyDescent="0.3">
      <c r="A862" s="139"/>
      <c r="B862" s="139"/>
      <c r="C862" s="139"/>
      <c r="D862" s="139"/>
      <c r="E862" s="139"/>
      <c r="Z862" s="140"/>
    </row>
    <row r="863" spans="1:26" ht="13" x14ac:dyDescent="0.3">
      <c r="A863" s="139"/>
      <c r="B863" s="139"/>
      <c r="C863" s="139"/>
      <c r="D863" s="139"/>
      <c r="E863" s="139"/>
      <c r="Z863" s="140"/>
    </row>
    <row r="864" spans="1:26" ht="13" x14ac:dyDescent="0.3">
      <c r="A864" s="139"/>
      <c r="B864" s="139"/>
      <c r="C864" s="139"/>
      <c r="D864" s="139"/>
      <c r="E864" s="139"/>
      <c r="Z864" s="140"/>
    </row>
    <row r="865" spans="1:26" ht="13" x14ac:dyDescent="0.3">
      <c r="A865" s="139"/>
      <c r="B865" s="139"/>
      <c r="C865" s="139"/>
      <c r="D865" s="139"/>
      <c r="E865" s="139"/>
      <c r="Z865" s="140"/>
    </row>
    <row r="866" spans="1:26" ht="13" x14ac:dyDescent="0.3">
      <c r="A866" s="139"/>
      <c r="B866" s="139"/>
      <c r="C866" s="139"/>
      <c r="D866" s="139"/>
      <c r="E866" s="139"/>
      <c r="Z866" s="140"/>
    </row>
    <row r="867" spans="1:26" ht="13" x14ac:dyDescent="0.3">
      <c r="A867" s="139"/>
      <c r="B867" s="139"/>
      <c r="C867" s="139"/>
      <c r="D867" s="139"/>
      <c r="E867" s="139"/>
      <c r="Z867" s="140"/>
    </row>
    <row r="868" spans="1:26" ht="13" x14ac:dyDescent="0.3">
      <c r="A868" s="139"/>
      <c r="B868" s="139"/>
      <c r="C868" s="139"/>
      <c r="D868" s="139"/>
      <c r="E868" s="139"/>
      <c r="Z868" s="140"/>
    </row>
    <row r="869" spans="1:26" ht="13" x14ac:dyDescent="0.3">
      <c r="A869" s="139"/>
      <c r="B869" s="139"/>
      <c r="C869" s="139"/>
      <c r="D869" s="139"/>
      <c r="E869" s="139"/>
      <c r="Z869" s="140"/>
    </row>
    <row r="870" spans="1:26" ht="13" x14ac:dyDescent="0.3">
      <c r="A870" s="139"/>
      <c r="B870" s="139"/>
      <c r="C870" s="139"/>
      <c r="D870" s="139"/>
      <c r="E870" s="139"/>
      <c r="Z870" s="140"/>
    </row>
    <row r="871" spans="1:26" ht="13" x14ac:dyDescent="0.3">
      <c r="A871" s="139"/>
      <c r="B871" s="139"/>
      <c r="C871" s="139"/>
      <c r="D871" s="139"/>
      <c r="E871" s="139"/>
      <c r="Z871" s="140"/>
    </row>
    <row r="872" spans="1:26" ht="13" x14ac:dyDescent="0.3">
      <c r="A872" s="139"/>
      <c r="B872" s="139"/>
      <c r="C872" s="139"/>
      <c r="D872" s="139"/>
      <c r="E872" s="139"/>
      <c r="Z872" s="140"/>
    </row>
    <row r="873" spans="1:26" ht="13" x14ac:dyDescent="0.3">
      <c r="A873" s="139"/>
      <c r="B873" s="139"/>
      <c r="C873" s="139"/>
      <c r="D873" s="139"/>
      <c r="E873" s="139"/>
      <c r="Z873" s="140"/>
    </row>
    <row r="874" spans="1:26" ht="13" x14ac:dyDescent="0.3">
      <c r="A874" s="139"/>
      <c r="B874" s="139"/>
      <c r="C874" s="139"/>
      <c r="D874" s="139"/>
      <c r="E874" s="139"/>
      <c r="Z874" s="140"/>
    </row>
    <row r="875" spans="1:26" ht="13" x14ac:dyDescent="0.3">
      <c r="A875" s="139"/>
      <c r="B875" s="139"/>
      <c r="C875" s="139"/>
      <c r="D875" s="139"/>
      <c r="E875" s="139"/>
      <c r="Z875" s="140"/>
    </row>
    <row r="876" spans="1:26" ht="13" x14ac:dyDescent="0.3">
      <c r="A876" s="139"/>
      <c r="B876" s="139"/>
      <c r="C876" s="139"/>
      <c r="D876" s="139"/>
      <c r="E876" s="139"/>
      <c r="Z876" s="140"/>
    </row>
    <row r="877" spans="1:26" ht="13" x14ac:dyDescent="0.3">
      <c r="A877" s="139"/>
      <c r="B877" s="139"/>
      <c r="C877" s="139"/>
      <c r="D877" s="139"/>
      <c r="E877" s="139"/>
      <c r="Z877" s="140"/>
    </row>
    <row r="878" spans="1:26" ht="13" x14ac:dyDescent="0.3">
      <c r="A878" s="139"/>
      <c r="B878" s="139"/>
      <c r="C878" s="139"/>
      <c r="D878" s="139"/>
      <c r="E878" s="139"/>
      <c r="Z878" s="140"/>
    </row>
    <row r="879" spans="1:26" ht="13" x14ac:dyDescent="0.3">
      <c r="A879" s="139"/>
      <c r="B879" s="139"/>
      <c r="C879" s="139"/>
      <c r="D879" s="139"/>
      <c r="E879" s="139"/>
      <c r="Z879" s="140"/>
    </row>
    <row r="880" spans="1:26" ht="13" x14ac:dyDescent="0.3">
      <c r="A880" s="139"/>
      <c r="B880" s="139"/>
      <c r="C880" s="139"/>
      <c r="D880" s="139"/>
      <c r="E880" s="139"/>
      <c r="Z880" s="140"/>
    </row>
    <row r="881" spans="1:26" ht="13" x14ac:dyDescent="0.3">
      <c r="A881" s="139"/>
      <c r="B881" s="139"/>
      <c r="C881" s="139"/>
      <c r="D881" s="139"/>
      <c r="E881" s="139"/>
      <c r="Z881" s="140"/>
    </row>
    <row r="882" spans="1:26" ht="13" x14ac:dyDescent="0.3">
      <c r="A882" s="139"/>
      <c r="B882" s="139"/>
      <c r="C882" s="139"/>
      <c r="D882" s="139"/>
      <c r="E882" s="139"/>
      <c r="Z882" s="140"/>
    </row>
    <row r="883" spans="1:26" ht="13" x14ac:dyDescent="0.3">
      <c r="A883" s="139"/>
      <c r="B883" s="139"/>
      <c r="C883" s="139"/>
      <c r="D883" s="139"/>
      <c r="E883" s="139"/>
      <c r="Z883" s="140"/>
    </row>
    <row r="884" spans="1:26" ht="13" x14ac:dyDescent="0.3">
      <c r="A884" s="139"/>
      <c r="B884" s="139"/>
      <c r="C884" s="139"/>
      <c r="D884" s="139"/>
      <c r="E884" s="139"/>
      <c r="Z884" s="140"/>
    </row>
    <row r="885" spans="1:26" ht="13" x14ac:dyDescent="0.3">
      <c r="A885" s="139"/>
      <c r="B885" s="139"/>
      <c r="C885" s="139"/>
      <c r="D885" s="139"/>
      <c r="E885" s="139"/>
      <c r="Z885" s="140"/>
    </row>
    <row r="886" spans="1:26" ht="13" x14ac:dyDescent="0.3">
      <c r="A886" s="139"/>
      <c r="B886" s="139"/>
      <c r="C886" s="139"/>
      <c r="D886" s="139"/>
      <c r="E886" s="139"/>
      <c r="Z886" s="140"/>
    </row>
    <row r="887" spans="1:26" ht="13" x14ac:dyDescent="0.3">
      <c r="A887" s="139"/>
      <c r="B887" s="139"/>
      <c r="C887" s="139"/>
      <c r="D887" s="139"/>
      <c r="E887" s="139"/>
      <c r="Z887" s="140"/>
    </row>
    <row r="888" spans="1:26" ht="13" x14ac:dyDescent="0.3">
      <c r="A888" s="139"/>
      <c r="B888" s="139"/>
      <c r="C888" s="139"/>
      <c r="D888" s="139"/>
      <c r="E888" s="139"/>
      <c r="Z888" s="140"/>
    </row>
    <row r="889" spans="1:26" ht="13" x14ac:dyDescent="0.3">
      <c r="A889" s="139"/>
      <c r="B889" s="139"/>
      <c r="C889" s="139"/>
      <c r="D889" s="139"/>
      <c r="E889" s="139"/>
      <c r="Z889" s="140"/>
    </row>
    <row r="890" spans="1:26" ht="13" x14ac:dyDescent="0.3">
      <c r="A890" s="139"/>
      <c r="B890" s="139"/>
      <c r="C890" s="139"/>
      <c r="D890" s="139"/>
      <c r="E890" s="139"/>
      <c r="Z890" s="140"/>
    </row>
    <row r="891" spans="1:26" ht="13" x14ac:dyDescent="0.3">
      <c r="A891" s="139"/>
      <c r="B891" s="139"/>
      <c r="C891" s="139"/>
      <c r="D891" s="139"/>
      <c r="E891" s="139"/>
      <c r="Z891" s="140"/>
    </row>
    <row r="892" spans="1:26" ht="13" x14ac:dyDescent="0.3">
      <c r="A892" s="139"/>
      <c r="B892" s="139"/>
      <c r="C892" s="139"/>
      <c r="D892" s="139"/>
      <c r="E892" s="139"/>
      <c r="Z892" s="140"/>
    </row>
    <row r="893" spans="1:26" ht="13" x14ac:dyDescent="0.3">
      <c r="A893" s="139"/>
      <c r="B893" s="139"/>
      <c r="C893" s="139"/>
      <c r="D893" s="139"/>
      <c r="E893" s="139"/>
      <c r="Z893" s="140"/>
    </row>
    <row r="894" spans="1:26" ht="13" x14ac:dyDescent="0.3">
      <c r="A894" s="139"/>
      <c r="B894" s="139"/>
      <c r="C894" s="139"/>
      <c r="D894" s="139"/>
      <c r="E894" s="139"/>
      <c r="Z894" s="140"/>
    </row>
    <row r="895" spans="1:26" ht="13" x14ac:dyDescent="0.3">
      <c r="A895" s="139"/>
      <c r="B895" s="139"/>
      <c r="C895" s="139"/>
      <c r="D895" s="139"/>
      <c r="E895" s="139"/>
      <c r="Z895" s="140"/>
    </row>
    <row r="896" spans="1:26" ht="13" x14ac:dyDescent="0.3">
      <c r="A896" s="139"/>
      <c r="B896" s="139"/>
      <c r="C896" s="139"/>
      <c r="D896" s="139"/>
      <c r="E896" s="139"/>
      <c r="Z896" s="140"/>
    </row>
    <row r="897" spans="1:26" ht="13" x14ac:dyDescent="0.3">
      <c r="A897" s="139"/>
      <c r="B897" s="139"/>
      <c r="C897" s="139"/>
      <c r="D897" s="139"/>
      <c r="E897" s="139"/>
      <c r="Z897" s="140"/>
    </row>
    <row r="898" spans="1:26" ht="13" x14ac:dyDescent="0.3">
      <c r="A898" s="139"/>
      <c r="B898" s="139"/>
      <c r="C898" s="139"/>
      <c r="D898" s="139"/>
      <c r="E898" s="139"/>
      <c r="Z898" s="140"/>
    </row>
    <row r="899" spans="1:26" ht="13" x14ac:dyDescent="0.3">
      <c r="A899" s="139"/>
      <c r="B899" s="139"/>
      <c r="C899" s="139"/>
      <c r="D899" s="139"/>
      <c r="E899" s="139"/>
      <c r="Z899" s="140"/>
    </row>
    <row r="900" spans="1:26" ht="13" x14ac:dyDescent="0.3">
      <c r="A900" s="139"/>
      <c r="B900" s="139"/>
      <c r="C900" s="139"/>
      <c r="D900" s="139"/>
      <c r="E900" s="139"/>
      <c r="Z900" s="140"/>
    </row>
    <row r="901" spans="1:26" ht="13" x14ac:dyDescent="0.3">
      <c r="A901" s="139"/>
      <c r="B901" s="139"/>
      <c r="C901" s="139"/>
      <c r="D901" s="139"/>
      <c r="E901" s="139"/>
      <c r="Z901" s="140"/>
    </row>
    <row r="902" spans="1:26" ht="13" x14ac:dyDescent="0.3">
      <c r="A902" s="139"/>
      <c r="B902" s="139"/>
      <c r="C902" s="139"/>
      <c r="D902" s="139"/>
      <c r="E902" s="139"/>
      <c r="Z902" s="140"/>
    </row>
    <row r="903" spans="1:26" ht="13" x14ac:dyDescent="0.3">
      <c r="A903" s="139"/>
      <c r="B903" s="139"/>
      <c r="C903" s="139"/>
      <c r="D903" s="139"/>
      <c r="E903" s="139"/>
      <c r="Z903" s="140"/>
    </row>
    <row r="904" spans="1:26" ht="13" x14ac:dyDescent="0.3">
      <c r="A904" s="139"/>
      <c r="B904" s="139"/>
      <c r="C904" s="139"/>
      <c r="D904" s="139"/>
      <c r="E904" s="139"/>
      <c r="Z904" s="140"/>
    </row>
    <row r="905" spans="1:26" ht="13" x14ac:dyDescent="0.3">
      <c r="A905" s="139"/>
      <c r="B905" s="139"/>
      <c r="C905" s="139"/>
      <c r="D905" s="139"/>
      <c r="E905" s="139"/>
      <c r="Z905" s="140"/>
    </row>
    <row r="906" spans="1:26" ht="13" x14ac:dyDescent="0.3">
      <c r="A906" s="139"/>
      <c r="B906" s="139"/>
      <c r="C906" s="139"/>
      <c r="D906" s="139"/>
      <c r="E906" s="139"/>
      <c r="Z906" s="140"/>
    </row>
    <row r="907" spans="1:26" ht="13" x14ac:dyDescent="0.3">
      <c r="A907" s="139"/>
      <c r="B907" s="139"/>
      <c r="C907" s="139"/>
      <c r="D907" s="139"/>
      <c r="E907" s="139"/>
      <c r="Z907" s="140"/>
    </row>
    <row r="908" spans="1:26" ht="13" x14ac:dyDescent="0.3">
      <c r="A908" s="139"/>
      <c r="B908" s="139"/>
      <c r="C908" s="139"/>
      <c r="D908" s="139"/>
      <c r="E908" s="139"/>
      <c r="Z908" s="140"/>
    </row>
    <row r="909" spans="1:26" ht="13" x14ac:dyDescent="0.3">
      <c r="A909" s="139"/>
      <c r="B909" s="139"/>
      <c r="C909" s="139"/>
      <c r="D909" s="139"/>
      <c r="E909" s="139"/>
      <c r="Z909" s="140"/>
    </row>
    <row r="910" spans="1:26" ht="13" x14ac:dyDescent="0.3">
      <c r="A910" s="139"/>
      <c r="B910" s="139"/>
      <c r="C910" s="139"/>
      <c r="D910" s="139"/>
      <c r="E910" s="139"/>
      <c r="Z910" s="140"/>
    </row>
    <row r="911" spans="1:26" ht="13" x14ac:dyDescent="0.3">
      <c r="A911" s="139"/>
      <c r="B911" s="139"/>
      <c r="C911" s="139"/>
      <c r="D911" s="139"/>
      <c r="E911" s="139"/>
      <c r="Z911" s="140"/>
    </row>
    <row r="912" spans="1:26" ht="13" x14ac:dyDescent="0.3">
      <c r="A912" s="139"/>
      <c r="B912" s="139"/>
      <c r="C912" s="139"/>
      <c r="D912" s="139"/>
      <c r="E912" s="139"/>
      <c r="Z912" s="140"/>
    </row>
    <row r="913" spans="1:26" ht="13" x14ac:dyDescent="0.3">
      <c r="A913" s="139"/>
      <c r="B913" s="139"/>
      <c r="C913" s="139"/>
      <c r="D913" s="139"/>
      <c r="E913" s="139"/>
      <c r="Z913" s="140"/>
    </row>
    <row r="914" spans="1:26" ht="13" x14ac:dyDescent="0.3">
      <c r="A914" s="139"/>
      <c r="B914" s="139"/>
      <c r="C914" s="139"/>
      <c r="D914" s="139"/>
      <c r="E914" s="139"/>
      <c r="Z914" s="140"/>
    </row>
    <row r="915" spans="1:26" ht="13" x14ac:dyDescent="0.3">
      <c r="A915" s="139"/>
      <c r="B915" s="139"/>
      <c r="C915" s="139"/>
      <c r="D915" s="139"/>
      <c r="E915" s="139"/>
      <c r="Z915" s="140"/>
    </row>
    <row r="916" spans="1:26" ht="13" x14ac:dyDescent="0.3">
      <c r="A916" s="139"/>
      <c r="B916" s="139"/>
      <c r="C916" s="139"/>
      <c r="D916" s="139"/>
      <c r="E916" s="139"/>
      <c r="Z916" s="140"/>
    </row>
    <row r="917" spans="1:26" ht="13" x14ac:dyDescent="0.3">
      <c r="A917" s="139"/>
      <c r="B917" s="139"/>
      <c r="C917" s="139"/>
      <c r="D917" s="139"/>
      <c r="E917" s="139"/>
      <c r="Z917" s="140"/>
    </row>
    <row r="918" spans="1:26" ht="13" x14ac:dyDescent="0.3">
      <c r="A918" s="139"/>
      <c r="B918" s="139"/>
      <c r="C918" s="139"/>
      <c r="D918" s="139"/>
      <c r="E918" s="139"/>
      <c r="Z918" s="140"/>
    </row>
    <row r="919" spans="1:26" ht="13" x14ac:dyDescent="0.3">
      <c r="A919" s="139"/>
      <c r="B919" s="139"/>
      <c r="C919" s="139"/>
      <c r="D919" s="139"/>
      <c r="E919" s="139"/>
      <c r="Z919" s="140"/>
    </row>
    <row r="920" spans="1:26" ht="13" x14ac:dyDescent="0.3">
      <c r="A920" s="139"/>
      <c r="B920" s="139"/>
      <c r="C920" s="139"/>
      <c r="D920" s="139"/>
      <c r="E920" s="139"/>
      <c r="Z920" s="140"/>
    </row>
    <row r="921" spans="1:26" ht="13" x14ac:dyDescent="0.3">
      <c r="A921" s="139"/>
      <c r="B921" s="139"/>
      <c r="C921" s="139"/>
      <c r="D921" s="139"/>
      <c r="E921" s="139"/>
      <c r="Z921" s="140"/>
    </row>
    <row r="922" spans="1:26" ht="13" x14ac:dyDescent="0.3">
      <c r="A922" s="139"/>
      <c r="B922" s="139"/>
      <c r="C922" s="139"/>
      <c r="D922" s="139"/>
      <c r="E922" s="139"/>
      <c r="Z922" s="140"/>
    </row>
    <row r="923" spans="1:26" ht="13" x14ac:dyDescent="0.3">
      <c r="A923" s="139"/>
      <c r="B923" s="139"/>
      <c r="C923" s="139"/>
      <c r="D923" s="139"/>
      <c r="E923" s="139"/>
      <c r="Z923" s="140"/>
    </row>
    <row r="924" spans="1:26" ht="13" x14ac:dyDescent="0.3">
      <c r="A924" s="139"/>
      <c r="B924" s="139"/>
      <c r="C924" s="139"/>
      <c r="D924" s="139"/>
      <c r="E924" s="139"/>
      <c r="Z924" s="140"/>
    </row>
    <row r="925" spans="1:26" ht="13" x14ac:dyDescent="0.3">
      <c r="A925" s="139"/>
      <c r="B925" s="139"/>
      <c r="C925" s="139"/>
      <c r="D925" s="139"/>
      <c r="E925" s="139"/>
      <c r="Z925" s="140"/>
    </row>
    <row r="926" spans="1:26" ht="13" x14ac:dyDescent="0.3">
      <c r="A926" s="139"/>
      <c r="B926" s="139"/>
      <c r="C926" s="139"/>
      <c r="D926" s="139"/>
      <c r="E926" s="139"/>
      <c r="Z926" s="140"/>
    </row>
    <row r="927" spans="1:26" ht="13" x14ac:dyDescent="0.3">
      <c r="A927" s="139"/>
      <c r="B927" s="139"/>
      <c r="C927" s="139"/>
      <c r="D927" s="139"/>
      <c r="E927" s="139"/>
      <c r="Z927" s="140"/>
    </row>
    <row r="928" spans="1:26" ht="13" x14ac:dyDescent="0.3">
      <c r="A928" s="139"/>
      <c r="B928" s="139"/>
      <c r="C928" s="139"/>
      <c r="D928" s="139"/>
      <c r="E928" s="139"/>
      <c r="Z928" s="140"/>
    </row>
    <row r="929" spans="1:26" ht="13" x14ac:dyDescent="0.3">
      <c r="A929" s="139"/>
      <c r="B929" s="139"/>
      <c r="C929" s="139"/>
      <c r="D929" s="139"/>
      <c r="E929" s="139"/>
      <c r="Z929" s="140"/>
    </row>
    <row r="930" spans="1:26" ht="13" x14ac:dyDescent="0.3">
      <c r="A930" s="139"/>
      <c r="B930" s="139"/>
      <c r="C930" s="139"/>
      <c r="D930" s="139"/>
      <c r="E930" s="139"/>
      <c r="Z930" s="140"/>
    </row>
    <row r="931" spans="1:26" ht="13" x14ac:dyDescent="0.3">
      <c r="A931" s="139"/>
      <c r="B931" s="139"/>
      <c r="C931" s="139"/>
      <c r="D931" s="139"/>
      <c r="E931" s="139"/>
      <c r="Z931" s="140"/>
    </row>
    <row r="932" spans="1:26" ht="13" x14ac:dyDescent="0.3">
      <c r="A932" s="139"/>
      <c r="B932" s="139"/>
      <c r="C932" s="139"/>
      <c r="D932" s="139"/>
      <c r="E932" s="139"/>
      <c r="Z932" s="140"/>
    </row>
    <row r="933" spans="1:26" ht="13" x14ac:dyDescent="0.3">
      <c r="A933" s="139"/>
      <c r="B933" s="139"/>
      <c r="C933" s="139"/>
      <c r="D933" s="139"/>
      <c r="E933" s="139"/>
      <c r="Z933" s="140"/>
    </row>
    <row r="934" spans="1:26" ht="13" x14ac:dyDescent="0.3">
      <c r="A934" s="139"/>
      <c r="B934" s="139"/>
      <c r="C934" s="139"/>
      <c r="D934" s="139"/>
      <c r="E934" s="139"/>
      <c r="Z934" s="140"/>
    </row>
    <row r="935" spans="1:26" ht="13" x14ac:dyDescent="0.3">
      <c r="A935" s="139"/>
      <c r="B935" s="139"/>
      <c r="C935" s="139"/>
      <c r="D935" s="139"/>
      <c r="E935" s="139"/>
      <c r="Z935" s="140"/>
    </row>
    <row r="936" spans="1:26" ht="13" x14ac:dyDescent="0.3">
      <c r="A936" s="139"/>
      <c r="B936" s="139"/>
      <c r="C936" s="139"/>
      <c r="D936" s="139"/>
      <c r="E936" s="139"/>
      <c r="Z936" s="140"/>
    </row>
    <row r="937" spans="1:26" ht="13" x14ac:dyDescent="0.3">
      <c r="A937" s="139"/>
      <c r="B937" s="139"/>
      <c r="C937" s="139"/>
      <c r="D937" s="139"/>
      <c r="E937" s="139"/>
      <c r="Z937" s="140"/>
    </row>
    <row r="938" spans="1:26" ht="13" x14ac:dyDescent="0.3">
      <c r="A938" s="139"/>
      <c r="B938" s="139"/>
      <c r="C938" s="139"/>
      <c r="D938" s="139"/>
      <c r="E938" s="139"/>
      <c r="Z938" s="140"/>
    </row>
    <row r="939" spans="1:26" ht="13" x14ac:dyDescent="0.3">
      <c r="A939" s="139"/>
      <c r="B939" s="139"/>
      <c r="C939" s="139"/>
      <c r="D939" s="139"/>
      <c r="E939" s="139"/>
      <c r="Z939" s="140"/>
    </row>
    <row r="940" spans="1:26" ht="13" x14ac:dyDescent="0.3">
      <c r="A940" s="139"/>
      <c r="B940" s="139"/>
      <c r="C940" s="139"/>
      <c r="D940" s="139"/>
      <c r="E940" s="139"/>
      <c r="Z940" s="140"/>
    </row>
    <row r="941" spans="1:26" ht="13" x14ac:dyDescent="0.3">
      <c r="A941" s="139"/>
      <c r="B941" s="139"/>
      <c r="C941" s="139"/>
      <c r="D941" s="139"/>
      <c r="E941" s="139"/>
      <c r="Z941" s="140"/>
    </row>
    <row r="942" spans="1:26" ht="13" x14ac:dyDescent="0.3">
      <c r="A942" s="139"/>
      <c r="B942" s="139"/>
      <c r="C942" s="139"/>
      <c r="D942" s="139"/>
      <c r="E942" s="139"/>
      <c r="Z942" s="140"/>
    </row>
    <row r="943" spans="1:26" ht="13" x14ac:dyDescent="0.3">
      <c r="A943" s="139"/>
      <c r="B943" s="139"/>
      <c r="C943" s="139"/>
      <c r="D943" s="139"/>
      <c r="E943" s="139"/>
      <c r="Z943" s="140"/>
    </row>
    <row r="944" spans="1:26" ht="13" x14ac:dyDescent="0.3">
      <c r="A944" s="139"/>
      <c r="B944" s="139"/>
      <c r="C944" s="139"/>
      <c r="D944" s="139"/>
      <c r="E944" s="139"/>
      <c r="Z944" s="140"/>
    </row>
    <row r="945" spans="1:26" ht="13" x14ac:dyDescent="0.3">
      <c r="A945" s="139"/>
      <c r="B945" s="139"/>
      <c r="C945" s="139"/>
      <c r="D945" s="139"/>
      <c r="E945" s="139"/>
      <c r="Z945" s="140"/>
    </row>
    <row r="946" spans="1:26" ht="13" x14ac:dyDescent="0.3">
      <c r="A946" s="139"/>
      <c r="B946" s="139"/>
      <c r="C946" s="139"/>
      <c r="D946" s="139"/>
      <c r="E946" s="139"/>
      <c r="Z946" s="140"/>
    </row>
    <row r="947" spans="1:26" ht="13" x14ac:dyDescent="0.3">
      <c r="A947" s="139"/>
      <c r="B947" s="139"/>
      <c r="C947" s="139"/>
      <c r="D947" s="139"/>
      <c r="E947" s="139"/>
      <c r="Z947" s="140"/>
    </row>
    <row r="948" spans="1:26" ht="13" x14ac:dyDescent="0.3">
      <c r="A948" s="139"/>
      <c r="B948" s="139"/>
      <c r="C948" s="139"/>
      <c r="D948" s="139"/>
      <c r="E948" s="139"/>
      <c r="Z948" s="140"/>
    </row>
    <row r="949" spans="1:26" ht="13" x14ac:dyDescent="0.3">
      <c r="A949" s="139"/>
      <c r="B949" s="139"/>
      <c r="C949" s="139"/>
      <c r="D949" s="139"/>
      <c r="E949" s="139"/>
      <c r="Z949" s="140"/>
    </row>
    <row r="950" spans="1:26" ht="13" x14ac:dyDescent="0.3">
      <c r="A950" s="139"/>
      <c r="B950" s="139"/>
      <c r="C950" s="139"/>
      <c r="D950" s="139"/>
      <c r="E950" s="139"/>
      <c r="Z950" s="140"/>
    </row>
    <row r="951" spans="1:26" ht="13" x14ac:dyDescent="0.3">
      <c r="A951" s="139"/>
      <c r="B951" s="139"/>
      <c r="C951" s="139"/>
      <c r="D951" s="139"/>
      <c r="E951" s="139"/>
      <c r="Z951" s="140"/>
    </row>
    <row r="952" spans="1:26" ht="13" x14ac:dyDescent="0.3">
      <c r="A952" s="139"/>
      <c r="B952" s="139"/>
      <c r="C952" s="139"/>
      <c r="D952" s="139"/>
      <c r="E952" s="139"/>
      <c r="Z952" s="140"/>
    </row>
    <row r="953" spans="1:26" ht="13" x14ac:dyDescent="0.3">
      <c r="A953" s="139"/>
      <c r="B953" s="139"/>
      <c r="C953" s="139"/>
      <c r="D953" s="139"/>
      <c r="E953" s="139"/>
      <c r="Z953" s="140"/>
    </row>
    <row r="954" spans="1:26" ht="13" x14ac:dyDescent="0.3">
      <c r="A954" s="139"/>
      <c r="B954" s="139"/>
      <c r="C954" s="139"/>
      <c r="D954" s="139"/>
      <c r="E954" s="139"/>
      <c r="Z954" s="140"/>
    </row>
    <row r="955" spans="1:26" ht="13" x14ac:dyDescent="0.3">
      <c r="A955" s="139"/>
      <c r="B955" s="139"/>
      <c r="C955" s="139"/>
      <c r="D955" s="139"/>
      <c r="E955" s="139"/>
      <c r="Z955" s="140"/>
    </row>
    <row r="956" spans="1:26" ht="13" x14ac:dyDescent="0.3">
      <c r="A956" s="139"/>
      <c r="B956" s="139"/>
      <c r="C956" s="139"/>
      <c r="D956" s="139"/>
      <c r="E956" s="139"/>
      <c r="Z956" s="140"/>
    </row>
    <row r="957" spans="1:26" ht="13" x14ac:dyDescent="0.3">
      <c r="A957" s="139"/>
      <c r="B957" s="139"/>
      <c r="C957" s="139"/>
      <c r="D957" s="139"/>
      <c r="E957" s="139"/>
      <c r="Z957" s="140"/>
    </row>
    <row r="958" spans="1:26" ht="13" x14ac:dyDescent="0.3">
      <c r="A958" s="139"/>
      <c r="B958" s="139"/>
      <c r="C958" s="139"/>
      <c r="D958" s="139"/>
      <c r="E958" s="139"/>
      <c r="Z958" s="140"/>
    </row>
    <row r="959" spans="1:26" ht="13" x14ac:dyDescent="0.3">
      <c r="A959" s="139"/>
      <c r="B959" s="139"/>
      <c r="C959" s="139"/>
      <c r="D959" s="139"/>
      <c r="E959" s="139"/>
      <c r="Z959" s="140"/>
    </row>
    <row r="960" spans="1:26" ht="13" x14ac:dyDescent="0.3">
      <c r="A960" s="139"/>
      <c r="B960" s="139"/>
      <c r="C960" s="139"/>
      <c r="D960" s="139"/>
      <c r="E960" s="139"/>
      <c r="Z960" s="140"/>
    </row>
    <row r="961" spans="1:26" ht="13" x14ac:dyDescent="0.3">
      <c r="A961" s="139"/>
      <c r="B961" s="139"/>
      <c r="C961" s="139"/>
      <c r="D961" s="139"/>
      <c r="E961" s="139"/>
      <c r="Z961" s="140"/>
    </row>
    <row r="962" spans="1:26" ht="13" x14ac:dyDescent="0.3">
      <c r="A962" s="139"/>
      <c r="B962" s="139"/>
      <c r="C962" s="139"/>
      <c r="D962" s="139"/>
      <c r="E962" s="139"/>
      <c r="Z962" s="140"/>
    </row>
    <row r="963" spans="1:26" ht="13" x14ac:dyDescent="0.3">
      <c r="A963" s="139"/>
      <c r="B963" s="139"/>
      <c r="C963" s="139"/>
      <c r="D963" s="139"/>
      <c r="E963" s="139"/>
      <c r="Z963" s="140"/>
    </row>
    <row r="964" spans="1:26" ht="13" x14ac:dyDescent="0.3">
      <c r="A964" s="139"/>
      <c r="B964" s="139"/>
      <c r="C964" s="139"/>
      <c r="D964" s="139"/>
      <c r="E964" s="139"/>
      <c r="Z964" s="140"/>
    </row>
    <row r="965" spans="1:26" ht="13" x14ac:dyDescent="0.3">
      <c r="A965" s="139"/>
      <c r="B965" s="139"/>
      <c r="C965" s="139"/>
      <c r="D965" s="139"/>
      <c r="E965" s="139"/>
      <c r="Z965" s="140"/>
    </row>
    <row r="966" spans="1:26" ht="13" x14ac:dyDescent="0.3">
      <c r="A966" s="139"/>
      <c r="B966" s="139"/>
      <c r="C966" s="139"/>
      <c r="D966" s="139"/>
      <c r="E966" s="139"/>
      <c r="Z966" s="140"/>
    </row>
    <row r="967" spans="1:26" ht="13" x14ac:dyDescent="0.3">
      <c r="A967" s="139"/>
      <c r="B967" s="139"/>
      <c r="C967" s="139"/>
      <c r="D967" s="139"/>
      <c r="E967" s="139"/>
      <c r="Z967" s="140"/>
    </row>
    <row r="968" spans="1:26" ht="13" x14ac:dyDescent="0.3">
      <c r="A968" s="139"/>
      <c r="B968" s="139"/>
      <c r="C968" s="139"/>
      <c r="D968" s="139"/>
      <c r="E968" s="139"/>
      <c r="Z968" s="140"/>
    </row>
    <row r="969" spans="1:26" ht="13" x14ac:dyDescent="0.3">
      <c r="A969" s="139"/>
      <c r="B969" s="139"/>
      <c r="C969" s="139"/>
      <c r="D969" s="139"/>
      <c r="E969" s="139"/>
      <c r="Z969" s="140"/>
    </row>
    <row r="970" spans="1:26" ht="13" x14ac:dyDescent="0.3">
      <c r="A970" s="139"/>
      <c r="B970" s="139"/>
      <c r="C970" s="139"/>
      <c r="D970" s="139"/>
      <c r="E970" s="139"/>
      <c r="Z970" s="140"/>
    </row>
    <row r="971" spans="1:26" ht="13" x14ac:dyDescent="0.3">
      <c r="A971" s="139"/>
      <c r="B971" s="139"/>
      <c r="C971" s="139"/>
      <c r="D971" s="139"/>
      <c r="E971" s="139"/>
      <c r="Z971" s="140"/>
    </row>
    <row r="972" spans="1:26" ht="13" x14ac:dyDescent="0.3">
      <c r="A972" s="139"/>
      <c r="B972" s="139"/>
      <c r="C972" s="139"/>
      <c r="D972" s="139"/>
      <c r="E972" s="139"/>
      <c r="Z972" s="140"/>
    </row>
    <row r="973" spans="1:26" ht="13" x14ac:dyDescent="0.3">
      <c r="A973" s="139"/>
      <c r="B973" s="139"/>
      <c r="C973" s="139"/>
      <c r="D973" s="139"/>
      <c r="E973" s="139"/>
      <c r="Z973" s="140"/>
    </row>
    <row r="974" spans="1:26" ht="13" x14ac:dyDescent="0.3">
      <c r="A974" s="139"/>
      <c r="B974" s="139"/>
      <c r="C974" s="139"/>
      <c r="D974" s="139"/>
      <c r="E974" s="139"/>
      <c r="Z974" s="140"/>
    </row>
    <row r="975" spans="1:26" ht="13" x14ac:dyDescent="0.3">
      <c r="A975" s="139"/>
      <c r="B975" s="139"/>
      <c r="C975" s="139"/>
      <c r="D975" s="139"/>
      <c r="E975" s="139"/>
      <c r="Z975" s="140"/>
    </row>
    <row r="976" spans="1:26" ht="13" x14ac:dyDescent="0.3">
      <c r="A976" s="139"/>
      <c r="B976" s="139"/>
      <c r="C976" s="139"/>
      <c r="D976" s="139"/>
      <c r="E976" s="139"/>
      <c r="Z976" s="140"/>
    </row>
    <row r="977" spans="1:26" ht="13" x14ac:dyDescent="0.3">
      <c r="A977" s="139"/>
      <c r="B977" s="139"/>
      <c r="C977" s="139"/>
      <c r="D977" s="139"/>
      <c r="E977" s="139"/>
      <c r="Z977" s="140"/>
    </row>
    <row r="978" spans="1:26" ht="13" x14ac:dyDescent="0.3">
      <c r="A978" s="139"/>
      <c r="B978" s="139"/>
      <c r="C978" s="139"/>
      <c r="D978" s="139"/>
      <c r="E978" s="139"/>
      <c r="Z978" s="140"/>
    </row>
    <row r="979" spans="1:26" ht="13" x14ac:dyDescent="0.3">
      <c r="A979" s="139"/>
      <c r="B979" s="139"/>
      <c r="C979" s="139"/>
      <c r="D979" s="139"/>
      <c r="E979" s="139"/>
      <c r="Z979" s="140"/>
    </row>
    <row r="980" spans="1:26" ht="13" x14ac:dyDescent="0.3">
      <c r="A980" s="139"/>
      <c r="B980" s="139"/>
      <c r="C980" s="139"/>
      <c r="D980" s="139"/>
      <c r="E980" s="139"/>
      <c r="Z980" s="140"/>
    </row>
    <row r="981" spans="1:26" ht="13" x14ac:dyDescent="0.3">
      <c r="A981" s="139"/>
      <c r="B981" s="139"/>
      <c r="C981" s="139"/>
      <c r="D981" s="139"/>
      <c r="E981" s="139"/>
      <c r="Z981" s="140"/>
    </row>
    <row r="982" spans="1:26" ht="13" x14ac:dyDescent="0.3">
      <c r="A982" s="139"/>
      <c r="B982" s="139"/>
      <c r="C982" s="139"/>
      <c r="D982" s="139"/>
      <c r="E982" s="139"/>
      <c r="Z982" s="140"/>
    </row>
    <row r="983" spans="1:26" ht="13" x14ac:dyDescent="0.3">
      <c r="A983" s="139"/>
      <c r="B983" s="139"/>
      <c r="C983" s="139"/>
      <c r="D983" s="139"/>
      <c r="E983" s="139"/>
      <c r="Z983" s="140"/>
    </row>
    <row r="984" spans="1:26" ht="13" x14ac:dyDescent="0.3">
      <c r="A984" s="139"/>
      <c r="B984" s="139"/>
      <c r="C984" s="139"/>
      <c r="D984" s="139"/>
      <c r="E984" s="139"/>
      <c r="Z984" s="140"/>
    </row>
    <row r="985" spans="1:26" ht="13" x14ac:dyDescent="0.3">
      <c r="A985" s="139"/>
      <c r="B985" s="139"/>
      <c r="C985" s="139"/>
      <c r="D985" s="139"/>
      <c r="E985" s="139"/>
      <c r="Z985" s="140"/>
    </row>
    <row r="986" spans="1:26" ht="13" x14ac:dyDescent="0.3">
      <c r="A986" s="139"/>
      <c r="B986" s="139"/>
      <c r="C986" s="139"/>
      <c r="D986" s="139"/>
      <c r="E986" s="139"/>
      <c r="Z986" s="140"/>
    </row>
    <row r="987" spans="1:26" ht="13" x14ac:dyDescent="0.3">
      <c r="A987" s="139"/>
      <c r="B987" s="139"/>
      <c r="C987" s="139"/>
      <c r="D987" s="139"/>
      <c r="E987" s="139"/>
      <c r="Z987" s="140"/>
    </row>
    <row r="988" spans="1:26" ht="13" x14ac:dyDescent="0.3">
      <c r="A988" s="139"/>
      <c r="B988" s="139"/>
      <c r="C988" s="139"/>
      <c r="D988" s="139"/>
      <c r="E988" s="139"/>
      <c r="Z988" s="140"/>
    </row>
    <row r="989" spans="1:26" ht="13" x14ac:dyDescent="0.3">
      <c r="A989" s="139"/>
      <c r="B989" s="139"/>
      <c r="C989" s="139"/>
      <c r="D989" s="139"/>
      <c r="E989" s="139"/>
      <c r="Z989" s="140"/>
    </row>
    <row r="990" spans="1:26" ht="13" x14ac:dyDescent="0.3">
      <c r="A990" s="139"/>
      <c r="B990" s="139"/>
      <c r="C990" s="139"/>
      <c r="D990" s="139"/>
      <c r="E990" s="139"/>
      <c r="Z990" s="140"/>
    </row>
    <row r="991" spans="1:26" ht="13" x14ac:dyDescent="0.3">
      <c r="A991" s="139"/>
      <c r="B991" s="139"/>
      <c r="C991" s="139"/>
      <c r="D991" s="139"/>
      <c r="E991" s="139"/>
      <c r="Z991" s="140"/>
    </row>
    <row r="992" spans="1:26" ht="13" x14ac:dyDescent="0.3">
      <c r="A992" s="139"/>
      <c r="B992" s="139"/>
      <c r="C992" s="139"/>
      <c r="D992" s="139"/>
      <c r="E992" s="139"/>
      <c r="Z992" s="140"/>
    </row>
    <row r="993" spans="1:26" ht="13" x14ac:dyDescent="0.3">
      <c r="A993" s="139"/>
      <c r="B993" s="139"/>
      <c r="C993" s="139"/>
      <c r="D993" s="139"/>
      <c r="E993" s="139"/>
      <c r="Z993" s="140"/>
    </row>
    <row r="994" spans="1:26" ht="13" x14ac:dyDescent="0.3">
      <c r="A994" s="139"/>
      <c r="B994" s="139"/>
      <c r="C994" s="139"/>
      <c r="D994" s="139"/>
      <c r="E994" s="139"/>
      <c r="Z994" s="140"/>
    </row>
    <row r="995" spans="1:26" ht="13" x14ac:dyDescent="0.3">
      <c r="A995" s="139"/>
      <c r="B995" s="139"/>
      <c r="C995" s="139"/>
      <c r="D995" s="139"/>
      <c r="E995" s="139"/>
      <c r="Z995" s="140"/>
    </row>
    <row r="996" spans="1:26" ht="13" x14ac:dyDescent="0.3">
      <c r="A996" s="139"/>
      <c r="B996" s="139"/>
      <c r="C996" s="139"/>
      <c r="D996" s="139"/>
      <c r="E996" s="139"/>
      <c r="Z996" s="140"/>
    </row>
    <row r="997" spans="1:26" ht="13" x14ac:dyDescent="0.3">
      <c r="A997" s="139"/>
      <c r="B997" s="139"/>
      <c r="C997" s="139"/>
      <c r="D997" s="139"/>
      <c r="E997" s="139"/>
      <c r="Z997" s="140"/>
    </row>
    <row r="998" spans="1:26" ht="13" x14ac:dyDescent="0.3">
      <c r="A998" s="139"/>
      <c r="B998" s="139"/>
      <c r="C998" s="139"/>
      <c r="D998" s="139"/>
      <c r="E998" s="139"/>
      <c r="Z998" s="140"/>
    </row>
    <row r="999" spans="1:26" ht="13" x14ac:dyDescent="0.3">
      <c r="A999" s="139"/>
      <c r="B999" s="139"/>
      <c r="C999" s="139"/>
      <c r="D999" s="139"/>
      <c r="E999" s="139"/>
      <c r="Z999" s="1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338"/>
  <sheetViews>
    <sheetView workbookViewId="0"/>
  </sheetViews>
  <sheetFormatPr defaultColWidth="14.453125" defaultRowHeight="15.75" customHeight="1" x14ac:dyDescent="0.25"/>
  <sheetData>
    <row r="1" spans="1:32" ht="15.75" customHeight="1" x14ac:dyDescent="0.35">
      <c r="A1" s="54" t="s">
        <v>37</v>
      </c>
      <c r="B1" s="54" t="s">
        <v>124</v>
      </c>
      <c r="C1" s="55" t="s">
        <v>41</v>
      </c>
      <c r="D1" s="55" t="s">
        <v>45</v>
      </c>
      <c r="E1" s="55" t="s">
        <v>43</v>
      </c>
      <c r="F1" s="55" t="s">
        <v>47</v>
      </c>
      <c r="G1" s="55" t="s">
        <v>196</v>
      </c>
      <c r="H1" s="55" t="s">
        <v>197</v>
      </c>
      <c r="I1" s="55" t="s">
        <v>198</v>
      </c>
      <c r="J1" s="55" t="s">
        <v>55</v>
      </c>
      <c r="K1" s="55" t="s">
        <v>57</v>
      </c>
      <c r="L1" s="55" t="s">
        <v>59</v>
      </c>
      <c r="M1" s="55" t="s">
        <v>199</v>
      </c>
      <c r="N1" s="55" t="s">
        <v>63</v>
      </c>
      <c r="O1" s="55" t="s">
        <v>65</v>
      </c>
      <c r="P1" s="55" t="s">
        <v>67</v>
      </c>
      <c r="Q1" s="55" t="s">
        <v>69</v>
      </c>
      <c r="R1" s="58" t="s">
        <v>200</v>
      </c>
      <c r="S1" s="58" t="s">
        <v>75</v>
      </c>
      <c r="T1" s="58" t="s">
        <v>79</v>
      </c>
      <c r="U1" s="58" t="s">
        <v>81</v>
      </c>
      <c r="V1" s="58" t="s">
        <v>82</v>
      </c>
      <c r="W1" s="58" t="s">
        <v>201</v>
      </c>
      <c r="X1" s="58" t="s">
        <v>202</v>
      </c>
      <c r="Y1" s="58" t="s">
        <v>203</v>
      </c>
      <c r="Z1" s="55" t="s">
        <v>204</v>
      </c>
      <c r="AA1" s="59" t="s">
        <v>205</v>
      </c>
      <c r="AB1" s="55" t="s">
        <v>206</v>
      </c>
      <c r="AC1" s="55" t="s">
        <v>207</v>
      </c>
      <c r="AD1" s="46" t="s">
        <v>208</v>
      </c>
      <c r="AE1" s="56" t="s">
        <v>130</v>
      </c>
      <c r="AF1" s="58" t="s">
        <v>88</v>
      </c>
    </row>
    <row r="2" spans="1:32" ht="15.75" customHeight="1" x14ac:dyDescent="0.35">
      <c r="A2" s="60" t="s">
        <v>135</v>
      </c>
      <c r="B2" s="60" t="s">
        <v>136</v>
      </c>
      <c r="C2" s="60" t="s">
        <v>137</v>
      </c>
      <c r="D2" s="60" t="s">
        <v>229</v>
      </c>
      <c r="E2" s="60" t="s">
        <v>138</v>
      </c>
      <c r="F2" s="60" t="s">
        <v>139</v>
      </c>
      <c r="G2" s="61">
        <v>8.0810600000000008</v>
      </c>
      <c r="H2" s="61">
        <v>6.9728000000000003</v>
      </c>
      <c r="I2" s="62">
        <v>1.222</v>
      </c>
      <c r="J2" s="62">
        <v>1.63</v>
      </c>
      <c r="K2" s="62">
        <v>1.4450000000000001</v>
      </c>
      <c r="L2" s="62">
        <v>1.869</v>
      </c>
      <c r="M2" s="62">
        <v>24.49</v>
      </c>
      <c r="N2" s="62">
        <v>3.738</v>
      </c>
      <c r="O2" s="62">
        <v>2.89</v>
      </c>
      <c r="P2" s="62">
        <v>0.2390000000000001</v>
      </c>
      <c r="Q2" s="62">
        <v>0.22300000000000009</v>
      </c>
      <c r="R2" s="62">
        <v>2.94</v>
      </c>
      <c r="S2" s="62">
        <v>3.4</v>
      </c>
      <c r="T2" s="62">
        <v>3.47</v>
      </c>
      <c r="U2" s="62">
        <v>2.99</v>
      </c>
      <c r="V2" s="62">
        <v>3.48</v>
      </c>
      <c r="W2" s="62">
        <v>2.78</v>
      </c>
      <c r="X2" s="63">
        <v>43707</v>
      </c>
      <c r="Y2" s="64">
        <v>0.28999999999999998</v>
      </c>
      <c r="Z2" s="64">
        <v>26.935880000000001</v>
      </c>
      <c r="AA2" s="65">
        <v>2.0928716048787752</v>
      </c>
      <c r="AB2" s="66">
        <v>1317.3285663613494</v>
      </c>
      <c r="AC2" s="66">
        <v>1.3173285663613494</v>
      </c>
      <c r="AD2" s="67">
        <v>1.317329</v>
      </c>
      <c r="AE2" s="15" t="s">
        <v>18</v>
      </c>
      <c r="AF2" s="69">
        <v>75.2</v>
      </c>
    </row>
    <row r="3" spans="1:32" ht="15.75" customHeight="1" x14ac:dyDescent="0.35">
      <c r="A3" s="70" t="s">
        <v>135</v>
      </c>
      <c r="B3" s="70" t="s">
        <v>136</v>
      </c>
      <c r="C3" s="70" t="s">
        <v>137</v>
      </c>
      <c r="D3" s="70" t="s">
        <v>229</v>
      </c>
      <c r="E3" s="70" t="s">
        <v>138</v>
      </c>
      <c r="F3" s="70" t="s">
        <v>142</v>
      </c>
      <c r="G3" s="71"/>
      <c r="H3" s="71"/>
      <c r="I3" s="72">
        <v>0.93300000000000005</v>
      </c>
      <c r="J3" s="72">
        <v>1.232</v>
      </c>
      <c r="K3" s="72">
        <v>1.145</v>
      </c>
      <c r="L3" s="72">
        <v>1.5369999999999999</v>
      </c>
      <c r="M3" s="72">
        <v>23.97</v>
      </c>
      <c r="N3" s="62">
        <v>3.0739999999999998</v>
      </c>
      <c r="O3" s="62">
        <v>2.29</v>
      </c>
      <c r="P3" s="62">
        <v>0.30499999999999994</v>
      </c>
      <c r="Q3" s="62">
        <v>0.21199999999999997</v>
      </c>
      <c r="R3" s="72">
        <v>2.25</v>
      </c>
      <c r="S3" s="72">
        <v>2.79</v>
      </c>
      <c r="T3" s="72">
        <v>2.12</v>
      </c>
      <c r="U3" s="72">
        <v>1.79</v>
      </c>
      <c r="V3" s="72">
        <v>3.31</v>
      </c>
      <c r="W3" s="72">
        <v>2.35</v>
      </c>
      <c r="X3" s="73">
        <v>43707</v>
      </c>
      <c r="Y3" s="74">
        <v>0.21</v>
      </c>
      <c r="Z3" s="74">
        <v>15.99187</v>
      </c>
      <c r="AA3" s="75">
        <v>1.0262312485061749</v>
      </c>
      <c r="AB3" s="66">
        <v>1594.9957961953619</v>
      </c>
      <c r="AC3" s="66">
        <v>1.594995796195362</v>
      </c>
      <c r="AD3" s="67">
        <v>1.5949960000000001</v>
      </c>
      <c r="AE3" s="15" t="s">
        <v>10</v>
      </c>
      <c r="AF3" s="78">
        <v>43.1</v>
      </c>
    </row>
    <row r="4" spans="1:32" ht="15.75" customHeight="1" x14ac:dyDescent="0.35">
      <c r="A4" s="60" t="s">
        <v>135</v>
      </c>
      <c r="B4" s="60" t="s">
        <v>136</v>
      </c>
      <c r="C4" s="60" t="s">
        <v>137</v>
      </c>
      <c r="D4" s="60" t="s">
        <v>230</v>
      </c>
      <c r="E4" s="60" t="s">
        <v>145</v>
      </c>
      <c r="F4" s="60" t="s">
        <v>139</v>
      </c>
      <c r="G4" s="61">
        <v>15.77026</v>
      </c>
      <c r="H4" s="61">
        <v>13.565340000000001</v>
      </c>
      <c r="I4" s="62">
        <v>1.171</v>
      </c>
      <c r="J4" s="62">
        <v>1.504</v>
      </c>
      <c r="K4" s="62">
        <v>1.347</v>
      </c>
      <c r="L4" s="62">
        <v>1.762</v>
      </c>
      <c r="M4" s="62">
        <v>19.55</v>
      </c>
      <c r="N4" s="62">
        <v>3.524</v>
      </c>
      <c r="O4" s="62">
        <v>2.694</v>
      </c>
      <c r="P4" s="62">
        <v>0.25800000000000001</v>
      </c>
      <c r="Q4" s="62">
        <v>0.17599999999999993</v>
      </c>
      <c r="R4" s="62">
        <v>2.8</v>
      </c>
      <c r="S4" s="62">
        <v>3.59</v>
      </c>
      <c r="T4" s="62">
        <v>3.45</v>
      </c>
      <c r="U4" s="62">
        <v>2.91</v>
      </c>
      <c r="V4" s="62">
        <v>3.57</v>
      </c>
      <c r="W4" s="62">
        <v>2.66</v>
      </c>
      <c r="X4" s="63">
        <v>43707</v>
      </c>
      <c r="Y4" s="64">
        <v>0.22</v>
      </c>
      <c r="Z4" s="64">
        <v>25.298249999999999</v>
      </c>
      <c r="AA4" s="65">
        <v>1.485451830963515</v>
      </c>
      <c r="AB4" s="66">
        <v>1743.1607292142476</v>
      </c>
      <c r="AC4" s="66">
        <v>1.7431607292142477</v>
      </c>
      <c r="AD4" s="67">
        <v>1.743161</v>
      </c>
      <c r="AE4" s="15" t="s">
        <v>10</v>
      </c>
      <c r="AF4" s="69">
        <v>58.3</v>
      </c>
    </row>
    <row r="5" spans="1:32" ht="15.75" customHeight="1" x14ac:dyDescent="0.35">
      <c r="A5" s="70" t="s">
        <v>135</v>
      </c>
      <c r="B5" s="70" t="s">
        <v>136</v>
      </c>
      <c r="C5" s="70" t="s">
        <v>137</v>
      </c>
      <c r="D5" s="70" t="s">
        <v>230</v>
      </c>
      <c r="E5" s="70" t="s">
        <v>145</v>
      </c>
      <c r="F5" s="70" t="s">
        <v>142</v>
      </c>
      <c r="G5" s="71"/>
      <c r="H5" s="71"/>
      <c r="I5" s="72">
        <v>1.0189999999999999</v>
      </c>
      <c r="J5" s="72">
        <v>1.23</v>
      </c>
      <c r="K5" s="72">
        <v>1.1879999999999999</v>
      </c>
      <c r="L5" s="72">
        <v>1.3979999999999999</v>
      </c>
      <c r="M5" s="72">
        <v>23.06</v>
      </c>
      <c r="N5" s="62">
        <v>2.7959999999999998</v>
      </c>
      <c r="O5" s="62">
        <v>2.3759999999999999</v>
      </c>
      <c r="P5" s="62">
        <v>0.16799999999999993</v>
      </c>
      <c r="Q5" s="62">
        <v>0.16900000000000004</v>
      </c>
      <c r="R5" s="72">
        <v>2.4900000000000002</v>
      </c>
      <c r="S5" s="72">
        <v>2.95</v>
      </c>
      <c r="T5" s="72">
        <v>2.64</v>
      </c>
      <c r="U5" s="72">
        <v>2.1</v>
      </c>
      <c r="V5" s="72">
        <v>3.27</v>
      </c>
      <c r="W5" s="72">
        <v>2.3199999999999998</v>
      </c>
      <c r="X5" s="73">
        <v>43707</v>
      </c>
      <c r="Y5" s="74">
        <v>0.24</v>
      </c>
      <c r="Z5" s="74">
        <v>9.2647899999999996</v>
      </c>
      <c r="AA5" s="75">
        <v>0.81881171944188369</v>
      </c>
      <c r="AB5" s="66">
        <v>1158.1293199345478</v>
      </c>
      <c r="AC5" s="66">
        <v>1.1581293199345477</v>
      </c>
      <c r="AD5" s="67">
        <v>1.158129</v>
      </c>
      <c r="AE5" s="15" t="s">
        <v>10</v>
      </c>
      <c r="AF5" s="78">
        <v>47.4</v>
      </c>
    </row>
    <row r="6" spans="1:32" ht="15.75" customHeight="1" x14ac:dyDescent="0.35">
      <c r="A6" s="79" t="s">
        <v>135</v>
      </c>
      <c r="B6" s="79" t="s">
        <v>136</v>
      </c>
      <c r="C6" s="79" t="s">
        <v>137</v>
      </c>
      <c r="D6" s="79" t="s">
        <v>231</v>
      </c>
      <c r="E6" s="79" t="s">
        <v>148</v>
      </c>
      <c r="F6" s="79" t="s">
        <v>139</v>
      </c>
      <c r="G6" s="80">
        <v>17.379079999999998</v>
      </c>
      <c r="H6" s="80">
        <v>10.36431</v>
      </c>
      <c r="I6" s="81">
        <v>0.99</v>
      </c>
      <c r="J6" s="81">
        <v>1.335</v>
      </c>
      <c r="K6" s="81">
        <v>1.1990000000000001</v>
      </c>
      <c r="L6" s="81">
        <v>1.5469999999999999</v>
      </c>
      <c r="M6" s="81">
        <v>21.59</v>
      </c>
      <c r="N6" s="62">
        <v>3.0939999999999999</v>
      </c>
      <c r="O6" s="62">
        <v>2.3980000000000001</v>
      </c>
      <c r="P6" s="62">
        <v>0.21199999999999997</v>
      </c>
      <c r="Q6" s="62">
        <v>0.20900000000000007</v>
      </c>
      <c r="R6" s="81">
        <v>2.5299999999999998</v>
      </c>
      <c r="S6" s="81">
        <v>3.47</v>
      </c>
      <c r="T6" s="81">
        <v>3.58</v>
      </c>
      <c r="U6" s="81">
        <v>2.5499999999999998</v>
      </c>
      <c r="V6" s="81">
        <v>3.15</v>
      </c>
      <c r="W6" s="81">
        <v>3.01</v>
      </c>
      <c r="X6" s="82">
        <v>43707</v>
      </c>
      <c r="Y6" s="83">
        <v>0.45</v>
      </c>
      <c r="Z6" s="83">
        <v>34.057299999999998</v>
      </c>
      <c r="AA6" s="65">
        <v>1.0769296070977843</v>
      </c>
      <c r="AB6" s="66">
        <v>3236.8936070119103</v>
      </c>
      <c r="AC6" s="66">
        <v>3.2368936070119103</v>
      </c>
      <c r="AD6" s="67">
        <v>3.2368939999999999</v>
      </c>
      <c r="AE6" s="15" t="s">
        <v>149</v>
      </c>
      <c r="AF6" s="86">
        <v>64.599999999999994</v>
      </c>
    </row>
    <row r="7" spans="1:32" ht="15.75" customHeight="1" x14ac:dyDescent="0.35">
      <c r="A7" s="79" t="s">
        <v>135</v>
      </c>
      <c r="B7" s="79" t="s">
        <v>136</v>
      </c>
      <c r="C7" s="79" t="s">
        <v>137</v>
      </c>
      <c r="D7" s="79" t="s">
        <v>231</v>
      </c>
      <c r="E7" s="79" t="s">
        <v>148</v>
      </c>
      <c r="F7" s="79" t="s">
        <v>142</v>
      </c>
      <c r="G7" s="80">
        <v>7.3798199999999996</v>
      </c>
      <c r="H7" s="80">
        <v>6.0409199999999998</v>
      </c>
      <c r="I7" s="81">
        <v>0.81499999999999995</v>
      </c>
      <c r="J7" s="81">
        <v>1.004</v>
      </c>
      <c r="K7" s="81">
        <v>1.0740000000000001</v>
      </c>
      <c r="L7" s="81">
        <v>1.1970000000000001</v>
      </c>
      <c r="M7" s="81">
        <v>22.58</v>
      </c>
      <c r="N7" s="62">
        <v>2.3940000000000001</v>
      </c>
      <c r="O7" s="62">
        <v>2.1480000000000001</v>
      </c>
      <c r="P7" s="62">
        <v>0.19300000000000006</v>
      </c>
      <c r="Q7" s="62">
        <v>0.25900000000000012</v>
      </c>
      <c r="R7" s="81">
        <v>2.2799999999999998</v>
      </c>
      <c r="S7" s="81">
        <v>2.73</v>
      </c>
      <c r="T7" s="81">
        <v>2.06</v>
      </c>
      <c r="U7" s="81">
        <v>1.93</v>
      </c>
      <c r="V7" s="81">
        <v>3.1</v>
      </c>
      <c r="W7" s="81">
        <v>2.17</v>
      </c>
      <c r="X7" s="82">
        <v>43707</v>
      </c>
      <c r="Y7" s="83">
        <v>0.35</v>
      </c>
      <c r="Z7" s="83">
        <v>12.126989999999999</v>
      </c>
      <c r="AA7" s="75">
        <v>0.73778310178340634</v>
      </c>
      <c r="AB7" s="66">
        <v>1682.402257011028</v>
      </c>
      <c r="AC7" s="66">
        <v>1.682402257011028</v>
      </c>
      <c r="AD7" s="67">
        <v>1.682402</v>
      </c>
      <c r="AE7" s="15" t="s">
        <v>10</v>
      </c>
      <c r="AF7" s="86">
        <v>40.200000000000003</v>
      </c>
    </row>
    <row r="8" spans="1:32" ht="15.75" customHeight="1" x14ac:dyDescent="0.35">
      <c r="A8" s="79" t="s">
        <v>135</v>
      </c>
      <c r="B8" s="79" t="s">
        <v>136</v>
      </c>
      <c r="C8" s="79" t="s">
        <v>137</v>
      </c>
      <c r="D8" s="79" t="s">
        <v>232</v>
      </c>
      <c r="E8" s="79" t="s">
        <v>150</v>
      </c>
      <c r="F8" s="79" t="s">
        <v>139</v>
      </c>
      <c r="G8" s="80">
        <v>22.6587</v>
      </c>
      <c r="H8" s="80">
        <v>16.17681</v>
      </c>
      <c r="I8" s="81">
        <v>1.2809999999999999</v>
      </c>
      <c r="J8" s="81">
        <v>1.8520000000000001</v>
      </c>
      <c r="K8" s="81">
        <v>1.61</v>
      </c>
      <c r="L8" s="81">
        <v>2.17</v>
      </c>
      <c r="M8" s="81">
        <v>23.11</v>
      </c>
      <c r="N8" s="62">
        <v>4.34</v>
      </c>
      <c r="O8" s="62">
        <v>3.22</v>
      </c>
      <c r="P8" s="62">
        <v>0.31799999999999984</v>
      </c>
      <c r="Q8" s="62">
        <v>0.32900000000000018</v>
      </c>
      <c r="R8" s="81">
        <v>3.17</v>
      </c>
      <c r="S8" s="81">
        <v>4.4400000000000004</v>
      </c>
      <c r="T8" s="81">
        <v>4.1900000000000004</v>
      </c>
      <c r="U8" s="81">
        <v>3.33</v>
      </c>
      <c r="V8" s="81">
        <v>4.18</v>
      </c>
      <c r="W8" s="81">
        <v>2.74</v>
      </c>
      <c r="X8" s="82">
        <v>43707</v>
      </c>
      <c r="Y8" s="83">
        <v>0.15</v>
      </c>
      <c r="Z8" s="83">
        <v>39.682070000000003</v>
      </c>
      <c r="AA8" s="65">
        <v>4.0549983099542493</v>
      </c>
      <c r="AB8" s="66">
        <v>1001.6342538263991</v>
      </c>
      <c r="AC8" s="66">
        <v>1.0016342538263991</v>
      </c>
      <c r="AD8" s="67">
        <v>1.0016339999999999</v>
      </c>
      <c r="AE8" s="15" t="s">
        <v>149</v>
      </c>
      <c r="AF8" s="86">
        <v>85.7</v>
      </c>
    </row>
    <row r="9" spans="1:32" ht="15.75" customHeight="1" x14ac:dyDescent="0.35">
      <c r="A9" s="79" t="s">
        <v>135</v>
      </c>
      <c r="B9" s="79" t="s">
        <v>136</v>
      </c>
      <c r="C9" s="79" t="s">
        <v>137</v>
      </c>
      <c r="D9" s="79" t="s">
        <v>232</v>
      </c>
      <c r="E9" s="79" t="s">
        <v>150</v>
      </c>
      <c r="F9" s="79" t="s">
        <v>142</v>
      </c>
      <c r="G9" s="80">
        <v>11.218819999999999</v>
      </c>
      <c r="H9" s="80">
        <v>8.8958300000000001</v>
      </c>
      <c r="I9" s="81">
        <v>0.81499999999999995</v>
      </c>
      <c r="J9" s="81">
        <v>1.57</v>
      </c>
      <c r="K9" s="81">
        <v>1.0820000000000001</v>
      </c>
      <c r="L9" s="81">
        <v>1.8180000000000001</v>
      </c>
      <c r="M9" s="81">
        <v>22.88</v>
      </c>
      <c r="N9" s="62">
        <v>3.6360000000000001</v>
      </c>
      <c r="O9" s="62">
        <v>2.1640000000000001</v>
      </c>
      <c r="P9" s="62">
        <v>0.248</v>
      </c>
      <c r="Q9" s="62">
        <v>0.26700000000000013</v>
      </c>
      <c r="R9" s="81">
        <v>2.2799999999999998</v>
      </c>
      <c r="S9" s="81">
        <v>3.54</v>
      </c>
      <c r="T9" s="81">
        <v>3.89</v>
      </c>
      <c r="U9" s="81">
        <v>2.42</v>
      </c>
      <c r="V9" s="81">
        <v>2.91</v>
      </c>
      <c r="W9" s="81">
        <v>1.96</v>
      </c>
      <c r="X9" s="82">
        <v>43707</v>
      </c>
      <c r="Y9" s="83">
        <v>0.47</v>
      </c>
      <c r="Z9" s="83">
        <v>24.663029999999999</v>
      </c>
      <c r="AA9" s="75">
        <v>1.1411788066763411</v>
      </c>
      <c r="AB9" s="66">
        <v>2212.066915680949</v>
      </c>
      <c r="AC9" s="66">
        <v>2.2120669156809489</v>
      </c>
      <c r="AD9" s="67">
        <v>2.2120669999999998</v>
      </c>
      <c r="AE9" s="15" t="s">
        <v>149</v>
      </c>
      <c r="AF9" s="86">
        <v>54.1</v>
      </c>
    </row>
    <row r="10" spans="1:32" ht="15.75" customHeight="1" x14ac:dyDescent="0.35">
      <c r="A10" s="60" t="s">
        <v>135</v>
      </c>
      <c r="B10" s="60" t="s">
        <v>136</v>
      </c>
      <c r="C10" s="60" t="s">
        <v>137</v>
      </c>
      <c r="D10" s="60" t="s">
        <v>233</v>
      </c>
      <c r="E10" s="60" t="s">
        <v>151</v>
      </c>
      <c r="F10" s="60" t="s">
        <v>139</v>
      </c>
      <c r="G10" s="61">
        <v>16.688580000000002</v>
      </c>
      <c r="H10" s="61">
        <v>15.70078</v>
      </c>
      <c r="I10" s="62">
        <v>1.034</v>
      </c>
      <c r="J10" s="62">
        <v>1.4319999999999999</v>
      </c>
      <c r="K10" s="62">
        <v>1.2729999999999999</v>
      </c>
      <c r="L10" s="62">
        <v>1.69</v>
      </c>
      <c r="M10" s="62">
        <v>26.93</v>
      </c>
      <c r="N10" s="62">
        <v>3.38</v>
      </c>
      <c r="O10" s="62">
        <v>2.5459999999999998</v>
      </c>
      <c r="P10" s="62">
        <v>0.25800000000000001</v>
      </c>
      <c r="Q10" s="62">
        <v>0.23899999999999988</v>
      </c>
      <c r="R10" s="62">
        <v>2.95</v>
      </c>
      <c r="S10" s="62">
        <v>3.37</v>
      </c>
      <c r="T10" s="62">
        <v>3.23</v>
      </c>
      <c r="U10" s="62">
        <v>2.5299999999999998</v>
      </c>
      <c r="V10" s="62">
        <v>3.49</v>
      </c>
      <c r="W10" s="62">
        <v>2.8</v>
      </c>
      <c r="X10" s="63">
        <v>43707</v>
      </c>
      <c r="Y10" s="64">
        <v>0.37</v>
      </c>
      <c r="Z10" s="64">
        <v>26.63355</v>
      </c>
      <c r="AA10" s="65">
        <v>1.4948255599443265</v>
      </c>
      <c r="AB10" s="66">
        <v>1823.6608261679235</v>
      </c>
      <c r="AC10" s="66">
        <v>1.8236608261679235</v>
      </c>
      <c r="AD10" s="67">
        <v>1.823661</v>
      </c>
      <c r="AE10" s="15" t="s">
        <v>18</v>
      </c>
      <c r="AF10" s="69">
        <v>80.099999999999994</v>
      </c>
    </row>
    <row r="11" spans="1:32" ht="15.75" customHeight="1" x14ac:dyDescent="0.35">
      <c r="A11" s="87" t="s">
        <v>135</v>
      </c>
      <c r="B11" s="87" t="s">
        <v>136</v>
      </c>
      <c r="C11" s="87" t="s">
        <v>152</v>
      </c>
      <c r="D11" s="87" t="s">
        <v>169</v>
      </c>
      <c r="E11" s="87" t="s">
        <v>138</v>
      </c>
      <c r="F11" s="87" t="s">
        <v>139</v>
      </c>
      <c r="G11" s="80">
        <v>13.010009999999999</v>
      </c>
      <c r="H11" s="80">
        <v>9.7969600000000003</v>
      </c>
      <c r="I11" s="83">
        <v>1.0169999999999999</v>
      </c>
      <c r="J11" s="83">
        <v>1.3939999999999999</v>
      </c>
      <c r="K11" s="83">
        <v>1.2370000000000001</v>
      </c>
      <c r="L11" s="83">
        <v>1.5189999999999999</v>
      </c>
      <c r="M11" s="83">
        <v>21.67</v>
      </c>
      <c r="N11" s="62">
        <v>3.0379999999999998</v>
      </c>
      <c r="O11" s="62">
        <v>2.4740000000000002</v>
      </c>
      <c r="P11" s="62">
        <v>0.125</v>
      </c>
      <c r="Q11" s="62">
        <v>0.2200000000000002</v>
      </c>
      <c r="R11" s="83">
        <v>2.29</v>
      </c>
      <c r="S11" s="83">
        <v>3.25</v>
      </c>
      <c r="T11" s="83">
        <v>3.14</v>
      </c>
      <c r="U11" s="83">
        <v>2.36</v>
      </c>
      <c r="V11" s="83">
        <v>3.37</v>
      </c>
      <c r="W11" s="83">
        <v>2.89</v>
      </c>
      <c r="X11" s="82">
        <v>43707</v>
      </c>
      <c r="Y11" s="83">
        <v>0.43</v>
      </c>
      <c r="Z11" s="83">
        <v>29.37453</v>
      </c>
      <c r="AA11" s="75">
        <v>1.1065338809265877</v>
      </c>
      <c r="AB11" s="66">
        <v>2717.1382559541089</v>
      </c>
      <c r="AC11" s="66">
        <v>2.7171382559541088</v>
      </c>
      <c r="AD11" s="67">
        <v>2.7171379999999998</v>
      </c>
      <c r="AE11" s="15" t="s">
        <v>149</v>
      </c>
      <c r="AF11" s="86">
        <v>73.7</v>
      </c>
    </row>
    <row r="12" spans="1:32" ht="15.75" customHeight="1" x14ac:dyDescent="0.35">
      <c r="A12" s="87" t="s">
        <v>135</v>
      </c>
      <c r="B12" s="87" t="s">
        <v>136</v>
      </c>
      <c r="C12" s="87" t="s">
        <v>152</v>
      </c>
      <c r="D12" s="87" t="s">
        <v>234</v>
      </c>
      <c r="E12" s="87" t="s">
        <v>145</v>
      </c>
      <c r="F12" s="87" t="s">
        <v>139</v>
      </c>
      <c r="G12" s="80">
        <v>13.7842</v>
      </c>
      <c r="H12" s="80">
        <v>9.1469299999999993</v>
      </c>
      <c r="I12" s="83">
        <v>0.98299999999999998</v>
      </c>
      <c r="J12" s="83">
        <v>1.337</v>
      </c>
      <c r="K12" s="83">
        <v>1.1339999999999999</v>
      </c>
      <c r="L12" s="83">
        <v>1.46</v>
      </c>
      <c r="M12" s="83">
        <v>25.23</v>
      </c>
      <c r="N12" s="62">
        <v>2.92</v>
      </c>
      <c r="O12" s="62">
        <v>2.2679999999999998</v>
      </c>
      <c r="P12" s="62">
        <v>0.123</v>
      </c>
      <c r="Q12" s="62">
        <v>0.15099999999999991</v>
      </c>
      <c r="R12" s="83">
        <v>2.37</v>
      </c>
      <c r="S12" s="83">
        <v>3.31</v>
      </c>
      <c r="T12" s="83">
        <v>3.02</v>
      </c>
      <c r="U12" s="83">
        <v>2.74</v>
      </c>
      <c r="V12" s="83">
        <v>3.46</v>
      </c>
      <c r="W12" s="83">
        <v>2.78</v>
      </c>
      <c r="X12" s="82">
        <v>43707</v>
      </c>
      <c r="Y12" s="83">
        <v>0.15</v>
      </c>
      <c r="Z12" s="83">
        <v>31.981639999999999</v>
      </c>
      <c r="AA12" s="65">
        <v>0.67474701447456042</v>
      </c>
      <c r="AB12" s="66">
        <v>4851.379910709853</v>
      </c>
      <c r="AC12" s="66">
        <v>4.851379910709853</v>
      </c>
      <c r="AD12" s="67">
        <v>4.8513799999999998</v>
      </c>
      <c r="AE12" s="15" t="s">
        <v>149</v>
      </c>
      <c r="AF12" s="86">
        <v>75.2</v>
      </c>
    </row>
    <row r="13" spans="1:32" ht="15.75" customHeight="1" x14ac:dyDescent="0.35">
      <c r="A13" s="87" t="s">
        <v>135</v>
      </c>
      <c r="B13" s="87" t="s">
        <v>136</v>
      </c>
      <c r="C13" s="87" t="s">
        <v>152</v>
      </c>
      <c r="D13" s="87" t="s">
        <v>235</v>
      </c>
      <c r="E13" s="87" t="s">
        <v>148</v>
      </c>
      <c r="F13" s="87" t="s">
        <v>139</v>
      </c>
      <c r="G13" s="80">
        <v>19.15868</v>
      </c>
      <c r="H13" s="80">
        <v>15.95388</v>
      </c>
      <c r="I13" s="83">
        <v>1.1479999999999999</v>
      </c>
      <c r="J13" s="83">
        <v>1.579</v>
      </c>
      <c r="K13" s="83">
        <v>1.365</v>
      </c>
      <c r="L13" s="83">
        <v>1.8140000000000001</v>
      </c>
      <c r="M13" s="83">
        <v>23.74</v>
      </c>
      <c r="N13" s="62">
        <v>3.6280000000000001</v>
      </c>
      <c r="O13" s="62">
        <v>2.73</v>
      </c>
      <c r="P13" s="62">
        <v>0.2350000000000001</v>
      </c>
      <c r="Q13" s="62">
        <v>0.21700000000000008</v>
      </c>
      <c r="R13" s="83">
        <v>3.18</v>
      </c>
      <c r="S13" s="83">
        <v>3.72</v>
      </c>
      <c r="T13" s="83">
        <v>3.59</v>
      </c>
      <c r="U13" s="83">
        <v>3.24</v>
      </c>
      <c r="V13" s="83">
        <v>3.59</v>
      </c>
      <c r="W13" s="83">
        <v>3.26</v>
      </c>
      <c r="X13" s="82">
        <v>43707</v>
      </c>
      <c r="Y13" s="83">
        <v>0.5</v>
      </c>
      <c r="Z13" s="83">
        <v>30.023900000000001</v>
      </c>
      <c r="AA13" s="75">
        <v>1.7471936261960217</v>
      </c>
      <c r="AB13" s="66">
        <v>1758.8613067883059</v>
      </c>
      <c r="AC13" s="66">
        <v>1.7588613067883059</v>
      </c>
      <c r="AD13" s="67">
        <v>1.758861</v>
      </c>
      <c r="AE13" s="15" t="s">
        <v>149</v>
      </c>
      <c r="AF13" s="86">
        <v>94.3</v>
      </c>
    </row>
    <row r="14" spans="1:32" ht="15.75" customHeight="1" x14ac:dyDescent="0.35">
      <c r="A14" s="87" t="s">
        <v>135</v>
      </c>
      <c r="B14" s="87" t="s">
        <v>136</v>
      </c>
      <c r="C14" s="87" t="s">
        <v>152</v>
      </c>
      <c r="D14" s="87" t="s">
        <v>236</v>
      </c>
      <c r="E14" s="87" t="s">
        <v>150</v>
      </c>
      <c r="F14" s="87" t="s">
        <v>139</v>
      </c>
      <c r="G14" s="80">
        <v>14.33107</v>
      </c>
      <c r="H14" s="80">
        <v>10.94431</v>
      </c>
      <c r="I14" s="83">
        <v>1.018</v>
      </c>
      <c r="J14" s="83">
        <v>1.3120000000000001</v>
      </c>
      <c r="K14" s="83">
        <v>1.1830000000000001</v>
      </c>
      <c r="L14" s="83">
        <v>1.472</v>
      </c>
      <c r="M14" s="83">
        <v>24.47</v>
      </c>
      <c r="N14" s="62">
        <v>2.944</v>
      </c>
      <c r="O14" s="62">
        <v>2.3660000000000001</v>
      </c>
      <c r="P14" s="62">
        <v>0.15999999999999992</v>
      </c>
      <c r="Q14" s="62">
        <v>0.16500000000000004</v>
      </c>
      <c r="R14" s="83">
        <v>2.37</v>
      </c>
      <c r="S14" s="83">
        <v>3.24</v>
      </c>
      <c r="T14" s="83">
        <v>3.66</v>
      </c>
      <c r="U14" s="83">
        <v>2.78</v>
      </c>
      <c r="V14" s="83">
        <v>3.47</v>
      </c>
      <c r="W14" s="83">
        <v>2.75</v>
      </c>
      <c r="X14" s="82">
        <v>43707</v>
      </c>
      <c r="Y14" s="83">
        <v>0.4</v>
      </c>
      <c r="Z14" s="83">
        <v>27.71266</v>
      </c>
      <c r="AA14" s="65">
        <v>0.8269501568921247</v>
      </c>
      <c r="AB14" s="66">
        <v>3430.0812410229551</v>
      </c>
      <c r="AC14" s="66">
        <v>3.4300812410229553</v>
      </c>
      <c r="AD14" s="67">
        <v>3.4300809999999999</v>
      </c>
      <c r="AE14" s="15" t="s">
        <v>149</v>
      </c>
      <c r="AF14" s="86">
        <v>84.3</v>
      </c>
    </row>
    <row r="15" spans="1:32" ht="15.75" customHeight="1" x14ac:dyDescent="0.35">
      <c r="A15" s="79" t="s">
        <v>135</v>
      </c>
      <c r="B15" s="79" t="s">
        <v>136</v>
      </c>
      <c r="C15" s="79" t="s">
        <v>152</v>
      </c>
      <c r="D15" s="79" t="s">
        <v>237</v>
      </c>
      <c r="E15" s="79" t="s">
        <v>151</v>
      </c>
      <c r="F15" s="79" t="s">
        <v>139</v>
      </c>
      <c r="G15" s="80">
        <v>14.362159999999999</v>
      </c>
      <c r="H15" s="80">
        <v>12.856669999999999</v>
      </c>
      <c r="I15" s="81">
        <v>1.153</v>
      </c>
      <c r="J15" s="81">
        <v>1.4239999999999999</v>
      </c>
      <c r="K15" s="81">
        <v>1.3120000000000001</v>
      </c>
      <c r="L15" s="81">
        <v>1.663</v>
      </c>
      <c r="M15" s="81">
        <v>24.33</v>
      </c>
      <c r="N15" s="62">
        <v>3.3260000000000001</v>
      </c>
      <c r="O15" s="62">
        <v>2.6240000000000001</v>
      </c>
      <c r="P15" s="62">
        <v>0.2390000000000001</v>
      </c>
      <c r="Q15" s="62">
        <v>0.15900000000000003</v>
      </c>
      <c r="R15" s="81">
        <v>2.9</v>
      </c>
      <c r="S15" s="81">
        <v>3.42</v>
      </c>
      <c r="T15" s="81">
        <v>3.91</v>
      </c>
      <c r="U15" s="81">
        <v>3.18</v>
      </c>
      <c r="V15" s="81">
        <v>2.66</v>
      </c>
      <c r="W15" s="81">
        <v>2.93</v>
      </c>
      <c r="X15" s="82">
        <v>43707</v>
      </c>
      <c r="Y15" s="83">
        <v>0.23</v>
      </c>
      <c r="Z15" s="83">
        <v>31.913869999999999</v>
      </c>
      <c r="AA15" s="75">
        <v>1.2354354899833011</v>
      </c>
      <c r="AB15" s="66">
        <v>2644.021153223051</v>
      </c>
      <c r="AC15" s="66">
        <v>2.6440211532230511</v>
      </c>
      <c r="AD15" s="67">
        <v>2.644021</v>
      </c>
      <c r="AE15" s="15" t="s">
        <v>149</v>
      </c>
      <c r="AF15" s="86">
        <v>88.3</v>
      </c>
    </row>
    <row r="16" spans="1:32" ht="15.75" customHeight="1" x14ac:dyDescent="0.35">
      <c r="A16" s="87" t="s">
        <v>135</v>
      </c>
      <c r="B16" s="87" t="s">
        <v>136</v>
      </c>
      <c r="C16" s="87" t="s">
        <v>154</v>
      </c>
      <c r="D16" s="87" t="s">
        <v>138</v>
      </c>
      <c r="E16" s="87" t="s">
        <v>138</v>
      </c>
      <c r="F16" s="87" t="s">
        <v>139</v>
      </c>
      <c r="G16" s="80">
        <v>7.2515099999999997</v>
      </c>
      <c r="H16" s="80">
        <v>7.2118700000000002</v>
      </c>
      <c r="I16" s="83">
        <v>0.33900000000000002</v>
      </c>
      <c r="J16" s="83">
        <v>1.018</v>
      </c>
      <c r="K16" s="83">
        <v>0.50600000000000001</v>
      </c>
      <c r="L16" s="83">
        <v>1.181</v>
      </c>
      <c r="M16" s="83">
        <v>25.57</v>
      </c>
      <c r="N16" s="62">
        <v>2.3620000000000001</v>
      </c>
      <c r="O16" s="62">
        <v>1.012</v>
      </c>
      <c r="P16" s="62">
        <v>0.16300000000000003</v>
      </c>
      <c r="Q16" s="62">
        <v>0.16699999999999998</v>
      </c>
      <c r="R16" s="83">
        <v>1.79</v>
      </c>
      <c r="S16" s="83">
        <v>2.94</v>
      </c>
      <c r="T16" s="83">
        <v>2.44</v>
      </c>
      <c r="U16" s="83">
        <v>1.77</v>
      </c>
      <c r="V16" s="83">
        <v>3.66</v>
      </c>
      <c r="W16" s="83">
        <v>1.8</v>
      </c>
      <c r="X16" s="82">
        <v>43707</v>
      </c>
      <c r="Y16" s="83">
        <v>0.36</v>
      </c>
      <c r="Z16" s="83">
        <v>13.06169</v>
      </c>
      <c r="AA16" s="65">
        <v>8.9020218247757826E-2</v>
      </c>
      <c r="AB16" s="66">
        <v>15018.14331085407</v>
      </c>
      <c r="AC16" s="66">
        <v>15.01814331085407</v>
      </c>
      <c r="AD16" s="67">
        <v>15.018140000000001</v>
      </c>
      <c r="AE16" s="15" t="s">
        <v>5</v>
      </c>
      <c r="AF16" s="86">
        <v>79</v>
      </c>
    </row>
    <row r="17" spans="1:32" ht="15.75" customHeight="1" x14ac:dyDescent="0.35">
      <c r="A17" s="87" t="s">
        <v>135</v>
      </c>
      <c r="B17" s="87" t="s">
        <v>136</v>
      </c>
      <c r="C17" s="87" t="s">
        <v>154</v>
      </c>
      <c r="D17" s="87" t="s">
        <v>145</v>
      </c>
      <c r="E17" s="87" t="s">
        <v>145</v>
      </c>
      <c r="F17" s="87" t="s">
        <v>139</v>
      </c>
      <c r="G17" s="80">
        <v>7.97044</v>
      </c>
      <c r="H17" s="80">
        <v>7.9649200000000002</v>
      </c>
      <c r="I17" s="83">
        <v>0.371</v>
      </c>
      <c r="J17" s="83">
        <v>0.84199999999999997</v>
      </c>
      <c r="K17" s="83">
        <v>0.51200000000000001</v>
      </c>
      <c r="L17" s="83">
        <v>0.93100000000000005</v>
      </c>
      <c r="M17" s="83">
        <v>21.55</v>
      </c>
      <c r="N17" s="62">
        <v>1.8620000000000001</v>
      </c>
      <c r="O17" s="62">
        <v>1.024</v>
      </c>
      <c r="P17" s="62">
        <v>8.9000000000000079E-2</v>
      </c>
      <c r="Q17" s="62">
        <v>0.14100000000000001</v>
      </c>
      <c r="R17" s="83">
        <v>1.92</v>
      </c>
      <c r="S17" s="83">
        <v>2.59</v>
      </c>
      <c r="T17" s="83">
        <v>2.79</v>
      </c>
      <c r="U17" s="83">
        <v>2.71</v>
      </c>
      <c r="V17" s="83">
        <v>2.0099999999999998</v>
      </c>
      <c r="W17" s="83">
        <v>1.44</v>
      </c>
      <c r="X17" s="82">
        <v>43707</v>
      </c>
      <c r="Y17" s="83">
        <v>0.22</v>
      </c>
      <c r="Z17" s="83">
        <v>9.5145499999999998</v>
      </c>
      <c r="AA17" s="75">
        <v>6.4371338641581344E-2</v>
      </c>
      <c r="AB17" s="66">
        <v>15128.687036955018</v>
      </c>
      <c r="AC17" s="66">
        <v>15.128687036955018</v>
      </c>
      <c r="AD17" s="67">
        <v>15.128690000000001</v>
      </c>
      <c r="AE17" s="15" t="s">
        <v>12</v>
      </c>
      <c r="AF17" s="86">
        <v>59.5</v>
      </c>
    </row>
    <row r="18" spans="1:32" ht="15.75" customHeight="1" x14ac:dyDescent="0.35">
      <c r="A18" s="87" t="s">
        <v>135</v>
      </c>
      <c r="B18" s="87" t="s">
        <v>136</v>
      </c>
      <c r="C18" s="87" t="s">
        <v>154</v>
      </c>
      <c r="D18" s="87" t="s">
        <v>148</v>
      </c>
      <c r="E18" s="87" t="s">
        <v>148</v>
      </c>
      <c r="F18" s="87" t="s">
        <v>139</v>
      </c>
      <c r="G18" s="80">
        <v>3.34144</v>
      </c>
      <c r="H18" s="80">
        <v>3.2470400000000001</v>
      </c>
      <c r="I18" s="83">
        <v>0.35799999999999998</v>
      </c>
      <c r="J18" s="83">
        <v>0.60699999999999998</v>
      </c>
      <c r="K18" s="83">
        <v>0.52300000000000002</v>
      </c>
      <c r="L18" s="83">
        <v>0.746</v>
      </c>
      <c r="M18" s="83">
        <v>26.19</v>
      </c>
      <c r="N18" s="62">
        <v>1.492</v>
      </c>
      <c r="O18" s="62">
        <v>1.046</v>
      </c>
      <c r="P18" s="62">
        <v>0.13900000000000001</v>
      </c>
      <c r="Q18" s="62">
        <v>0.16500000000000004</v>
      </c>
      <c r="R18" s="83">
        <v>1.75</v>
      </c>
      <c r="S18" s="83">
        <v>1.78</v>
      </c>
      <c r="T18" s="83">
        <v>2.99</v>
      </c>
      <c r="U18" s="83">
        <v>1.61</v>
      </c>
      <c r="V18" s="83">
        <v>1.76</v>
      </c>
      <c r="W18" s="83">
        <v>1.26</v>
      </c>
      <c r="X18" s="82">
        <v>43707</v>
      </c>
      <c r="Y18" s="83">
        <v>0.28999999999999998</v>
      </c>
      <c r="Z18" s="83">
        <v>6.3667600000000002</v>
      </c>
      <c r="AA18" s="65">
        <v>6.1943348935494247E-2</v>
      </c>
      <c r="AB18" s="66">
        <v>10520.329064631111</v>
      </c>
      <c r="AC18" s="66">
        <v>10.520329064631111</v>
      </c>
      <c r="AD18" s="67">
        <v>10.52033</v>
      </c>
      <c r="AE18" s="15" t="s">
        <v>8</v>
      </c>
      <c r="AF18" s="86">
        <v>54.2</v>
      </c>
    </row>
    <row r="19" spans="1:32" ht="15.75" customHeight="1" x14ac:dyDescent="0.35">
      <c r="A19" s="88" t="s">
        <v>135</v>
      </c>
      <c r="B19" s="88" t="s">
        <v>136</v>
      </c>
      <c r="C19" s="88" t="s">
        <v>154</v>
      </c>
      <c r="D19" s="88" t="s">
        <v>150</v>
      </c>
      <c r="E19" s="88" t="s">
        <v>150</v>
      </c>
      <c r="F19" s="88" t="s">
        <v>139</v>
      </c>
      <c r="G19" s="61">
        <v>1.25267</v>
      </c>
      <c r="H19" s="61">
        <v>1.24654</v>
      </c>
      <c r="I19" s="64">
        <v>0.41099999999999998</v>
      </c>
      <c r="J19" s="64">
        <v>0.85499999999999998</v>
      </c>
      <c r="K19" s="64">
        <v>0.54</v>
      </c>
      <c r="L19" s="64">
        <v>0.96</v>
      </c>
      <c r="M19" s="64">
        <v>29.21</v>
      </c>
      <c r="N19" s="62">
        <v>1.92</v>
      </c>
      <c r="O19" s="62">
        <v>1.08</v>
      </c>
      <c r="P19" s="62">
        <v>0.10499999999999998</v>
      </c>
      <c r="Q19" s="62">
        <v>0.12900000000000006</v>
      </c>
      <c r="R19" s="64">
        <v>1.7</v>
      </c>
      <c r="S19" s="64">
        <v>2.92</v>
      </c>
      <c r="T19" s="64">
        <v>1.5</v>
      </c>
      <c r="U19" s="64">
        <v>2.39</v>
      </c>
      <c r="V19" s="64">
        <v>1.69</v>
      </c>
      <c r="W19" s="64">
        <v>3.99</v>
      </c>
      <c r="X19" s="63">
        <v>43707</v>
      </c>
      <c r="Y19" s="64">
        <v>0.31</v>
      </c>
      <c r="Z19" s="64">
        <v>15.608689999999999</v>
      </c>
      <c r="AA19" s="75">
        <v>7.2104072147787315E-2</v>
      </c>
      <c r="AB19" s="66">
        <v>22157.062841524406</v>
      </c>
      <c r="AC19" s="66">
        <v>22.157062841524407</v>
      </c>
      <c r="AD19" s="67">
        <v>22.157060000000001</v>
      </c>
      <c r="AE19" s="15" t="s">
        <v>8</v>
      </c>
      <c r="AF19" s="69">
        <v>79</v>
      </c>
    </row>
    <row r="20" spans="1:32" ht="15.75" customHeight="1" x14ac:dyDescent="0.35">
      <c r="A20" s="87" t="s">
        <v>135</v>
      </c>
      <c r="B20" s="87" t="s">
        <v>136</v>
      </c>
      <c r="C20" s="87" t="s">
        <v>154</v>
      </c>
      <c r="D20" s="87" t="s">
        <v>151</v>
      </c>
      <c r="E20" s="87" t="s">
        <v>151</v>
      </c>
      <c r="F20" s="87" t="s">
        <v>139</v>
      </c>
      <c r="G20" s="80">
        <v>1.25267</v>
      </c>
      <c r="H20" s="80">
        <v>0.70576000000000005</v>
      </c>
      <c r="I20" s="83">
        <v>0.32100000000000001</v>
      </c>
      <c r="J20" s="83">
        <v>1.2529999999999999</v>
      </c>
      <c r="K20" s="83">
        <v>0.47799999999999998</v>
      </c>
      <c r="L20" s="83">
        <v>1.38</v>
      </c>
      <c r="M20" s="83">
        <v>21.37</v>
      </c>
      <c r="N20" s="62">
        <v>2.76</v>
      </c>
      <c r="O20" s="62">
        <v>0.95599999999999996</v>
      </c>
      <c r="P20" s="62">
        <v>0.127</v>
      </c>
      <c r="Q20" s="62">
        <v>0.15699999999999997</v>
      </c>
      <c r="R20" s="83">
        <v>1.82</v>
      </c>
      <c r="S20" s="83">
        <v>3.85</v>
      </c>
      <c r="T20" s="83">
        <v>4.67</v>
      </c>
      <c r="U20" s="83">
        <v>1.98</v>
      </c>
      <c r="V20" s="83">
        <v>3.35</v>
      </c>
      <c r="W20" s="83">
        <v>1.61</v>
      </c>
      <c r="X20" s="82">
        <v>43707</v>
      </c>
      <c r="Y20" s="83">
        <v>0.26</v>
      </c>
      <c r="Z20" s="83">
        <v>15.608689999999999</v>
      </c>
      <c r="AA20" s="65">
        <v>8.5822621892983231E-2</v>
      </c>
      <c r="AB20" s="66">
        <v>18615.307042244447</v>
      </c>
      <c r="AC20" s="66">
        <v>18.615307042244446</v>
      </c>
      <c r="AD20" s="67">
        <v>18.615310000000001</v>
      </c>
      <c r="AE20" s="15" t="s">
        <v>8</v>
      </c>
      <c r="AF20" s="86">
        <v>71.900000000000006</v>
      </c>
    </row>
    <row r="21" spans="1:32" ht="15.75" customHeight="1" x14ac:dyDescent="0.35">
      <c r="A21" s="60" t="s">
        <v>135</v>
      </c>
      <c r="B21" s="60" t="s">
        <v>159</v>
      </c>
      <c r="C21" s="60" t="s">
        <v>137</v>
      </c>
      <c r="D21" s="60" t="s">
        <v>238</v>
      </c>
      <c r="E21" s="60" t="s">
        <v>138</v>
      </c>
      <c r="F21" s="60" t="s">
        <v>139</v>
      </c>
      <c r="G21" s="61">
        <v>19.514230000000001</v>
      </c>
      <c r="H21" s="61">
        <v>12.817819999999999</v>
      </c>
      <c r="I21" s="62">
        <v>1.1140000000000001</v>
      </c>
      <c r="J21" s="62">
        <v>1.34</v>
      </c>
      <c r="K21" s="62">
        <v>1.321</v>
      </c>
      <c r="L21" s="62">
        <v>1.5569999999999999</v>
      </c>
      <c r="M21" s="62">
        <v>26.03</v>
      </c>
      <c r="N21" s="62">
        <v>3.1139999999999999</v>
      </c>
      <c r="O21" s="62">
        <v>2.6419999999999999</v>
      </c>
      <c r="P21" s="62">
        <v>0.21699999999999986</v>
      </c>
      <c r="Q21" s="62">
        <v>0.20699999999999985</v>
      </c>
      <c r="R21" s="62">
        <v>2.8</v>
      </c>
      <c r="S21" s="62">
        <v>3.01</v>
      </c>
      <c r="T21" s="62">
        <v>3.34</v>
      </c>
      <c r="U21" s="62">
        <v>3.18</v>
      </c>
      <c r="V21" s="62">
        <v>3.22</v>
      </c>
      <c r="W21" s="62">
        <v>3.14</v>
      </c>
      <c r="X21" s="63">
        <v>43707</v>
      </c>
      <c r="Y21" s="64">
        <v>0.22</v>
      </c>
      <c r="Z21" s="64">
        <v>37.881430000000002</v>
      </c>
      <c r="AA21" s="65">
        <v>1.3639899199629666</v>
      </c>
      <c r="AB21" s="66">
        <v>2842.6325906403608</v>
      </c>
      <c r="AC21" s="66">
        <v>2.8426325906403611</v>
      </c>
      <c r="AD21" s="67">
        <v>2.8426330000000002</v>
      </c>
      <c r="AE21" s="15" t="s">
        <v>18</v>
      </c>
      <c r="AF21" s="69">
        <v>80.7</v>
      </c>
    </row>
    <row r="22" spans="1:32" ht="14.5" x14ac:dyDescent="0.35">
      <c r="A22" s="79" t="s">
        <v>135</v>
      </c>
      <c r="B22" s="79" t="s">
        <v>159</v>
      </c>
      <c r="C22" s="79" t="s">
        <v>137</v>
      </c>
      <c r="D22" s="79" t="s">
        <v>238</v>
      </c>
      <c r="E22" s="79" t="s">
        <v>138</v>
      </c>
      <c r="F22" s="79" t="s">
        <v>142</v>
      </c>
      <c r="G22" s="80">
        <v>14.06268</v>
      </c>
      <c r="H22" s="80">
        <v>10.903180000000001</v>
      </c>
      <c r="I22" s="81">
        <v>0.76600000000000001</v>
      </c>
      <c r="J22" s="81">
        <v>1.1220000000000001</v>
      </c>
      <c r="K22" s="81">
        <v>0.97299999999999998</v>
      </c>
      <c r="L22" s="81">
        <v>1.355</v>
      </c>
      <c r="M22" s="81">
        <v>28.27</v>
      </c>
      <c r="N22" s="62">
        <v>2.71</v>
      </c>
      <c r="O22" s="62">
        <v>1.946</v>
      </c>
      <c r="P22" s="62">
        <v>0.23299999999999987</v>
      </c>
      <c r="Q22" s="62">
        <v>0.20699999999999996</v>
      </c>
      <c r="R22" s="81">
        <v>2.16</v>
      </c>
      <c r="S22" s="81">
        <v>2.5099999999999998</v>
      </c>
      <c r="T22" s="81">
        <v>2.2400000000000002</v>
      </c>
      <c r="U22" s="81">
        <v>2.1</v>
      </c>
      <c r="V22" s="81">
        <v>2.86</v>
      </c>
      <c r="W22" s="81">
        <v>2.99</v>
      </c>
      <c r="X22" s="82">
        <v>43707</v>
      </c>
      <c r="Y22" s="83">
        <v>0.2</v>
      </c>
      <c r="Z22" s="83">
        <v>30.796410000000002</v>
      </c>
      <c r="AA22" s="75">
        <v>0.58425227200882435</v>
      </c>
      <c r="AB22" s="66">
        <v>5395.170943943529</v>
      </c>
      <c r="AC22" s="66">
        <v>5.3951709439435289</v>
      </c>
      <c r="AD22" s="67">
        <v>5.3951710000000004</v>
      </c>
      <c r="AE22" s="15" t="s">
        <v>149</v>
      </c>
      <c r="AF22" s="86">
        <v>61.9</v>
      </c>
    </row>
    <row r="23" spans="1:32" ht="14.5" x14ac:dyDescent="0.35">
      <c r="A23" s="79" t="s">
        <v>135</v>
      </c>
      <c r="B23" s="79" t="s">
        <v>159</v>
      </c>
      <c r="C23" s="79" t="s">
        <v>137</v>
      </c>
      <c r="D23" s="79" t="s">
        <v>239</v>
      </c>
      <c r="E23" s="79" t="s">
        <v>145</v>
      </c>
      <c r="F23" s="79" t="s">
        <v>139</v>
      </c>
      <c r="G23" s="80">
        <v>30.977969999999999</v>
      </c>
      <c r="H23" s="80">
        <v>29.001290000000001</v>
      </c>
      <c r="I23" s="81">
        <v>1.0960000000000001</v>
      </c>
      <c r="J23" s="81">
        <v>1.4139999999999999</v>
      </c>
      <c r="K23" s="81">
        <v>1.82</v>
      </c>
      <c r="L23" s="81">
        <v>1.5920000000000001</v>
      </c>
      <c r="M23" s="81">
        <v>24.04</v>
      </c>
      <c r="N23" s="62">
        <v>3.1840000000000002</v>
      </c>
      <c r="O23" s="62">
        <v>3.64</v>
      </c>
      <c r="P23" s="62">
        <v>0.17800000000000016</v>
      </c>
      <c r="Q23" s="62">
        <v>0.72399999999999998</v>
      </c>
      <c r="R23" s="81">
        <v>3.1</v>
      </c>
      <c r="S23" s="81">
        <v>3.23</v>
      </c>
      <c r="T23" s="81">
        <v>3.68</v>
      </c>
      <c r="U23" s="81">
        <v>3.16</v>
      </c>
      <c r="V23" s="81">
        <v>2.96</v>
      </c>
      <c r="W23" s="81">
        <v>2.82</v>
      </c>
      <c r="X23" s="82">
        <v>43707</v>
      </c>
      <c r="Y23" s="83">
        <v>0.38</v>
      </c>
      <c r="Z23" s="83">
        <v>69.430289999999999</v>
      </c>
      <c r="AA23" s="65">
        <v>6.0757639827351513</v>
      </c>
      <c r="AB23" s="66">
        <v>1169.643767363038</v>
      </c>
      <c r="AC23" s="66">
        <v>1.169643767363038</v>
      </c>
      <c r="AD23" s="67">
        <v>1.1696439999999999</v>
      </c>
      <c r="AE23" s="15" t="s">
        <v>149</v>
      </c>
      <c r="AF23" s="86">
        <v>77.099999999999994</v>
      </c>
    </row>
    <row r="24" spans="1:32" ht="14.5" x14ac:dyDescent="0.35">
      <c r="A24" s="79" t="s">
        <v>135</v>
      </c>
      <c r="B24" s="79" t="s">
        <v>159</v>
      </c>
      <c r="C24" s="79" t="s">
        <v>137</v>
      </c>
      <c r="D24" s="79" t="s">
        <v>239</v>
      </c>
      <c r="E24" s="79" t="s">
        <v>145</v>
      </c>
      <c r="F24" s="79" t="s">
        <v>142</v>
      </c>
      <c r="G24" s="80">
        <v>11.342309999999999</v>
      </c>
      <c r="H24" s="80">
        <v>7.7977600000000002</v>
      </c>
      <c r="I24" s="81">
        <v>0.77600000000000002</v>
      </c>
      <c r="J24" s="81">
        <v>1.0049999999999999</v>
      </c>
      <c r="K24" s="81">
        <v>1.0049999999999999</v>
      </c>
      <c r="L24" s="81">
        <v>1.2</v>
      </c>
      <c r="M24" s="81">
        <v>24.72</v>
      </c>
      <c r="N24" s="62">
        <v>2.4</v>
      </c>
      <c r="O24" s="62">
        <v>2.0099999999999998</v>
      </c>
      <c r="P24" s="62">
        <v>0.19500000000000006</v>
      </c>
      <c r="Q24" s="62">
        <v>0.22899999999999987</v>
      </c>
      <c r="R24" s="81">
        <v>2.12</v>
      </c>
      <c r="S24" s="81">
        <v>2.25</v>
      </c>
      <c r="T24" s="81">
        <v>2.5499999999999998</v>
      </c>
      <c r="U24" s="81">
        <v>2.39</v>
      </c>
      <c r="V24" s="81">
        <v>2.0099999999999998</v>
      </c>
      <c r="W24" s="81">
        <v>1.89</v>
      </c>
      <c r="X24" s="82">
        <v>43707</v>
      </c>
      <c r="Y24" s="83">
        <v>0.38</v>
      </c>
      <c r="Z24" s="83">
        <v>31.256180000000001</v>
      </c>
      <c r="AA24" s="75">
        <v>0.58784313934867793</v>
      </c>
      <c r="AB24" s="66">
        <v>5442.2685967348416</v>
      </c>
      <c r="AC24" s="66">
        <v>5.4422685967348414</v>
      </c>
      <c r="AD24" s="67">
        <v>5.4422689999999996</v>
      </c>
      <c r="AE24" s="15" t="s">
        <v>149</v>
      </c>
      <c r="AF24" s="86">
        <v>45.1</v>
      </c>
    </row>
    <row r="25" spans="1:32" ht="14.5" x14ac:dyDescent="0.35">
      <c r="A25" s="60" t="s">
        <v>135</v>
      </c>
      <c r="B25" s="60" t="s">
        <v>159</v>
      </c>
      <c r="C25" s="60" t="s">
        <v>137</v>
      </c>
      <c r="D25" s="60" t="s">
        <v>240</v>
      </c>
      <c r="E25" s="60" t="s">
        <v>148</v>
      </c>
      <c r="F25" s="60" t="s">
        <v>139</v>
      </c>
      <c r="G25" s="61">
        <v>31.528030000000001</v>
      </c>
      <c r="H25" s="61">
        <v>17.778739999999999</v>
      </c>
      <c r="I25" s="62">
        <v>0.95499999999999996</v>
      </c>
      <c r="J25" s="62">
        <v>1.472</v>
      </c>
      <c r="K25" s="62">
        <v>1.274</v>
      </c>
      <c r="L25" s="62">
        <v>1.7709999999999999</v>
      </c>
      <c r="M25" s="62">
        <v>25.37</v>
      </c>
      <c r="N25" s="62">
        <v>3.5419999999999998</v>
      </c>
      <c r="O25" s="62">
        <v>2.548</v>
      </c>
      <c r="P25" s="62">
        <v>0.29899999999999993</v>
      </c>
      <c r="Q25" s="62">
        <v>0.31900000000000006</v>
      </c>
      <c r="R25" s="62">
        <v>2.75</v>
      </c>
      <c r="S25" s="62">
        <v>3.74</v>
      </c>
      <c r="T25" s="62">
        <v>3.56</v>
      </c>
      <c r="U25" s="62">
        <v>2.73</v>
      </c>
      <c r="V25" s="62">
        <v>3.85</v>
      </c>
      <c r="W25" s="62">
        <v>3.16</v>
      </c>
      <c r="X25" s="63">
        <v>43707</v>
      </c>
      <c r="Y25" s="64">
        <v>0.5</v>
      </c>
      <c r="Z25" s="64">
        <v>54.832340000000002</v>
      </c>
      <c r="AA25" s="65">
        <v>1.8692346331412781</v>
      </c>
      <c r="AB25" s="66">
        <v>3002.4686936448124</v>
      </c>
      <c r="AC25" s="66">
        <v>3.0024686936448126</v>
      </c>
      <c r="AD25" s="67">
        <v>3.0024690000000001</v>
      </c>
      <c r="AE25" s="15" t="s">
        <v>18</v>
      </c>
      <c r="AF25" s="69">
        <v>91.4</v>
      </c>
    </row>
    <row r="26" spans="1:32" ht="14.5" x14ac:dyDescent="0.35">
      <c r="A26" s="79" t="s">
        <v>135</v>
      </c>
      <c r="B26" s="79" t="s">
        <v>159</v>
      </c>
      <c r="C26" s="79" t="s">
        <v>137</v>
      </c>
      <c r="D26" s="79" t="s">
        <v>240</v>
      </c>
      <c r="E26" s="79" t="s">
        <v>148</v>
      </c>
      <c r="F26" s="79" t="s">
        <v>142</v>
      </c>
      <c r="G26" s="80">
        <v>12.865119999999999</v>
      </c>
      <c r="H26" s="80">
        <v>8.7761099999999992</v>
      </c>
      <c r="I26" s="81">
        <v>0.88</v>
      </c>
      <c r="J26" s="81">
        <v>1.399</v>
      </c>
      <c r="K26" s="81">
        <v>1.0980000000000001</v>
      </c>
      <c r="L26" s="81">
        <v>1.6379999999999999</v>
      </c>
      <c r="M26" s="81">
        <v>23.72</v>
      </c>
      <c r="N26" s="62">
        <v>3.2759999999999998</v>
      </c>
      <c r="O26" s="62">
        <v>2.1960000000000002</v>
      </c>
      <c r="P26" s="62">
        <v>0.23899999999999988</v>
      </c>
      <c r="Q26" s="62">
        <v>0.21800000000000008</v>
      </c>
      <c r="R26" s="81">
        <v>2.2999999999999998</v>
      </c>
      <c r="S26" s="81">
        <v>3.24</v>
      </c>
      <c r="T26" s="81">
        <v>2.79</v>
      </c>
      <c r="U26" s="81">
        <v>2.31</v>
      </c>
      <c r="V26" s="81">
        <v>3.4</v>
      </c>
      <c r="W26" s="81">
        <v>2.4500000000000002</v>
      </c>
      <c r="X26" s="82">
        <v>43707</v>
      </c>
      <c r="Y26" s="83">
        <v>0.4</v>
      </c>
      <c r="Z26" s="83">
        <v>24.815110000000001</v>
      </c>
      <c r="AA26" s="75">
        <v>0.95420253440895819</v>
      </c>
      <c r="AB26" s="66">
        <v>2661.8352112897319</v>
      </c>
      <c r="AC26" s="66">
        <v>2.6618352112897319</v>
      </c>
      <c r="AD26" s="67">
        <v>2.661835</v>
      </c>
      <c r="AE26" s="15" t="s">
        <v>149</v>
      </c>
      <c r="AF26" s="86">
        <v>58.5</v>
      </c>
    </row>
    <row r="27" spans="1:32" ht="14.5" x14ac:dyDescent="0.35">
      <c r="A27" s="79" t="s">
        <v>135</v>
      </c>
      <c r="B27" s="79" t="s">
        <v>159</v>
      </c>
      <c r="C27" s="79" t="s">
        <v>137</v>
      </c>
      <c r="D27" s="79" t="s">
        <v>241</v>
      </c>
      <c r="E27" s="79" t="s">
        <v>150</v>
      </c>
      <c r="F27" s="79" t="s">
        <v>160</v>
      </c>
      <c r="G27" s="80">
        <v>4.2179500000000001</v>
      </c>
      <c r="H27" s="80">
        <v>3.46991</v>
      </c>
      <c r="I27" s="81">
        <v>0.60499999999999998</v>
      </c>
      <c r="J27" s="81">
        <v>0.78100000000000003</v>
      </c>
      <c r="K27" s="81">
        <v>0.75900000000000001</v>
      </c>
      <c r="L27" s="81">
        <v>0.96799999999999997</v>
      </c>
      <c r="M27" s="81">
        <v>26.97</v>
      </c>
      <c r="N27" s="62">
        <v>1.9359999999999999</v>
      </c>
      <c r="O27" s="62">
        <v>1.518</v>
      </c>
      <c r="P27" s="62">
        <v>0.18699999999999994</v>
      </c>
      <c r="Q27" s="62">
        <v>0.15400000000000003</v>
      </c>
      <c r="R27" s="81">
        <v>1.78</v>
      </c>
      <c r="S27" s="81">
        <v>2.59</v>
      </c>
      <c r="T27" s="81">
        <v>1.95</v>
      </c>
      <c r="U27" s="81">
        <v>1.44</v>
      </c>
      <c r="V27" s="81">
        <v>2.9</v>
      </c>
      <c r="W27" s="81">
        <v>2.13</v>
      </c>
      <c r="X27" s="82">
        <v>43707</v>
      </c>
      <c r="Y27" s="83">
        <v>0.11</v>
      </c>
      <c r="Z27" s="83">
        <v>9.2097300000000004</v>
      </c>
      <c r="AA27" s="65">
        <v>0.19658907240354687</v>
      </c>
      <c r="AB27" s="66">
        <v>4795.0490220533366</v>
      </c>
      <c r="AC27" s="66">
        <v>4.7950490220533366</v>
      </c>
      <c r="AD27" s="67">
        <v>4.7950489999999997</v>
      </c>
      <c r="AE27" s="15" t="s">
        <v>8</v>
      </c>
      <c r="AF27" s="86">
        <v>37.200000000000003</v>
      </c>
    </row>
    <row r="28" spans="1:32" ht="14.5" x14ac:dyDescent="0.35">
      <c r="A28" s="79" t="s">
        <v>135</v>
      </c>
      <c r="B28" s="79" t="s">
        <v>159</v>
      </c>
      <c r="C28" s="79" t="s">
        <v>137</v>
      </c>
      <c r="D28" s="79" t="s">
        <v>242</v>
      </c>
      <c r="E28" s="79" t="s">
        <v>151</v>
      </c>
      <c r="F28" s="79" t="s">
        <v>139</v>
      </c>
      <c r="G28" s="80">
        <v>18.72814</v>
      </c>
      <c r="H28" s="80">
        <v>12.16451</v>
      </c>
      <c r="I28" s="81">
        <v>0.91500000000000004</v>
      </c>
      <c r="J28" s="81">
        <v>1.234</v>
      </c>
      <c r="K28" s="81">
        <v>1.17</v>
      </c>
      <c r="L28" s="81">
        <v>1.4390000000000001</v>
      </c>
      <c r="M28" s="81">
        <v>21.81</v>
      </c>
      <c r="N28" s="62">
        <v>2.8780000000000001</v>
      </c>
      <c r="O28" s="62">
        <v>2.34</v>
      </c>
      <c r="P28" s="62">
        <v>0.20500000000000007</v>
      </c>
      <c r="Q28" s="62">
        <v>0.25499999999999989</v>
      </c>
      <c r="R28" s="81">
        <v>2.36</v>
      </c>
      <c r="S28" s="81">
        <v>2.81</v>
      </c>
      <c r="T28" s="81">
        <v>3.38</v>
      </c>
      <c r="U28" s="81">
        <v>2.75</v>
      </c>
      <c r="V28" s="81">
        <v>2.67</v>
      </c>
      <c r="W28" s="81">
        <v>2.2999999999999998</v>
      </c>
      <c r="X28" s="82">
        <v>43707</v>
      </c>
      <c r="Y28" s="83">
        <v>0.46</v>
      </c>
      <c r="Z28" s="83">
        <v>32.60595</v>
      </c>
      <c r="AA28" s="75">
        <v>1.0676718241049912</v>
      </c>
      <c r="AB28" s="66">
        <v>3125.8245888643173</v>
      </c>
      <c r="AC28" s="66">
        <v>3.1258245888643175</v>
      </c>
      <c r="AD28" s="67">
        <v>3.1258249999999999</v>
      </c>
      <c r="AE28" s="15" t="s">
        <v>149</v>
      </c>
      <c r="AF28" s="86">
        <v>59.4</v>
      </c>
    </row>
    <row r="29" spans="1:32" ht="14.5" x14ac:dyDescent="0.35">
      <c r="A29" s="89" t="s">
        <v>135</v>
      </c>
      <c r="B29" s="89" t="s">
        <v>159</v>
      </c>
      <c r="C29" s="89" t="s">
        <v>137</v>
      </c>
      <c r="D29" s="89" t="s">
        <v>242</v>
      </c>
      <c r="E29" s="89" t="s">
        <v>151</v>
      </c>
      <c r="F29" s="89" t="s">
        <v>142</v>
      </c>
      <c r="G29" s="75">
        <v>11.403219999999999</v>
      </c>
      <c r="H29" s="75">
        <v>10.82042</v>
      </c>
      <c r="I29" s="90">
        <v>0.67700000000000005</v>
      </c>
      <c r="J29" s="90">
        <v>0.94399999999999995</v>
      </c>
      <c r="K29" s="90">
        <v>0.96399999999999997</v>
      </c>
      <c r="L29" s="90">
        <v>1.2070000000000001</v>
      </c>
      <c r="M29" s="90">
        <v>23.49</v>
      </c>
      <c r="N29" s="62">
        <v>2.4140000000000001</v>
      </c>
      <c r="O29" s="62">
        <v>1.9279999999999999</v>
      </c>
      <c r="P29" s="62">
        <v>0.26300000000000012</v>
      </c>
      <c r="Q29" s="62">
        <v>0.28699999999999992</v>
      </c>
      <c r="R29" s="90">
        <v>2.04</v>
      </c>
      <c r="S29" s="90">
        <v>2.31</v>
      </c>
      <c r="T29" s="90">
        <v>2.61</v>
      </c>
      <c r="U29" s="90">
        <v>2.2200000000000002</v>
      </c>
      <c r="V29" s="90">
        <v>2.36</v>
      </c>
      <c r="W29" s="90">
        <v>1.66</v>
      </c>
      <c r="X29" s="91">
        <v>43707</v>
      </c>
      <c r="Y29" s="92">
        <v>0.26</v>
      </c>
      <c r="Z29" s="92">
        <v>32.27778</v>
      </c>
      <c r="AA29" s="65">
        <v>0.61918273078769515</v>
      </c>
      <c r="AB29" s="66">
        <v>5335.6870427363265</v>
      </c>
      <c r="AC29" s="66">
        <v>5.3356870427363265</v>
      </c>
      <c r="AD29" s="67">
        <v>5.3356870000000001</v>
      </c>
      <c r="AE29" s="15" t="s">
        <v>16</v>
      </c>
      <c r="AF29" s="94">
        <v>43</v>
      </c>
    </row>
    <row r="30" spans="1:32" ht="14.5" x14ac:dyDescent="0.35">
      <c r="A30" s="95" t="s">
        <v>135</v>
      </c>
      <c r="B30" s="95" t="s">
        <v>159</v>
      </c>
      <c r="C30" s="95" t="s">
        <v>152</v>
      </c>
      <c r="D30" s="95" t="s">
        <v>243</v>
      </c>
      <c r="E30" s="95" t="s">
        <v>138</v>
      </c>
      <c r="F30" s="95" t="s">
        <v>139</v>
      </c>
      <c r="G30" s="96">
        <v>10.958449999999999</v>
      </c>
      <c r="H30" s="96">
        <v>1.49265</v>
      </c>
      <c r="I30" s="97">
        <v>1.0169999999999999</v>
      </c>
      <c r="J30" s="97">
        <v>1.5720000000000001</v>
      </c>
      <c r="K30" s="97">
        <v>1.395</v>
      </c>
      <c r="L30" s="97">
        <v>1.891</v>
      </c>
      <c r="M30" s="97">
        <v>22.42</v>
      </c>
      <c r="N30" s="62">
        <v>3.782</v>
      </c>
      <c r="O30" s="62">
        <v>2.79</v>
      </c>
      <c r="P30" s="62">
        <v>0.31899999999999995</v>
      </c>
      <c r="Q30" s="62">
        <v>0.37800000000000011</v>
      </c>
      <c r="R30" s="97">
        <v>2.41</v>
      </c>
      <c r="S30" s="97">
        <v>3.55</v>
      </c>
      <c r="T30" s="97">
        <v>3.26</v>
      </c>
      <c r="U30" s="97">
        <v>2.73</v>
      </c>
      <c r="V30" s="97">
        <v>4.2300000000000004</v>
      </c>
      <c r="W30" s="97">
        <v>2.7</v>
      </c>
      <c r="X30" s="98">
        <v>43707</v>
      </c>
      <c r="Y30" s="99">
        <v>0.18</v>
      </c>
      <c r="Z30" s="99">
        <v>12.31232</v>
      </c>
      <c r="AA30" s="75">
        <v>2.7331575474376599</v>
      </c>
      <c r="AB30" s="66">
        <v>461.08474592501602</v>
      </c>
      <c r="AC30" s="66">
        <v>0.46108474592501603</v>
      </c>
      <c r="AD30" s="67">
        <v>0.46108500000000002</v>
      </c>
      <c r="AE30" s="15" t="s">
        <v>18</v>
      </c>
      <c r="AF30" s="99">
        <v>77.3</v>
      </c>
    </row>
    <row r="31" spans="1:32" ht="14.5" x14ac:dyDescent="0.35">
      <c r="A31" s="89" t="s">
        <v>135</v>
      </c>
      <c r="B31" s="89" t="s">
        <v>159</v>
      </c>
      <c r="C31" s="89" t="s">
        <v>152</v>
      </c>
      <c r="D31" s="89" t="s">
        <v>244</v>
      </c>
      <c r="E31" s="89" t="s">
        <v>145</v>
      </c>
      <c r="F31" s="89" t="s">
        <v>139</v>
      </c>
      <c r="G31" s="101"/>
      <c r="H31" s="101"/>
      <c r="I31" s="90">
        <v>0.93100000000000005</v>
      </c>
      <c r="J31" s="90">
        <v>1.2110000000000001</v>
      </c>
      <c r="K31" s="90">
        <v>1.097</v>
      </c>
      <c r="L31" s="90">
        <v>1.415</v>
      </c>
      <c r="M31" s="90">
        <v>26.35</v>
      </c>
      <c r="N31" s="62">
        <v>2.83</v>
      </c>
      <c r="O31" s="62">
        <v>2.194</v>
      </c>
      <c r="P31" s="62">
        <v>0.20399999999999996</v>
      </c>
      <c r="Q31" s="62">
        <v>0.16599999999999993</v>
      </c>
      <c r="R31" s="90">
        <v>2.91</v>
      </c>
      <c r="S31" s="90">
        <v>3.41</v>
      </c>
      <c r="T31" s="90">
        <v>3.76</v>
      </c>
      <c r="U31" s="90">
        <v>2.76</v>
      </c>
      <c r="V31" s="90">
        <v>2.71</v>
      </c>
      <c r="W31" s="90">
        <v>2.6</v>
      </c>
      <c r="X31" s="91">
        <v>43707</v>
      </c>
      <c r="Y31" s="75"/>
      <c r="Z31" s="75"/>
      <c r="AA31" s="65">
        <v>0.69961363702325441</v>
      </c>
      <c r="AB31" s="66">
        <v>0</v>
      </c>
      <c r="AC31" s="66">
        <v>0</v>
      </c>
      <c r="AD31" s="102" t="e">
        <v>#VALUE!</v>
      </c>
      <c r="AE31" s="15" t="s">
        <v>16</v>
      </c>
      <c r="AF31" s="101" t="s">
        <v>211</v>
      </c>
    </row>
    <row r="32" spans="1:32" ht="14.5" x14ac:dyDescent="0.35">
      <c r="A32" s="89" t="s">
        <v>135</v>
      </c>
      <c r="B32" s="89" t="s">
        <v>159</v>
      </c>
      <c r="C32" s="89" t="s">
        <v>154</v>
      </c>
      <c r="D32" s="89" t="s">
        <v>245</v>
      </c>
      <c r="E32" s="89" t="s">
        <v>138</v>
      </c>
      <c r="F32" s="89" t="s">
        <v>139</v>
      </c>
      <c r="G32" s="101"/>
      <c r="H32" s="101"/>
      <c r="I32" s="101" t="s">
        <v>212</v>
      </c>
      <c r="J32" s="101"/>
      <c r="K32" s="101"/>
      <c r="L32" s="101"/>
      <c r="M32" s="90">
        <v>25.46</v>
      </c>
      <c r="N32" s="62">
        <v>0</v>
      </c>
      <c r="O32" s="62">
        <v>0</v>
      </c>
      <c r="P32" s="62">
        <v>0</v>
      </c>
      <c r="Q32" s="62" t="e">
        <v>#VALUE!</v>
      </c>
      <c r="R32" s="90">
        <v>2.36</v>
      </c>
      <c r="S32" s="90">
        <v>3.8</v>
      </c>
      <c r="T32" s="90">
        <v>4.1500000000000004</v>
      </c>
      <c r="U32" s="90">
        <v>2.99</v>
      </c>
      <c r="V32" s="90">
        <v>3.51</v>
      </c>
      <c r="W32" s="90">
        <v>2.58</v>
      </c>
      <c r="X32" s="91">
        <v>43707</v>
      </c>
      <c r="Y32" s="92">
        <v>0.17</v>
      </c>
      <c r="Z32" s="92">
        <v>14.83684</v>
      </c>
      <c r="AA32" s="75" t="e">
        <v>#VALUE!</v>
      </c>
      <c r="AB32" s="66" t="e">
        <v>#VALUE!</v>
      </c>
      <c r="AC32" s="66" t="e">
        <v>#VALUE!</v>
      </c>
      <c r="AD32" s="102" t="e">
        <v>#VALUE!</v>
      </c>
      <c r="AE32" s="15" t="s">
        <v>16</v>
      </c>
      <c r="AF32" s="94">
        <v>90.1</v>
      </c>
    </row>
    <row r="33" spans="1:32" ht="14.5" x14ac:dyDescent="0.35">
      <c r="A33" s="79" t="s">
        <v>135</v>
      </c>
      <c r="B33" s="79" t="s">
        <v>159</v>
      </c>
      <c r="C33" s="79" t="s">
        <v>154</v>
      </c>
      <c r="D33" s="79" t="s">
        <v>246</v>
      </c>
      <c r="E33" s="79" t="s">
        <v>145</v>
      </c>
      <c r="F33" s="79" t="s">
        <v>142</v>
      </c>
      <c r="G33" s="80">
        <v>2.5202499999999999</v>
      </c>
      <c r="H33" s="80">
        <v>2.5103</v>
      </c>
      <c r="I33" s="81">
        <v>0.106</v>
      </c>
      <c r="J33" s="81">
        <v>0.83499999999999996</v>
      </c>
      <c r="K33" s="81">
        <v>0.29199999999999998</v>
      </c>
      <c r="L33" s="81">
        <v>0.98099999999999998</v>
      </c>
      <c r="M33" s="81">
        <v>25.44</v>
      </c>
      <c r="N33" s="62">
        <v>1.962</v>
      </c>
      <c r="O33" s="62">
        <v>0.58399999999999996</v>
      </c>
      <c r="P33" s="62">
        <v>0.14600000000000002</v>
      </c>
      <c r="Q33" s="62">
        <v>0.186</v>
      </c>
      <c r="R33" s="81">
        <v>1.04</v>
      </c>
      <c r="S33" s="81">
        <v>2.46</v>
      </c>
      <c r="T33" s="81">
        <v>2.8</v>
      </c>
      <c r="U33" s="81">
        <v>1.29</v>
      </c>
      <c r="V33" s="81">
        <v>3.24</v>
      </c>
      <c r="W33" s="81">
        <v>1.32</v>
      </c>
      <c r="X33" s="82">
        <v>43707</v>
      </c>
      <c r="Y33" s="83">
        <v>0.32</v>
      </c>
      <c r="Z33" s="83">
        <v>3.23291</v>
      </c>
      <c r="AA33" s="65">
        <v>1.8401521587105122E-2</v>
      </c>
      <c r="AB33" s="66">
        <v>17982.306919130697</v>
      </c>
      <c r="AC33" s="66">
        <v>17.982306919130696</v>
      </c>
      <c r="AD33" s="67">
        <v>17.982309999999998</v>
      </c>
      <c r="AE33" s="15" t="s">
        <v>12</v>
      </c>
      <c r="AF33" s="86">
        <v>45.5</v>
      </c>
    </row>
    <row r="34" spans="1:32" ht="14.5" x14ac:dyDescent="0.35">
      <c r="A34" s="60" t="s">
        <v>135</v>
      </c>
      <c r="B34" s="60" t="s">
        <v>159</v>
      </c>
      <c r="C34" s="60" t="s">
        <v>154</v>
      </c>
      <c r="D34" s="60" t="s">
        <v>247</v>
      </c>
      <c r="E34" s="60" t="s">
        <v>148</v>
      </c>
      <c r="F34" s="60" t="s">
        <v>142</v>
      </c>
      <c r="G34" s="61">
        <v>6.9180400000000004</v>
      </c>
      <c r="H34" s="61">
        <v>6.9135999999999997</v>
      </c>
      <c r="I34" s="62">
        <v>0.29199999999999998</v>
      </c>
      <c r="J34" s="62">
        <v>1.472</v>
      </c>
      <c r="K34" s="62">
        <v>0.438</v>
      </c>
      <c r="L34" s="62">
        <v>1.67</v>
      </c>
      <c r="M34" s="62">
        <v>26.31</v>
      </c>
      <c r="N34" s="62">
        <v>3.34</v>
      </c>
      <c r="O34" s="62">
        <v>0.876</v>
      </c>
      <c r="P34" s="62">
        <v>0.19799999999999995</v>
      </c>
      <c r="Q34" s="62">
        <v>0.14600000000000002</v>
      </c>
      <c r="R34" s="62">
        <v>1.44</v>
      </c>
      <c r="S34" s="62">
        <v>3.21</v>
      </c>
      <c r="T34" s="62">
        <v>3.04</v>
      </c>
      <c r="U34" s="62">
        <v>1.72</v>
      </c>
      <c r="V34" s="62">
        <v>3.5</v>
      </c>
      <c r="W34" s="62">
        <v>1.55</v>
      </c>
      <c r="X34" s="63">
        <v>43707</v>
      </c>
      <c r="Y34" s="64">
        <v>0.28000000000000003</v>
      </c>
      <c r="Z34" s="64">
        <v>6.3894599999999997</v>
      </c>
      <c r="AA34" s="75">
        <v>8.1428274147395605E-2</v>
      </c>
      <c r="AB34" s="66">
        <v>8031.4591043179698</v>
      </c>
      <c r="AC34" s="66">
        <v>8.0314591043179693</v>
      </c>
      <c r="AD34" s="67">
        <v>8.0314589999999999</v>
      </c>
      <c r="AE34" s="15" t="s">
        <v>5</v>
      </c>
      <c r="AF34" s="69">
        <v>76.3</v>
      </c>
    </row>
    <row r="35" spans="1:32" ht="14.5" x14ac:dyDescent="0.35">
      <c r="A35" s="89" t="s">
        <v>135</v>
      </c>
      <c r="B35" s="89" t="s">
        <v>159</v>
      </c>
      <c r="C35" s="89" t="s">
        <v>154</v>
      </c>
      <c r="D35" s="89" t="s">
        <v>248</v>
      </c>
      <c r="E35" s="89" t="s">
        <v>150</v>
      </c>
      <c r="F35" s="89" t="s">
        <v>139</v>
      </c>
      <c r="G35" s="101"/>
      <c r="H35" s="101"/>
      <c r="I35" s="101" t="s">
        <v>212</v>
      </c>
      <c r="J35" s="101"/>
      <c r="K35" s="101"/>
      <c r="L35" s="101"/>
      <c r="M35" s="90">
        <v>21.37</v>
      </c>
      <c r="N35" s="62">
        <v>0</v>
      </c>
      <c r="O35" s="62">
        <v>0</v>
      </c>
      <c r="P35" s="62">
        <v>0</v>
      </c>
      <c r="Q35" s="62" t="e">
        <v>#VALUE!</v>
      </c>
      <c r="R35" s="90">
        <v>1.83</v>
      </c>
      <c r="S35" s="90">
        <v>2.4900000000000002</v>
      </c>
      <c r="T35" s="90">
        <v>3.07</v>
      </c>
      <c r="U35" s="90">
        <v>1.55</v>
      </c>
      <c r="V35" s="90">
        <v>2.38</v>
      </c>
      <c r="W35" s="90">
        <v>2.4500000000000002</v>
      </c>
      <c r="X35" s="91">
        <v>43707</v>
      </c>
      <c r="Y35" s="75"/>
      <c r="Z35" s="75"/>
      <c r="AA35" s="65" t="e">
        <v>#VALUE!</v>
      </c>
      <c r="AB35" s="66" t="e">
        <v>#VALUE!</v>
      </c>
      <c r="AC35" s="66" t="e">
        <v>#VALUE!</v>
      </c>
      <c r="AD35" s="102" t="e">
        <v>#VALUE!</v>
      </c>
      <c r="AE35" s="15" t="s">
        <v>16</v>
      </c>
      <c r="AF35" s="101" t="s">
        <v>211</v>
      </c>
    </row>
    <row r="36" spans="1:32" ht="14.5" x14ac:dyDescent="0.35">
      <c r="A36" s="79" t="s">
        <v>135</v>
      </c>
      <c r="B36" s="79" t="s">
        <v>163</v>
      </c>
      <c r="C36" s="79" t="s">
        <v>152</v>
      </c>
      <c r="D36" s="79" t="s">
        <v>249</v>
      </c>
      <c r="E36" s="79" t="s">
        <v>138</v>
      </c>
      <c r="F36" s="79" t="s">
        <v>139</v>
      </c>
      <c r="G36" s="80">
        <v>18.165299999999998</v>
      </c>
      <c r="H36" s="80">
        <v>11.77439</v>
      </c>
      <c r="I36" s="81">
        <v>1.0069999999999999</v>
      </c>
      <c r="J36" s="81">
        <v>1.659</v>
      </c>
      <c r="K36" s="81">
        <v>1.23</v>
      </c>
      <c r="L36" s="81">
        <v>1.9259999999999999</v>
      </c>
      <c r="M36" s="81">
        <v>23.63</v>
      </c>
      <c r="N36" s="62">
        <v>3.8519999999999999</v>
      </c>
      <c r="O36" s="62">
        <v>2.46</v>
      </c>
      <c r="P36" s="62">
        <v>0.2669999999999999</v>
      </c>
      <c r="Q36" s="62">
        <v>0.22300000000000009</v>
      </c>
      <c r="R36" s="81">
        <v>2.68</v>
      </c>
      <c r="S36" s="81">
        <v>3.56</v>
      </c>
      <c r="T36" s="81">
        <v>3.22</v>
      </c>
      <c r="U36" s="81">
        <v>2.61</v>
      </c>
      <c r="V36" s="81">
        <v>4.21</v>
      </c>
      <c r="W36" s="81">
        <v>3.52</v>
      </c>
      <c r="X36" s="82">
        <v>43712</v>
      </c>
      <c r="Y36" s="83">
        <v>0.5</v>
      </c>
      <c r="Z36" s="83">
        <v>41.636369999999999</v>
      </c>
      <c r="AA36" s="75">
        <v>1.4843604314505594</v>
      </c>
      <c r="AB36" s="66">
        <v>2871.0385052573706</v>
      </c>
      <c r="AC36" s="66">
        <v>2.8710385052573706</v>
      </c>
      <c r="AD36" s="67">
        <v>2.8710390000000001</v>
      </c>
      <c r="AE36" s="15" t="s">
        <v>149</v>
      </c>
      <c r="AF36" s="86">
        <v>72.5</v>
      </c>
    </row>
    <row r="37" spans="1:32" ht="14.5" x14ac:dyDescent="0.35">
      <c r="A37" s="60" t="s">
        <v>135</v>
      </c>
      <c r="B37" s="60" t="s">
        <v>163</v>
      </c>
      <c r="C37" s="60" t="s">
        <v>152</v>
      </c>
      <c r="D37" s="60" t="s">
        <v>249</v>
      </c>
      <c r="E37" s="60" t="s">
        <v>138</v>
      </c>
      <c r="F37" s="60" t="s">
        <v>142</v>
      </c>
      <c r="G37" s="61">
        <v>7.6572899999999997</v>
      </c>
      <c r="H37" s="61">
        <v>7.5781999999999998</v>
      </c>
      <c r="I37" s="62">
        <v>0.46200000000000002</v>
      </c>
      <c r="J37" s="62">
        <v>1.139</v>
      </c>
      <c r="K37" s="62">
        <v>0.75600000000000001</v>
      </c>
      <c r="L37" s="62">
        <v>1.4159999999999999</v>
      </c>
      <c r="M37" s="62">
        <v>22.23</v>
      </c>
      <c r="N37" s="62">
        <v>2.8319999999999999</v>
      </c>
      <c r="O37" s="62">
        <v>1.512</v>
      </c>
      <c r="P37" s="62">
        <v>0.27699999999999991</v>
      </c>
      <c r="Q37" s="62">
        <v>0.29399999999999998</v>
      </c>
      <c r="R37" s="62">
        <v>2.0499999999999998</v>
      </c>
      <c r="S37" s="62">
        <v>3.31</v>
      </c>
      <c r="T37" s="62">
        <v>3.21</v>
      </c>
      <c r="U37" s="62">
        <v>2.59</v>
      </c>
      <c r="V37" s="62">
        <v>2.67</v>
      </c>
      <c r="W37" s="62">
        <v>1.73</v>
      </c>
      <c r="X37" s="63">
        <v>43712</v>
      </c>
      <c r="Y37" s="64">
        <v>0.46</v>
      </c>
      <c r="Z37" s="64">
        <v>19.709489999999999</v>
      </c>
      <c r="AA37" s="65">
        <v>0.39231339391669556</v>
      </c>
      <c r="AB37" s="66">
        <v>5142.1859555561514</v>
      </c>
      <c r="AC37" s="66">
        <v>5.1421859555561511</v>
      </c>
      <c r="AD37" s="67">
        <v>5.1421859999999997</v>
      </c>
      <c r="AE37" s="15" t="s">
        <v>18</v>
      </c>
      <c r="AF37" s="69">
        <v>42.7</v>
      </c>
    </row>
    <row r="38" spans="1:32" ht="14.5" x14ac:dyDescent="0.35">
      <c r="A38" s="60" t="s">
        <v>135</v>
      </c>
      <c r="B38" s="60" t="s">
        <v>163</v>
      </c>
      <c r="C38" s="60" t="s">
        <v>152</v>
      </c>
      <c r="D38" s="60" t="s">
        <v>250</v>
      </c>
      <c r="E38" s="60" t="s">
        <v>145</v>
      </c>
      <c r="F38" s="60" t="s">
        <v>139</v>
      </c>
      <c r="G38" s="61">
        <v>18.607690000000002</v>
      </c>
      <c r="H38" s="61">
        <v>6.2710699999999999</v>
      </c>
      <c r="I38" s="62">
        <v>1.0609999999999999</v>
      </c>
      <c r="J38" s="62">
        <v>1.69</v>
      </c>
      <c r="K38" s="62">
        <v>1.286</v>
      </c>
      <c r="L38" s="62">
        <v>1.91</v>
      </c>
      <c r="M38" s="62">
        <v>21.58</v>
      </c>
      <c r="N38" s="62">
        <v>3.82</v>
      </c>
      <c r="O38" s="62">
        <v>2.5720000000000001</v>
      </c>
      <c r="P38" s="62">
        <v>0.21999999999999997</v>
      </c>
      <c r="Q38" s="62">
        <v>0.22500000000000009</v>
      </c>
      <c r="R38" s="62">
        <v>2.95</v>
      </c>
      <c r="S38" s="62">
        <v>4.26</v>
      </c>
      <c r="T38" s="62">
        <v>4.0199999999999996</v>
      </c>
      <c r="U38" s="62">
        <v>3.3</v>
      </c>
      <c r="V38" s="62">
        <v>4.28</v>
      </c>
      <c r="W38" s="62">
        <v>2.86</v>
      </c>
      <c r="X38" s="63">
        <v>43712</v>
      </c>
      <c r="Y38" s="64">
        <v>0.34</v>
      </c>
      <c r="Z38" s="64">
        <v>34.46125</v>
      </c>
      <c r="AA38" s="75">
        <v>1.6050663078447522</v>
      </c>
      <c r="AB38" s="66">
        <v>2197.5743362141739</v>
      </c>
      <c r="AC38" s="66">
        <v>2.1975743362141738</v>
      </c>
      <c r="AD38" s="67">
        <v>2.1975739999999999</v>
      </c>
      <c r="AE38" s="15" t="s">
        <v>18</v>
      </c>
      <c r="AF38" s="69">
        <v>85.5</v>
      </c>
    </row>
    <row r="39" spans="1:32" ht="14.5" x14ac:dyDescent="0.35">
      <c r="A39" s="79" t="s">
        <v>135</v>
      </c>
      <c r="B39" s="79" t="s">
        <v>163</v>
      </c>
      <c r="C39" s="79" t="s">
        <v>152</v>
      </c>
      <c r="D39" s="79" t="s">
        <v>250</v>
      </c>
      <c r="E39" s="79" t="s">
        <v>145</v>
      </c>
      <c r="F39" s="79" t="s">
        <v>142</v>
      </c>
      <c r="G39" s="80">
        <v>10.105</v>
      </c>
      <c r="H39" s="80">
        <v>7.8728100000000003</v>
      </c>
      <c r="I39" s="81">
        <v>0.80900000000000005</v>
      </c>
      <c r="J39" s="81">
        <v>1.4350000000000001</v>
      </c>
      <c r="K39" s="81">
        <v>1</v>
      </c>
      <c r="L39" s="81">
        <v>1.72</v>
      </c>
      <c r="M39" s="81">
        <v>23.17</v>
      </c>
      <c r="N39" s="62">
        <v>3.44</v>
      </c>
      <c r="O39" s="62">
        <v>2</v>
      </c>
      <c r="P39" s="62">
        <v>0.28499999999999992</v>
      </c>
      <c r="Q39" s="62">
        <v>0.19099999999999995</v>
      </c>
      <c r="R39" s="81">
        <v>2.39</v>
      </c>
      <c r="S39" s="81">
        <v>3.16</v>
      </c>
      <c r="T39" s="81">
        <v>3.17</v>
      </c>
      <c r="U39" s="81">
        <v>2.56</v>
      </c>
      <c r="V39" s="81">
        <v>3.85</v>
      </c>
      <c r="W39" s="81">
        <v>2.27</v>
      </c>
      <c r="X39" s="82">
        <v>43712</v>
      </c>
      <c r="Y39" s="83">
        <v>0.38</v>
      </c>
      <c r="Z39" s="83">
        <v>21.165140000000001</v>
      </c>
      <c r="AA39" s="65">
        <v>0.7541418218240501</v>
      </c>
      <c r="AB39" s="66">
        <v>2872.5900147582129</v>
      </c>
      <c r="AC39" s="66">
        <v>2.8725900147582131</v>
      </c>
      <c r="AD39" s="67">
        <v>2.8725900000000002</v>
      </c>
      <c r="AE39" s="15" t="s">
        <v>149</v>
      </c>
      <c r="AF39" s="86">
        <v>59.3</v>
      </c>
    </row>
    <row r="40" spans="1:32" ht="14.5" x14ac:dyDescent="0.35">
      <c r="A40" s="79" t="s">
        <v>135</v>
      </c>
      <c r="B40" s="79" t="s">
        <v>163</v>
      </c>
      <c r="C40" s="79" t="s">
        <v>152</v>
      </c>
      <c r="D40" s="79" t="s">
        <v>251</v>
      </c>
      <c r="E40" s="79" t="s">
        <v>148</v>
      </c>
      <c r="F40" s="79" t="s">
        <v>142</v>
      </c>
      <c r="G40" s="80">
        <v>16.00581</v>
      </c>
      <c r="H40" s="80">
        <v>14.009069999999999</v>
      </c>
      <c r="I40" s="81">
        <v>1.0229999999999999</v>
      </c>
      <c r="J40" s="81">
        <v>1.5860000000000001</v>
      </c>
      <c r="K40" s="81">
        <v>1.2749999999999999</v>
      </c>
      <c r="L40" s="81">
        <v>1.732</v>
      </c>
      <c r="M40" s="81">
        <v>26.52</v>
      </c>
      <c r="N40" s="62">
        <v>3.464</v>
      </c>
      <c r="O40" s="62">
        <v>2.5499999999999998</v>
      </c>
      <c r="P40" s="62">
        <v>0.14599999999999991</v>
      </c>
      <c r="Q40" s="62">
        <v>0.252</v>
      </c>
      <c r="R40" s="81">
        <v>2.65</v>
      </c>
      <c r="S40" s="81">
        <v>3.51</v>
      </c>
      <c r="T40" s="81">
        <v>3.35</v>
      </c>
      <c r="U40" s="81">
        <v>2.19</v>
      </c>
      <c r="V40" s="81">
        <v>3.71</v>
      </c>
      <c r="W40" s="81">
        <v>3.09</v>
      </c>
      <c r="X40" s="82">
        <v>43712</v>
      </c>
      <c r="Y40" s="83">
        <v>0.37</v>
      </c>
      <c r="Z40" s="83">
        <v>38.091380000000001</v>
      </c>
      <c r="AA40" s="75">
        <v>1.4858927500806767</v>
      </c>
      <c r="AB40" s="66">
        <v>2623.8848374969507</v>
      </c>
      <c r="AC40" s="66">
        <v>2.6238848374969508</v>
      </c>
      <c r="AD40" s="67">
        <v>2.623885</v>
      </c>
      <c r="AE40" s="15" t="s">
        <v>149</v>
      </c>
      <c r="AF40" s="86">
        <v>72.400000000000006</v>
      </c>
    </row>
    <row r="41" spans="1:32" ht="14.5" x14ac:dyDescent="0.35">
      <c r="A41" s="103" t="s">
        <v>135</v>
      </c>
      <c r="B41" s="103" t="s">
        <v>163</v>
      </c>
      <c r="C41" s="103" t="s">
        <v>152</v>
      </c>
      <c r="D41" s="103" t="s">
        <v>252</v>
      </c>
      <c r="E41" s="103" t="s">
        <v>150</v>
      </c>
      <c r="F41" s="103" t="s">
        <v>139</v>
      </c>
      <c r="G41" s="104"/>
      <c r="H41" s="104"/>
      <c r="I41" s="105">
        <v>0.57999999999999996</v>
      </c>
      <c r="J41" s="105">
        <v>1.694</v>
      </c>
      <c r="K41" s="105">
        <v>0.85399999999999998</v>
      </c>
      <c r="L41" s="105">
        <v>1.9970000000000001</v>
      </c>
      <c r="M41" s="105">
        <v>27.38</v>
      </c>
      <c r="N41" s="62">
        <v>3.9940000000000002</v>
      </c>
      <c r="O41" s="62">
        <v>1.708</v>
      </c>
      <c r="P41" s="62">
        <v>0.30300000000000016</v>
      </c>
      <c r="Q41" s="62">
        <v>0.27400000000000002</v>
      </c>
      <c r="R41" s="105">
        <v>2.42</v>
      </c>
      <c r="S41" s="105">
        <v>4.33</v>
      </c>
      <c r="T41" s="105">
        <v>4.8099999999999996</v>
      </c>
      <c r="U41" s="105">
        <v>2.87</v>
      </c>
      <c r="V41" s="105">
        <v>3.81</v>
      </c>
      <c r="W41" s="105">
        <v>2.15</v>
      </c>
      <c r="X41" s="106">
        <v>43712</v>
      </c>
      <c r="Y41" s="107">
        <v>0.24</v>
      </c>
      <c r="Z41" s="107">
        <v>42.61992</v>
      </c>
      <c r="AA41" s="65">
        <v>0.71729117759845074</v>
      </c>
      <c r="AB41" s="66">
        <v>6081.6674333084984</v>
      </c>
      <c r="AC41" s="66">
        <v>6.0816674333084988</v>
      </c>
      <c r="AD41" s="67">
        <v>6.0816670000000004</v>
      </c>
      <c r="AE41" s="15" t="s">
        <v>5</v>
      </c>
      <c r="AF41" s="110">
        <v>96.9</v>
      </c>
    </row>
    <row r="42" spans="1:32" ht="14.5" x14ac:dyDescent="0.35">
      <c r="A42" s="79" t="s">
        <v>135</v>
      </c>
      <c r="B42" s="79" t="s">
        <v>163</v>
      </c>
      <c r="C42" s="79" t="s">
        <v>152</v>
      </c>
      <c r="D42" s="79" t="s">
        <v>253</v>
      </c>
      <c r="E42" s="79" t="s">
        <v>151</v>
      </c>
      <c r="F42" s="79" t="s">
        <v>139</v>
      </c>
      <c r="G42" s="80">
        <v>22.27149</v>
      </c>
      <c r="H42" s="80">
        <v>22.046959999999999</v>
      </c>
      <c r="I42" s="81">
        <v>0.97899999999999998</v>
      </c>
      <c r="J42" s="81">
        <v>1.978</v>
      </c>
      <c r="K42" s="81">
        <v>1.3029999999999999</v>
      </c>
      <c r="L42" s="81">
        <v>2.3260000000000001</v>
      </c>
      <c r="M42" s="81">
        <v>22.08</v>
      </c>
      <c r="N42" s="62">
        <v>4.6520000000000001</v>
      </c>
      <c r="O42" s="62">
        <v>2.6059999999999999</v>
      </c>
      <c r="P42" s="62">
        <v>0.34800000000000009</v>
      </c>
      <c r="Q42" s="62">
        <v>0.32399999999999995</v>
      </c>
      <c r="R42" s="81">
        <v>2.2400000000000002</v>
      </c>
      <c r="S42" s="81">
        <v>4.4000000000000004</v>
      </c>
      <c r="T42" s="81">
        <v>5.48</v>
      </c>
      <c r="U42" s="81">
        <v>3.5</v>
      </c>
      <c r="V42" s="81">
        <v>4.43</v>
      </c>
      <c r="W42" s="81">
        <v>1.77</v>
      </c>
      <c r="X42" s="82">
        <v>43712</v>
      </c>
      <c r="Y42" s="83">
        <v>0.44</v>
      </c>
      <c r="Z42" s="83">
        <v>30.47268</v>
      </c>
      <c r="AA42" s="75">
        <v>2.583722445051976</v>
      </c>
      <c r="AB42" s="66">
        <v>1207.1752418581693</v>
      </c>
      <c r="AC42" s="66">
        <v>1.2071752418581694</v>
      </c>
      <c r="AD42" s="67">
        <v>1.2071750000000001</v>
      </c>
      <c r="AE42" s="15" t="s">
        <v>149</v>
      </c>
      <c r="AF42" s="86">
        <v>105.3</v>
      </c>
    </row>
    <row r="43" spans="1:32" ht="14.5" x14ac:dyDescent="0.35">
      <c r="A43" s="79" t="s">
        <v>135</v>
      </c>
      <c r="B43" s="79" t="s">
        <v>163</v>
      </c>
      <c r="C43" s="79" t="s">
        <v>154</v>
      </c>
      <c r="D43" s="79" t="s">
        <v>254</v>
      </c>
      <c r="E43" s="79" t="s">
        <v>138</v>
      </c>
      <c r="F43" s="79" t="s">
        <v>139</v>
      </c>
      <c r="G43" s="80">
        <v>12.15414</v>
      </c>
      <c r="H43" s="80">
        <v>12.10501</v>
      </c>
      <c r="I43" s="81">
        <v>0.81499999999999995</v>
      </c>
      <c r="J43" s="81">
        <v>1.31</v>
      </c>
      <c r="K43" s="81">
        <v>1.0620000000000001</v>
      </c>
      <c r="L43" s="81">
        <v>1.607</v>
      </c>
      <c r="M43" s="81">
        <v>24.22</v>
      </c>
      <c r="N43" s="62">
        <v>3.214</v>
      </c>
      <c r="O43" s="62">
        <v>2.1240000000000001</v>
      </c>
      <c r="P43" s="62">
        <v>0.29699999999999993</v>
      </c>
      <c r="Q43" s="62">
        <v>0.24700000000000011</v>
      </c>
      <c r="R43" s="81">
        <v>2.68</v>
      </c>
      <c r="S43" s="81">
        <v>3.13</v>
      </c>
      <c r="T43" s="81">
        <v>2.91</v>
      </c>
      <c r="U43" s="81">
        <v>2.52</v>
      </c>
      <c r="V43" s="81">
        <v>3.54</v>
      </c>
      <c r="W43" s="81">
        <v>2.82</v>
      </c>
      <c r="X43" s="82">
        <v>43712</v>
      </c>
      <c r="Y43" s="83">
        <v>0.16</v>
      </c>
      <c r="Z43" s="83">
        <v>17.59421</v>
      </c>
      <c r="AA43" s="65">
        <v>0.9547748503985245</v>
      </c>
      <c r="AB43" s="66">
        <v>1886.1417453095457</v>
      </c>
      <c r="AC43" s="66">
        <v>1.8861417453095457</v>
      </c>
      <c r="AD43" s="67">
        <v>1.886142</v>
      </c>
      <c r="AE43" s="15" t="s">
        <v>10</v>
      </c>
      <c r="AF43" s="86">
        <v>97.3</v>
      </c>
    </row>
    <row r="44" spans="1:32" ht="14.5" x14ac:dyDescent="0.35">
      <c r="A44" s="60" t="s">
        <v>135</v>
      </c>
      <c r="B44" s="60" t="s">
        <v>163</v>
      </c>
      <c r="C44" s="60" t="s">
        <v>154</v>
      </c>
      <c r="D44" s="60" t="s">
        <v>255</v>
      </c>
      <c r="E44" s="60" t="s">
        <v>145</v>
      </c>
      <c r="F44" s="60" t="s">
        <v>139</v>
      </c>
      <c r="G44" s="61">
        <v>9.7967099999999991</v>
      </c>
      <c r="H44" s="61">
        <v>9.0575899999999994</v>
      </c>
      <c r="I44" s="62">
        <v>0.59399999999999997</v>
      </c>
      <c r="J44" s="62">
        <v>1.0149999999999999</v>
      </c>
      <c r="K44" s="62">
        <v>0.86199999999999999</v>
      </c>
      <c r="L44" s="62">
        <v>1.3919999999999999</v>
      </c>
      <c r="M44" s="62">
        <v>23.79</v>
      </c>
      <c r="N44" s="62">
        <v>2.7839999999999998</v>
      </c>
      <c r="O44" s="62">
        <v>1.724</v>
      </c>
      <c r="P44" s="62">
        <v>0.377</v>
      </c>
      <c r="Q44" s="62">
        <v>0.26800000000000002</v>
      </c>
      <c r="R44" s="62">
        <v>1.97</v>
      </c>
      <c r="S44" s="62">
        <v>2.68</v>
      </c>
      <c r="T44" s="62">
        <v>3.35</v>
      </c>
      <c r="U44" s="62">
        <v>2.38</v>
      </c>
      <c r="V44" s="62">
        <v>2.7</v>
      </c>
      <c r="W44" s="62">
        <v>1.91</v>
      </c>
      <c r="X44" s="63">
        <v>43712</v>
      </c>
      <c r="Y44" s="64">
        <v>0.47</v>
      </c>
      <c r="Z44" s="64">
        <v>13.03556</v>
      </c>
      <c r="AA44" s="75">
        <v>0.53316998975020313</v>
      </c>
      <c r="AB44" s="66">
        <v>2502.4737072288021</v>
      </c>
      <c r="AC44" s="66">
        <v>2.5024737072288024</v>
      </c>
      <c r="AD44" s="67">
        <v>2.5024739999999999</v>
      </c>
      <c r="AE44" s="15" t="s">
        <v>18</v>
      </c>
      <c r="AF44" s="69">
        <v>63.4</v>
      </c>
    </row>
    <row r="45" spans="1:32" ht="14.5" x14ac:dyDescent="0.35">
      <c r="A45" s="79" t="s">
        <v>135</v>
      </c>
      <c r="B45" s="79" t="s">
        <v>163</v>
      </c>
      <c r="C45" s="79" t="s">
        <v>154</v>
      </c>
      <c r="D45" s="79" t="s">
        <v>255</v>
      </c>
      <c r="E45" s="79" t="s">
        <v>145</v>
      </c>
      <c r="F45" s="79" t="s">
        <v>160</v>
      </c>
      <c r="G45" s="80">
        <v>2.6473800000000001</v>
      </c>
      <c r="H45" s="80">
        <v>1.75701</v>
      </c>
      <c r="I45" s="81">
        <v>0.49299999999999999</v>
      </c>
      <c r="J45" s="81">
        <v>0.79500000000000004</v>
      </c>
      <c r="K45" s="81">
        <v>0.65800000000000003</v>
      </c>
      <c r="L45" s="81">
        <v>0.96299999999999997</v>
      </c>
      <c r="M45" s="81">
        <v>27.87</v>
      </c>
      <c r="N45" s="62">
        <v>1.9259999999999999</v>
      </c>
      <c r="O45" s="62">
        <v>1.3160000000000001</v>
      </c>
      <c r="P45" s="62">
        <v>0.16799999999999993</v>
      </c>
      <c r="Q45" s="62">
        <v>0.16500000000000004</v>
      </c>
      <c r="R45" s="81">
        <v>1.42</v>
      </c>
      <c r="S45" s="81">
        <v>2.2200000000000002</v>
      </c>
      <c r="T45" s="81">
        <v>2.17</v>
      </c>
      <c r="U45" s="81">
        <v>1.61</v>
      </c>
      <c r="V45" s="81">
        <v>1.77</v>
      </c>
      <c r="W45" s="81">
        <v>1.62</v>
      </c>
      <c r="X45" s="82">
        <v>43712</v>
      </c>
      <c r="Y45" s="83">
        <v>0.38</v>
      </c>
      <c r="Z45" s="83">
        <v>6.2266300000000001</v>
      </c>
      <c r="AA45" s="65">
        <v>0.14065692617036268</v>
      </c>
      <c r="AB45" s="66">
        <v>4531.0354928398428</v>
      </c>
      <c r="AC45" s="66">
        <v>4.5310354928398429</v>
      </c>
      <c r="AD45" s="67">
        <v>4.5310350000000001</v>
      </c>
      <c r="AE45" s="15" t="s">
        <v>149</v>
      </c>
      <c r="AF45" s="86">
        <v>35.700000000000003</v>
      </c>
    </row>
    <row r="46" spans="1:32" ht="14.5" x14ac:dyDescent="0.35">
      <c r="A46" s="79" t="s">
        <v>135</v>
      </c>
      <c r="B46" s="79" t="s">
        <v>163</v>
      </c>
      <c r="C46" s="79" t="s">
        <v>154</v>
      </c>
      <c r="D46" s="79" t="s">
        <v>256</v>
      </c>
      <c r="E46" s="79" t="s">
        <v>148</v>
      </c>
      <c r="F46" s="79" t="s">
        <v>139</v>
      </c>
      <c r="G46" s="80">
        <v>14.15056</v>
      </c>
      <c r="H46" s="80">
        <v>13.607799999999999</v>
      </c>
      <c r="I46" s="81">
        <v>0.95899999999999996</v>
      </c>
      <c r="J46" s="81">
        <v>1.2789999999999999</v>
      </c>
      <c r="K46" s="81">
        <v>1.18</v>
      </c>
      <c r="L46" s="81">
        <v>1.5669999999999999</v>
      </c>
      <c r="M46" s="81">
        <v>20.77</v>
      </c>
      <c r="N46" s="62">
        <v>3.1339999999999999</v>
      </c>
      <c r="O46" s="62">
        <v>2.36</v>
      </c>
      <c r="P46" s="62">
        <v>0.28800000000000003</v>
      </c>
      <c r="Q46" s="62">
        <v>0.22099999999999997</v>
      </c>
      <c r="R46" s="81">
        <v>2.73</v>
      </c>
      <c r="S46" s="81">
        <v>3.8</v>
      </c>
      <c r="T46" s="81">
        <v>4.29</v>
      </c>
      <c r="U46" s="81">
        <v>3.17</v>
      </c>
      <c r="V46" s="81">
        <v>3.1</v>
      </c>
      <c r="W46" s="81">
        <v>2.02</v>
      </c>
      <c r="X46" s="82">
        <v>43712</v>
      </c>
      <c r="Y46" s="83">
        <v>0.31</v>
      </c>
      <c r="Z46" s="83">
        <v>16.164940000000001</v>
      </c>
      <c r="AA46" s="75">
        <v>1.1361462208275142</v>
      </c>
      <c r="AB46" s="66">
        <v>1456.2817114434206</v>
      </c>
      <c r="AC46" s="66">
        <v>1.4562817114434206</v>
      </c>
      <c r="AD46" s="67">
        <v>1.4562820000000001</v>
      </c>
      <c r="AE46" s="15" t="s">
        <v>8</v>
      </c>
      <c r="AF46" s="86">
        <v>86.5</v>
      </c>
    </row>
    <row r="47" spans="1:32" ht="14.5" x14ac:dyDescent="0.35">
      <c r="A47" s="103" t="s">
        <v>135</v>
      </c>
      <c r="B47" s="103" t="s">
        <v>167</v>
      </c>
      <c r="C47" s="103" t="s">
        <v>137</v>
      </c>
      <c r="D47" s="103" t="s">
        <v>257</v>
      </c>
      <c r="E47" s="103" t="s">
        <v>138</v>
      </c>
      <c r="F47" s="103" t="s">
        <v>139</v>
      </c>
      <c r="G47" s="104"/>
      <c r="H47" s="104"/>
      <c r="I47" s="105">
        <v>0.309</v>
      </c>
      <c r="J47" s="105">
        <v>1.194</v>
      </c>
      <c r="K47" s="105">
        <v>0.56599999999999995</v>
      </c>
      <c r="L47" s="105">
        <v>1.4019999999999999</v>
      </c>
      <c r="M47" s="105">
        <v>20.34</v>
      </c>
      <c r="N47" s="62">
        <v>2.8039999999999998</v>
      </c>
      <c r="O47" s="62">
        <v>1.1319999999999999</v>
      </c>
      <c r="P47" s="62">
        <v>0.20799999999999996</v>
      </c>
      <c r="Q47" s="62">
        <v>0.25699999999999995</v>
      </c>
      <c r="R47" s="105">
        <v>1.67</v>
      </c>
      <c r="S47" s="105">
        <v>2.97</v>
      </c>
      <c r="T47" s="105">
        <v>3.62</v>
      </c>
      <c r="U47" s="105">
        <v>2.17</v>
      </c>
      <c r="V47" s="105">
        <v>2.33</v>
      </c>
      <c r="W47" s="105">
        <v>1.26</v>
      </c>
      <c r="X47" s="106">
        <v>43712</v>
      </c>
      <c r="Y47" s="107">
        <v>0.21</v>
      </c>
      <c r="Z47" s="107">
        <v>12.36159</v>
      </c>
      <c r="AA47" s="65">
        <v>0.17199073439990387</v>
      </c>
      <c r="AB47" s="66">
        <v>7356.5605004225572</v>
      </c>
      <c r="AC47" s="66">
        <v>7.3565605004225576</v>
      </c>
      <c r="AD47" s="67">
        <v>7.3565610000000001</v>
      </c>
      <c r="AE47" s="15" t="s">
        <v>5</v>
      </c>
      <c r="AF47" s="110">
        <v>36.5</v>
      </c>
    </row>
    <row r="48" spans="1:32" ht="14.5" x14ac:dyDescent="0.35">
      <c r="A48" s="79" t="s">
        <v>135</v>
      </c>
      <c r="B48" s="79" t="s">
        <v>167</v>
      </c>
      <c r="C48" s="79" t="s">
        <v>137</v>
      </c>
      <c r="D48" s="79" t="s">
        <v>257</v>
      </c>
      <c r="E48" s="79" t="s">
        <v>138</v>
      </c>
      <c r="F48" s="79" t="s">
        <v>142</v>
      </c>
      <c r="G48" s="80">
        <v>2.2008000000000001</v>
      </c>
      <c r="H48" s="80">
        <v>1.9430799999999999</v>
      </c>
      <c r="I48" s="81">
        <v>0.318</v>
      </c>
      <c r="J48" s="81">
        <v>0.93500000000000005</v>
      </c>
      <c r="K48" s="81">
        <v>0.44700000000000001</v>
      </c>
      <c r="L48" s="81">
        <v>1.085</v>
      </c>
      <c r="M48" s="81">
        <v>26.09</v>
      </c>
      <c r="N48" s="62">
        <v>2.17</v>
      </c>
      <c r="O48" s="62">
        <v>0.89400000000000002</v>
      </c>
      <c r="P48" s="62">
        <v>0.14999999999999991</v>
      </c>
      <c r="Q48" s="62">
        <v>0.129</v>
      </c>
      <c r="R48" s="81">
        <v>0.89</v>
      </c>
      <c r="S48" s="81">
        <v>1.88</v>
      </c>
      <c r="T48" s="81">
        <v>1.73</v>
      </c>
      <c r="U48" s="81">
        <v>0.75</v>
      </c>
      <c r="V48" s="81">
        <v>2.0299999999999998</v>
      </c>
      <c r="W48" s="81">
        <v>1.4</v>
      </c>
      <c r="X48" s="82">
        <v>43712</v>
      </c>
      <c r="Y48" s="83">
        <v>0.23</v>
      </c>
      <c r="Z48" s="83">
        <v>4.3197999999999999</v>
      </c>
      <c r="AA48" s="75">
        <v>5.2495359032304276E-2</v>
      </c>
      <c r="AB48" s="66">
        <v>8422.6403498751079</v>
      </c>
      <c r="AC48" s="66">
        <v>8.4226403498751079</v>
      </c>
      <c r="AD48" s="67">
        <v>8.4226399999999995</v>
      </c>
      <c r="AE48" s="15" t="s">
        <v>149</v>
      </c>
      <c r="AF48" s="86">
        <v>24.8</v>
      </c>
    </row>
    <row r="49" spans="1:32" ht="14.5" x14ac:dyDescent="0.35">
      <c r="A49" s="103" t="s">
        <v>135</v>
      </c>
      <c r="B49" s="103" t="s">
        <v>167</v>
      </c>
      <c r="C49" s="103" t="s">
        <v>137</v>
      </c>
      <c r="D49" s="103" t="s">
        <v>258</v>
      </c>
      <c r="E49" s="103" t="s">
        <v>145</v>
      </c>
      <c r="F49" s="103" t="s">
        <v>139</v>
      </c>
      <c r="G49" s="104"/>
      <c r="H49" s="104"/>
      <c r="I49" s="105">
        <v>0.27900000000000003</v>
      </c>
      <c r="J49" s="105">
        <v>1.0760000000000001</v>
      </c>
      <c r="K49" s="105">
        <v>0.51200000000000001</v>
      </c>
      <c r="L49" s="105">
        <v>1.2210000000000001</v>
      </c>
      <c r="M49" s="105">
        <v>34.909999999999997</v>
      </c>
      <c r="N49" s="62">
        <v>2.4420000000000002</v>
      </c>
      <c r="O49" s="62">
        <v>1.024</v>
      </c>
      <c r="P49" s="62">
        <v>0.14500000000000002</v>
      </c>
      <c r="Q49" s="62">
        <v>0.23299999999999998</v>
      </c>
      <c r="R49" s="105">
        <v>1.66</v>
      </c>
      <c r="S49" s="105">
        <v>2.42</v>
      </c>
      <c r="T49" s="105">
        <v>4.24</v>
      </c>
      <c r="U49" s="105">
        <v>2.34</v>
      </c>
      <c r="V49" s="105">
        <v>2.08</v>
      </c>
      <c r="W49" s="105">
        <v>1.28</v>
      </c>
      <c r="X49" s="106">
        <v>43712</v>
      </c>
      <c r="Y49" s="107">
        <v>0.53</v>
      </c>
      <c r="Z49" s="107">
        <v>20.598610000000001</v>
      </c>
      <c r="AA49" s="65">
        <v>0.11035760466678471</v>
      </c>
      <c r="AB49" s="66">
        <v>19104.74196506583</v>
      </c>
      <c r="AC49" s="66">
        <v>19.104741965065831</v>
      </c>
      <c r="AD49" s="67">
        <v>19.10474</v>
      </c>
      <c r="AE49" s="15" t="s">
        <v>5</v>
      </c>
      <c r="AF49" s="110">
        <v>62.2</v>
      </c>
    </row>
    <row r="50" spans="1:32" ht="14.5" x14ac:dyDescent="0.35">
      <c r="A50" s="79" t="s">
        <v>135</v>
      </c>
      <c r="B50" s="79" t="s">
        <v>167</v>
      </c>
      <c r="C50" s="79" t="s">
        <v>137</v>
      </c>
      <c r="D50" s="79" t="s">
        <v>258</v>
      </c>
      <c r="E50" s="79" t="s">
        <v>145</v>
      </c>
      <c r="F50" s="79" t="s">
        <v>160</v>
      </c>
      <c r="G50" s="80">
        <v>1.67425</v>
      </c>
      <c r="H50" s="80">
        <v>1.65429</v>
      </c>
      <c r="I50" s="81">
        <v>0.23699999999999999</v>
      </c>
      <c r="J50" s="81">
        <v>0.71699999999999997</v>
      </c>
      <c r="K50" s="81">
        <v>0.35199999999999998</v>
      </c>
      <c r="L50" s="81">
        <v>0.85</v>
      </c>
      <c r="M50" s="81">
        <v>27.15</v>
      </c>
      <c r="N50" s="62">
        <v>1.7</v>
      </c>
      <c r="O50" s="62">
        <v>0.70399999999999996</v>
      </c>
      <c r="P50" s="62">
        <v>0.13300000000000001</v>
      </c>
      <c r="Q50" s="62">
        <v>0.11499999999999999</v>
      </c>
      <c r="R50" s="81">
        <v>0.87</v>
      </c>
      <c r="S50" s="81">
        <v>1.59</v>
      </c>
      <c r="T50" s="81">
        <v>1.95</v>
      </c>
      <c r="U50" s="81">
        <v>1.0900000000000001</v>
      </c>
      <c r="V50" s="81">
        <v>1.66</v>
      </c>
      <c r="W50" s="81">
        <v>1.03</v>
      </c>
      <c r="X50" s="82">
        <v>43712</v>
      </c>
      <c r="Y50" s="83">
        <v>0.42</v>
      </c>
      <c r="Z50" s="83">
        <v>3.4043199999999998</v>
      </c>
      <c r="AA50" s="75">
        <v>2.1619918194361262E-2</v>
      </c>
      <c r="AB50" s="66">
        <v>16116.912817808245</v>
      </c>
      <c r="AC50" s="66">
        <v>16.116912817808245</v>
      </c>
      <c r="AD50" s="67">
        <v>16.116910000000001</v>
      </c>
      <c r="AE50" s="15" t="s">
        <v>12</v>
      </c>
      <c r="AF50" s="86">
        <v>21.8</v>
      </c>
    </row>
    <row r="51" spans="1:32" ht="14.5" x14ac:dyDescent="0.35">
      <c r="A51" s="103" t="s">
        <v>135</v>
      </c>
      <c r="B51" s="103" t="s">
        <v>167</v>
      </c>
      <c r="C51" s="103" t="s">
        <v>137</v>
      </c>
      <c r="D51" s="103" t="s">
        <v>259</v>
      </c>
      <c r="E51" s="103" t="s">
        <v>148</v>
      </c>
      <c r="F51" s="103" t="s">
        <v>139</v>
      </c>
      <c r="G51" s="104"/>
      <c r="H51" s="104"/>
      <c r="I51" s="105">
        <v>0.38900000000000001</v>
      </c>
      <c r="J51" s="105">
        <v>1.0249999999999999</v>
      </c>
      <c r="K51" s="105">
        <v>0.57799999999999996</v>
      </c>
      <c r="L51" s="105">
        <v>1.2609999999999999</v>
      </c>
      <c r="M51" s="105">
        <v>26.44</v>
      </c>
      <c r="N51" s="62">
        <v>2.5219999999999998</v>
      </c>
      <c r="O51" s="62">
        <v>1.1559999999999999</v>
      </c>
      <c r="P51" s="62">
        <v>0.23599999999999999</v>
      </c>
      <c r="Q51" s="62">
        <v>0.18899999999999995</v>
      </c>
      <c r="R51" s="105">
        <v>1.89</v>
      </c>
      <c r="S51" s="105">
        <v>3.02</v>
      </c>
      <c r="T51" s="105">
        <v>3.74</v>
      </c>
      <c r="U51" s="105">
        <v>2.25</v>
      </c>
      <c r="V51" s="105">
        <v>3.15</v>
      </c>
      <c r="W51" s="105">
        <v>1.83</v>
      </c>
      <c r="X51" s="106">
        <v>43712</v>
      </c>
      <c r="Y51" s="107">
        <v>0.3</v>
      </c>
      <c r="Z51" s="107">
        <v>14.787710000000001</v>
      </c>
      <c r="AA51" s="65">
        <v>0.14385692865445723</v>
      </c>
      <c r="AB51" s="66">
        <v>10521.451751510314</v>
      </c>
      <c r="AC51" s="66">
        <v>10.521451751510314</v>
      </c>
      <c r="AD51" s="67">
        <v>10.52145</v>
      </c>
      <c r="AE51" s="15" t="s">
        <v>8</v>
      </c>
      <c r="AF51" s="110">
        <v>55.8</v>
      </c>
    </row>
    <row r="52" spans="1:32" ht="14.5" x14ac:dyDescent="0.35">
      <c r="A52" s="103" t="s">
        <v>135</v>
      </c>
      <c r="B52" s="103" t="s">
        <v>167</v>
      </c>
      <c r="C52" s="103" t="s">
        <v>137</v>
      </c>
      <c r="D52" s="103" t="s">
        <v>260</v>
      </c>
      <c r="E52" s="103" t="s">
        <v>150</v>
      </c>
      <c r="F52" s="103" t="s">
        <v>139</v>
      </c>
      <c r="G52" s="104"/>
      <c r="H52" s="104"/>
      <c r="I52" s="105">
        <v>0.32500000000000001</v>
      </c>
      <c r="J52" s="105">
        <v>1.159</v>
      </c>
      <c r="K52" s="105">
        <v>0.47399999999999998</v>
      </c>
      <c r="L52" s="105">
        <v>1.3420000000000001</v>
      </c>
      <c r="M52" s="105">
        <v>26.01</v>
      </c>
      <c r="N52" s="62">
        <v>2.6840000000000002</v>
      </c>
      <c r="O52" s="62">
        <v>0.94799999999999995</v>
      </c>
      <c r="P52" s="62">
        <v>0.18300000000000005</v>
      </c>
      <c r="Q52" s="62">
        <v>0.14899999999999997</v>
      </c>
      <c r="R52" s="105">
        <v>1.53</v>
      </c>
      <c r="S52" s="105">
        <v>2.9</v>
      </c>
      <c r="T52" s="105">
        <v>3.73</v>
      </c>
      <c r="U52" s="105">
        <v>1.82</v>
      </c>
      <c r="V52" s="105">
        <v>2.44</v>
      </c>
      <c r="W52" s="105">
        <v>1.2</v>
      </c>
      <c r="X52" s="106">
        <v>43712</v>
      </c>
      <c r="Y52" s="107">
        <v>0.21</v>
      </c>
      <c r="Z52" s="107">
        <v>14.787710000000001</v>
      </c>
      <c r="AA52" s="75">
        <v>8.0999608093739892E-2</v>
      </c>
      <c r="AB52" s="66">
        <v>18686.309348641302</v>
      </c>
      <c r="AC52" s="66">
        <v>18.686309348641302</v>
      </c>
      <c r="AD52" s="67">
        <v>18.686309999999999</v>
      </c>
      <c r="AE52" s="15" t="s">
        <v>149</v>
      </c>
      <c r="AF52" s="110">
        <v>43.6</v>
      </c>
    </row>
    <row r="53" spans="1:32" ht="14.5" x14ac:dyDescent="0.35">
      <c r="A53" s="89" t="s">
        <v>135</v>
      </c>
      <c r="B53" s="89" t="s">
        <v>167</v>
      </c>
      <c r="C53" s="89" t="s">
        <v>137</v>
      </c>
      <c r="D53" s="89" t="s">
        <v>261</v>
      </c>
      <c r="E53" s="89" t="s">
        <v>151</v>
      </c>
      <c r="F53" s="89" t="s">
        <v>139</v>
      </c>
      <c r="G53" s="75">
        <v>6.9683799999999998</v>
      </c>
      <c r="H53" s="75">
        <v>6.9683799999999998</v>
      </c>
      <c r="I53" s="90">
        <v>0.55600000000000005</v>
      </c>
      <c r="J53" s="90">
        <v>0.66700000000000004</v>
      </c>
      <c r="K53" s="90">
        <v>0.76200000000000001</v>
      </c>
      <c r="L53" s="90">
        <v>0.95</v>
      </c>
      <c r="M53" s="90">
        <v>23.77</v>
      </c>
      <c r="N53" s="62">
        <v>1.9</v>
      </c>
      <c r="O53" s="62">
        <v>1.524</v>
      </c>
      <c r="P53" s="62">
        <v>0.28299999999999992</v>
      </c>
      <c r="Q53" s="62">
        <v>0.20599999999999996</v>
      </c>
      <c r="R53" s="90">
        <v>1.84</v>
      </c>
      <c r="S53" s="90">
        <v>1.98</v>
      </c>
      <c r="T53" s="90">
        <v>2.13</v>
      </c>
      <c r="U53" s="90">
        <v>1.74</v>
      </c>
      <c r="V53" s="90">
        <v>1.92</v>
      </c>
      <c r="W53" s="90">
        <v>2.06</v>
      </c>
      <c r="X53" s="91">
        <v>43712</v>
      </c>
      <c r="Y53" s="92">
        <v>0.21</v>
      </c>
      <c r="Z53" s="92">
        <v>11.009230000000001</v>
      </c>
      <c r="AA53" s="65">
        <v>0.24008403524066102</v>
      </c>
      <c r="AB53" s="66">
        <v>4693.5255864144319</v>
      </c>
      <c r="AC53" s="66">
        <v>4.6935255864144318</v>
      </c>
      <c r="AD53" s="67">
        <v>4.6935260000000003</v>
      </c>
      <c r="AE53" s="15" t="s">
        <v>16</v>
      </c>
      <c r="AF53" s="94">
        <v>30.8</v>
      </c>
    </row>
    <row r="54" spans="1:32" ht="14.5" x14ac:dyDescent="0.35">
      <c r="A54" s="79" t="s">
        <v>135</v>
      </c>
      <c r="B54" s="79" t="s">
        <v>167</v>
      </c>
      <c r="C54" s="79" t="s">
        <v>152</v>
      </c>
      <c r="D54" s="79" t="s">
        <v>262</v>
      </c>
      <c r="E54" s="79" t="s">
        <v>138</v>
      </c>
      <c r="F54" s="79" t="s">
        <v>139</v>
      </c>
      <c r="G54" s="80">
        <v>7.6716600000000001</v>
      </c>
      <c r="H54" s="80">
        <v>7.6295400000000004</v>
      </c>
      <c r="I54" s="81">
        <v>0.22700000000000001</v>
      </c>
      <c r="J54" s="81">
        <v>1.0269999999999999</v>
      </c>
      <c r="K54" s="81">
        <v>0.36399999999999999</v>
      </c>
      <c r="L54" s="81">
        <v>1.153</v>
      </c>
      <c r="M54" s="81">
        <v>22.61</v>
      </c>
      <c r="N54" s="62">
        <v>2.306</v>
      </c>
      <c r="O54" s="62">
        <v>0.72799999999999998</v>
      </c>
      <c r="P54" s="62">
        <v>0.12600000000000011</v>
      </c>
      <c r="Q54" s="62">
        <v>0.13699999999999998</v>
      </c>
      <c r="R54" s="81">
        <v>1.79</v>
      </c>
      <c r="S54" s="81">
        <v>2.79</v>
      </c>
      <c r="T54" s="81">
        <v>2.77</v>
      </c>
      <c r="U54" s="81">
        <v>2.0099999999999998</v>
      </c>
      <c r="V54" s="81">
        <v>3.12</v>
      </c>
      <c r="W54" s="81">
        <v>1.44</v>
      </c>
      <c r="X54" s="82">
        <v>43712</v>
      </c>
      <c r="Y54" s="83">
        <v>0.3</v>
      </c>
      <c r="Z54" s="83">
        <v>14.30111</v>
      </c>
      <c r="AA54" s="75">
        <v>3.4239124264764956E-2</v>
      </c>
      <c r="AB54" s="66">
        <v>42751.624870402673</v>
      </c>
      <c r="AC54" s="66">
        <v>42.751624870402672</v>
      </c>
      <c r="AD54" s="67">
        <v>42.751620000000003</v>
      </c>
      <c r="AE54" s="15" t="s">
        <v>12</v>
      </c>
      <c r="AF54" s="86">
        <v>46.9</v>
      </c>
    </row>
    <row r="55" spans="1:32" ht="14.5" x14ac:dyDescent="0.35">
      <c r="A55" s="79" t="s">
        <v>135</v>
      </c>
      <c r="B55" s="79" t="s">
        <v>167</v>
      </c>
      <c r="C55" s="79" t="s">
        <v>152</v>
      </c>
      <c r="D55" s="79" t="s">
        <v>262</v>
      </c>
      <c r="E55" s="79" t="s">
        <v>138</v>
      </c>
      <c r="F55" s="79" t="s">
        <v>142</v>
      </c>
      <c r="G55" s="80">
        <v>3.1494</v>
      </c>
      <c r="H55" s="80">
        <v>3.1318299999999999</v>
      </c>
      <c r="I55" s="81">
        <v>0.28699999999999998</v>
      </c>
      <c r="J55" s="81">
        <v>0.89</v>
      </c>
      <c r="K55" s="81">
        <v>0.437</v>
      </c>
      <c r="L55" s="81">
        <v>1.0860000000000001</v>
      </c>
      <c r="M55" s="81">
        <v>24.06</v>
      </c>
      <c r="N55" s="62">
        <v>2.1720000000000002</v>
      </c>
      <c r="O55" s="62">
        <v>0.874</v>
      </c>
      <c r="P55" s="62">
        <v>0.19600000000000006</v>
      </c>
      <c r="Q55" s="62">
        <v>0.15000000000000002</v>
      </c>
      <c r="R55" s="81">
        <v>1.1499999999999999</v>
      </c>
      <c r="S55" s="81">
        <v>2.36</v>
      </c>
      <c r="T55" s="81">
        <v>2.81</v>
      </c>
      <c r="U55" s="81">
        <v>1.63</v>
      </c>
      <c r="V55" s="81">
        <v>1.98</v>
      </c>
      <c r="W55" s="81">
        <v>1.36</v>
      </c>
      <c r="X55" s="82">
        <v>43712</v>
      </c>
      <c r="Y55" s="83">
        <v>0.32</v>
      </c>
      <c r="Z55" s="83">
        <v>8.1321399999999997</v>
      </c>
      <c r="AA55" s="65">
        <v>5.4656593549704043E-2</v>
      </c>
      <c r="AB55" s="66">
        <v>15228.874667421964</v>
      </c>
      <c r="AC55" s="66">
        <v>15.228874667421964</v>
      </c>
      <c r="AD55" s="67">
        <v>15.228870000000001</v>
      </c>
      <c r="AE55" s="15" t="s">
        <v>8</v>
      </c>
      <c r="AF55" s="86">
        <v>40</v>
      </c>
    </row>
    <row r="56" spans="1:32" ht="14.5" x14ac:dyDescent="0.35">
      <c r="A56" s="79" t="s">
        <v>135</v>
      </c>
      <c r="B56" s="79" t="s">
        <v>167</v>
      </c>
      <c r="C56" s="79" t="s">
        <v>152</v>
      </c>
      <c r="D56" s="79" t="s">
        <v>263</v>
      </c>
      <c r="E56" s="79" t="s">
        <v>145</v>
      </c>
      <c r="F56" s="79" t="s">
        <v>139</v>
      </c>
      <c r="G56" s="80">
        <v>8.26736</v>
      </c>
      <c r="H56" s="80">
        <v>7.4569999999999999</v>
      </c>
      <c r="I56" s="81">
        <v>0.253</v>
      </c>
      <c r="J56" s="81">
        <v>1.117</v>
      </c>
      <c r="K56" s="81">
        <v>0.39500000000000002</v>
      </c>
      <c r="L56" s="81">
        <v>1.2649999999999999</v>
      </c>
      <c r="M56" s="81">
        <v>29.6</v>
      </c>
      <c r="N56" s="62">
        <v>2.5299999999999998</v>
      </c>
      <c r="O56" s="62">
        <v>0.79</v>
      </c>
      <c r="P56" s="62">
        <v>0.14799999999999991</v>
      </c>
      <c r="Q56" s="62">
        <v>0.14200000000000002</v>
      </c>
      <c r="R56" s="81">
        <v>1.64</v>
      </c>
      <c r="S56" s="81">
        <v>3.39</v>
      </c>
      <c r="T56" s="81">
        <v>3.19</v>
      </c>
      <c r="U56" s="81">
        <v>1.67</v>
      </c>
      <c r="V56" s="81">
        <v>2.62</v>
      </c>
      <c r="W56" s="81">
        <v>1.52</v>
      </c>
      <c r="X56" s="82">
        <v>43712</v>
      </c>
      <c r="Y56" s="83">
        <v>0.4</v>
      </c>
      <c r="Z56" s="83">
        <v>12.410259999999999</v>
      </c>
      <c r="AA56" s="75">
        <v>4.7023974957087669E-2</v>
      </c>
      <c r="AB56" s="66">
        <v>27012.642414339531</v>
      </c>
      <c r="AC56" s="66">
        <v>27.012642414339531</v>
      </c>
      <c r="AD56" s="67">
        <v>27.012640000000001</v>
      </c>
      <c r="AE56" s="15" t="s">
        <v>5</v>
      </c>
      <c r="AF56" s="86">
        <v>66.099999999999994</v>
      </c>
    </row>
    <row r="57" spans="1:32" ht="14.5" x14ac:dyDescent="0.35">
      <c r="A57" s="60" t="s">
        <v>135</v>
      </c>
      <c r="B57" s="60" t="s">
        <v>167</v>
      </c>
      <c r="C57" s="60" t="s">
        <v>152</v>
      </c>
      <c r="D57" s="60" t="s">
        <v>264</v>
      </c>
      <c r="E57" s="60" t="s">
        <v>148</v>
      </c>
      <c r="F57" s="60" t="s">
        <v>142</v>
      </c>
      <c r="G57" s="61">
        <v>6.6516999999999999</v>
      </c>
      <c r="H57" s="61">
        <v>6.6497400000000004</v>
      </c>
      <c r="I57" s="62">
        <v>0.27600000000000002</v>
      </c>
      <c r="J57" s="62">
        <v>1.3009999999999999</v>
      </c>
      <c r="K57" s="62">
        <v>0.44700000000000001</v>
      </c>
      <c r="L57" s="62">
        <v>1.4590000000000001</v>
      </c>
      <c r="M57" s="62">
        <v>21.72</v>
      </c>
      <c r="N57" s="62">
        <v>2.9180000000000001</v>
      </c>
      <c r="O57" s="62">
        <v>0.89400000000000002</v>
      </c>
      <c r="P57" s="62">
        <v>0.15800000000000014</v>
      </c>
      <c r="Q57" s="62">
        <v>0.17099999999999999</v>
      </c>
      <c r="R57" s="62">
        <v>1.42</v>
      </c>
      <c r="S57" s="62">
        <v>3.05</v>
      </c>
      <c r="T57" s="62">
        <v>3.41</v>
      </c>
      <c r="U57" s="62">
        <v>1.73</v>
      </c>
      <c r="V57" s="62">
        <v>2.59</v>
      </c>
      <c r="W57" s="62">
        <v>1.57</v>
      </c>
      <c r="X57" s="63">
        <v>43712</v>
      </c>
      <c r="Y57" s="64">
        <v>0.49</v>
      </c>
      <c r="Z57" s="64">
        <v>16.29974</v>
      </c>
      <c r="AA57" s="65">
        <v>8.0862287074515399E-2</v>
      </c>
      <c r="AB57" s="66">
        <v>20631.945557586514</v>
      </c>
      <c r="AC57" s="66">
        <v>20.631945557586516</v>
      </c>
      <c r="AD57" s="67">
        <v>20.63195</v>
      </c>
      <c r="AE57" s="15" t="s">
        <v>12</v>
      </c>
      <c r="AF57" s="69">
        <v>48.3</v>
      </c>
    </row>
    <row r="58" spans="1:32" ht="14.5" x14ac:dyDescent="0.35">
      <c r="A58" s="79" t="s">
        <v>135</v>
      </c>
      <c r="B58" s="79" t="s">
        <v>167</v>
      </c>
      <c r="C58" s="79" t="s">
        <v>152</v>
      </c>
      <c r="D58" s="79" t="s">
        <v>264</v>
      </c>
      <c r="E58" s="79" t="s">
        <v>148</v>
      </c>
      <c r="F58" s="79" t="s">
        <v>160</v>
      </c>
      <c r="G58" s="80">
        <v>2.2164199999999998</v>
      </c>
      <c r="H58" s="80">
        <v>1.96807</v>
      </c>
      <c r="I58" s="81">
        <v>0.23</v>
      </c>
      <c r="J58" s="81">
        <v>0.58699999999999997</v>
      </c>
      <c r="K58" s="81">
        <v>0.35</v>
      </c>
      <c r="L58" s="81">
        <v>0.85399999999999998</v>
      </c>
      <c r="M58" s="81">
        <v>22.7</v>
      </c>
      <c r="N58" s="62">
        <v>1.708</v>
      </c>
      <c r="O58" s="62">
        <v>0.7</v>
      </c>
      <c r="P58" s="62">
        <v>0.26700000000000002</v>
      </c>
      <c r="Q58" s="62">
        <v>0.11999999999999997</v>
      </c>
      <c r="R58" s="81">
        <v>1.08</v>
      </c>
      <c r="S58" s="81">
        <v>1.78</v>
      </c>
      <c r="T58" s="81">
        <v>2.4900000000000002</v>
      </c>
      <c r="U58" s="81">
        <v>0.99</v>
      </c>
      <c r="V58" s="81">
        <v>1.86</v>
      </c>
      <c r="W58" s="81">
        <v>0.83</v>
      </c>
      <c r="X58" s="82">
        <v>43712</v>
      </c>
      <c r="Y58" s="83">
        <v>0.47</v>
      </c>
      <c r="Z58" s="83">
        <v>5.2237299999999998</v>
      </c>
      <c r="AA58" s="75">
        <v>2.3148213642807093E-2</v>
      </c>
      <c r="AB58" s="66">
        <v>23097.701589072996</v>
      </c>
      <c r="AC58" s="66">
        <v>23.097701589072997</v>
      </c>
      <c r="AD58" s="67">
        <v>23.0977</v>
      </c>
      <c r="AE58" s="15" t="s">
        <v>8</v>
      </c>
      <c r="AF58" s="86">
        <v>25.7</v>
      </c>
    </row>
    <row r="59" spans="1:32" ht="14.5" x14ac:dyDescent="0.35">
      <c r="A59" s="79" t="s">
        <v>135</v>
      </c>
      <c r="B59" s="79" t="s">
        <v>167</v>
      </c>
      <c r="C59" s="79" t="s">
        <v>152</v>
      </c>
      <c r="D59" s="79" t="s">
        <v>265</v>
      </c>
      <c r="E59" s="79" t="s">
        <v>150</v>
      </c>
      <c r="F59" s="79" t="s">
        <v>139</v>
      </c>
      <c r="G59" s="80">
        <v>7.3543900000000004</v>
      </c>
      <c r="H59" s="80">
        <v>7.3476299999999997</v>
      </c>
      <c r="I59" s="81">
        <v>0.51800000000000002</v>
      </c>
      <c r="J59" s="81">
        <v>0.88300000000000001</v>
      </c>
      <c r="K59" s="81">
        <v>0.71599999999999997</v>
      </c>
      <c r="L59" s="81">
        <v>1.0580000000000001</v>
      </c>
      <c r="M59" s="81">
        <v>20.13</v>
      </c>
      <c r="N59" s="62">
        <v>2.1160000000000001</v>
      </c>
      <c r="O59" s="62">
        <v>1.4319999999999999</v>
      </c>
      <c r="P59" s="62">
        <v>0.17500000000000004</v>
      </c>
      <c r="Q59" s="62">
        <v>0.19799999999999995</v>
      </c>
      <c r="R59" s="81">
        <v>1.82</v>
      </c>
      <c r="S59" s="81">
        <v>2.76</v>
      </c>
      <c r="T59" s="81">
        <v>2.74</v>
      </c>
      <c r="U59" s="81">
        <v>1.75</v>
      </c>
      <c r="V59" s="81">
        <v>2.39</v>
      </c>
      <c r="W59" s="81">
        <v>1.5</v>
      </c>
      <c r="X59" s="82">
        <v>43712</v>
      </c>
      <c r="Y59" s="83">
        <v>0.33</v>
      </c>
      <c r="Z59" s="83">
        <v>11.031549999999999</v>
      </c>
      <c r="AA59" s="65">
        <v>0.20861862782250445</v>
      </c>
      <c r="AB59" s="66">
        <v>5412.3887165643782</v>
      </c>
      <c r="AC59" s="66">
        <v>5.4123887165643785</v>
      </c>
      <c r="AD59" s="67">
        <v>5.4123890000000001</v>
      </c>
      <c r="AE59" s="15" t="s">
        <v>12</v>
      </c>
      <c r="AF59" s="86">
        <v>49.1</v>
      </c>
    </row>
    <row r="60" spans="1:32" ht="14.5" x14ac:dyDescent="0.35">
      <c r="A60" s="89" t="s">
        <v>135</v>
      </c>
      <c r="B60" s="89" t="s">
        <v>167</v>
      </c>
      <c r="C60" s="89" t="s">
        <v>152</v>
      </c>
      <c r="D60" s="89" t="s">
        <v>265</v>
      </c>
      <c r="E60" s="89" t="s">
        <v>150</v>
      </c>
      <c r="F60" s="89" t="s">
        <v>142</v>
      </c>
      <c r="G60" s="75">
        <v>8.6486499999999999</v>
      </c>
      <c r="H60" s="75">
        <v>8.6486499999999999</v>
      </c>
      <c r="I60" s="90">
        <v>0.32500000000000001</v>
      </c>
      <c r="J60" s="90">
        <v>0.9</v>
      </c>
      <c r="K60" s="90">
        <v>0.59799999999999998</v>
      </c>
      <c r="L60" s="90">
        <v>1.306</v>
      </c>
      <c r="M60" s="90">
        <v>23.86</v>
      </c>
      <c r="N60" s="62">
        <v>2.6120000000000001</v>
      </c>
      <c r="O60" s="62">
        <v>1.196</v>
      </c>
      <c r="P60" s="62">
        <v>0.40600000000000003</v>
      </c>
      <c r="Q60" s="62">
        <v>0.27299999999999996</v>
      </c>
      <c r="R60" s="90">
        <v>1.7</v>
      </c>
      <c r="S60" s="90">
        <v>2.08</v>
      </c>
      <c r="T60" s="90">
        <v>1.73</v>
      </c>
      <c r="U60" s="90">
        <v>1.41</v>
      </c>
      <c r="V60" s="90">
        <v>2.58</v>
      </c>
      <c r="W60" s="90">
        <v>1.55</v>
      </c>
      <c r="X60" s="91">
        <v>43712</v>
      </c>
      <c r="Y60" s="92">
        <v>0.21</v>
      </c>
      <c r="Z60" s="92">
        <v>6.1436000000000002</v>
      </c>
      <c r="AA60" s="75">
        <v>0.19508435885382872</v>
      </c>
      <c r="AB60" s="66">
        <v>3223.3391853033841</v>
      </c>
      <c r="AC60" s="66">
        <v>3.2233391853033839</v>
      </c>
      <c r="AD60" s="67">
        <v>3.2233390000000002</v>
      </c>
      <c r="AE60" s="15" t="s">
        <v>16</v>
      </c>
      <c r="AF60" s="94">
        <v>45.4</v>
      </c>
    </row>
    <row r="61" spans="1:32" ht="14.5" x14ac:dyDescent="0.35">
      <c r="A61" s="79" t="s">
        <v>135</v>
      </c>
      <c r="B61" s="79" t="s">
        <v>167</v>
      </c>
      <c r="C61" s="79" t="s">
        <v>152</v>
      </c>
      <c r="D61" s="79" t="s">
        <v>266</v>
      </c>
      <c r="E61" s="79" t="s">
        <v>151</v>
      </c>
      <c r="F61" s="79" t="s">
        <v>139</v>
      </c>
      <c r="G61" s="80">
        <v>3.3525200000000002</v>
      </c>
      <c r="H61" s="80">
        <v>3.3466999999999998</v>
      </c>
      <c r="I61" s="81">
        <v>0.27900000000000003</v>
      </c>
      <c r="J61" s="81">
        <v>0.626</v>
      </c>
      <c r="K61" s="81">
        <v>0.55500000000000005</v>
      </c>
      <c r="L61" s="81">
        <v>0.78500000000000003</v>
      </c>
      <c r="M61" s="81">
        <v>27.05</v>
      </c>
      <c r="N61" s="62">
        <v>1.57</v>
      </c>
      <c r="O61" s="62">
        <v>1.1100000000000001</v>
      </c>
      <c r="P61" s="62">
        <v>0.15900000000000003</v>
      </c>
      <c r="Q61" s="62">
        <v>0.27600000000000002</v>
      </c>
      <c r="R61" s="81">
        <v>1.48</v>
      </c>
      <c r="S61" s="81">
        <v>2.14</v>
      </c>
      <c r="T61" s="81">
        <v>1.77</v>
      </c>
      <c r="U61" s="81">
        <v>1.6</v>
      </c>
      <c r="V61" s="81">
        <v>2.71</v>
      </c>
      <c r="W61" s="81">
        <v>1.55</v>
      </c>
      <c r="X61" s="82">
        <v>43712</v>
      </c>
      <c r="Y61" s="83">
        <v>0.28000000000000003</v>
      </c>
      <c r="Z61" s="83">
        <v>6.7711899999999998</v>
      </c>
      <c r="AA61" s="65">
        <v>9.4721806560042004E-2</v>
      </c>
      <c r="AB61" s="66">
        <v>7316.7893958225131</v>
      </c>
      <c r="AC61" s="66">
        <v>7.3167893958225134</v>
      </c>
      <c r="AD61" s="67">
        <v>7.316789</v>
      </c>
      <c r="AE61" s="15" t="s">
        <v>8</v>
      </c>
      <c r="AF61" s="86">
        <v>51.3</v>
      </c>
    </row>
    <row r="62" spans="1:32" ht="14.5" x14ac:dyDescent="0.35">
      <c r="A62" s="79" t="s">
        <v>135</v>
      </c>
      <c r="B62" s="79" t="s">
        <v>167</v>
      </c>
      <c r="C62" s="79" t="s">
        <v>152</v>
      </c>
      <c r="D62" s="79" t="s">
        <v>267</v>
      </c>
      <c r="E62" s="79" t="s">
        <v>169</v>
      </c>
      <c r="F62" s="79" t="s">
        <v>139</v>
      </c>
      <c r="G62" s="80">
        <v>4.37357</v>
      </c>
      <c r="H62" s="80">
        <v>4.0745699999999996</v>
      </c>
      <c r="I62" s="81">
        <v>0.313</v>
      </c>
      <c r="J62" s="81">
        <v>0.74099999999999999</v>
      </c>
      <c r="K62" s="81">
        <v>0.56000000000000005</v>
      </c>
      <c r="L62" s="81">
        <v>0.94</v>
      </c>
      <c r="M62" s="81">
        <v>28.21</v>
      </c>
      <c r="N62" s="62">
        <v>1.88</v>
      </c>
      <c r="O62" s="62">
        <v>1.1200000000000001</v>
      </c>
      <c r="P62" s="62">
        <v>0.19899999999999995</v>
      </c>
      <c r="Q62" s="62">
        <v>0.24700000000000005</v>
      </c>
      <c r="R62" s="81">
        <v>1.78</v>
      </c>
      <c r="S62" s="81">
        <v>2.67</v>
      </c>
      <c r="T62" s="81">
        <v>2.4700000000000002</v>
      </c>
      <c r="U62" s="81">
        <v>1.39</v>
      </c>
      <c r="V62" s="81">
        <v>2.48</v>
      </c>
      <c r="W62" s="81">
        <v>1.29</v>
      </c>
      <c r="X62" s="82">
        <v>43712</v>
      </c>
      <c r="Y62" s="83">
        <v>0.41</v>
      </c>
      <c r="Z62" s="83">
        <v>9.2502899999999997</v>
      </c>
      <c r="AA62" s="75">
        <v>0.11180676606506959</v>
      </c>
      <c r="AB62" s="66">
        <v>8468.2328064472913</v>
      </c>
      <c r="AC62" s="66">
        <v>8.4682328064472916</v>
      </c>
      <c r="AD62" s="67">
        <v>8.4682329999999997</v>
      </c>
      <c r="AE62" s="15" t="s">
        <v>12</v>
      </c>
      <c r="AF62" s="86">
        <v>60.6</v>
      </c>
    </row>
    <row r="63" spans="1:32" ht="14.5" x14ac:dyDescent="0.35">
      <c r="A63" s="79" t="s">
        <v>135</v>
      </c>
      <c r="B63" s="79" t="s">
        <v>167</v>
      </c>
      <c r="C63" s="79" t="s">
        <v>154</v>
      </c>
      <c r="D63" s="79" t="s">
        <v>268</v>
      </c>
      <c r="E63" s="79" t="s">
        <v>138</v>
      </c>
      <c r="F63" s="79" t="s">
        <v>139</v>
      </c>
      <c r="G63" s="80">
        <v>4.6672200000000004</v>
      </c>
      <c r="H63" s="80">
        <v>3.3462200000000002</v>
      </c>
      <c r="I63" s="81">
        <v>0.27900000000000003</v>
      </c>
      <c r="J63" s="81">
        <v>0.86699999999999999</v>
      </c>
      <c r="K63" s="81">
        <v>0.47299999999999998</v>
      </c>
      <c r="L63" s="81">
        <v>1.0049999999999999</v>
      </c>
      <c r="M63" s="81">
        <v>23.85</v>
      </c>
      <c r="N63" s="62">
        <v>2.0099999999999998</v>
      </c>
      <c r="O63" s="62">
        <v>0.94599999999999995</v>
      </c>
      <c r="P63" s="62">
        <v>0.1379999999999999</v>
      </c>
      <c r="Q63" s="62">
        <v>0.19399999999999995</v>
      </c>
      <c r="R63" s="81">
        <v>1.76</v>
      </c>
      <c r="S63" s="81">
        <v>2.81</v>
      </c>
      <c r="T63" s="81">
        <v>3.18</v>
      </c>
      <c r="U63" s="81">
        <v>1.44</v>
      </c>
      <c r="V63" s="81">
        <v>2.41</v>
      </c>
      <c r="W63" s="81">
        <v>1.79</v>
      </c>
      <c r="X63" s="82">
        <v>43712</v>
      </c>
      <c r="Y63" s="83">
        <v>0.4</v>
      </c>
      <c r="Z63" s="83">
        <v>8.8118700000000008</v>
      </c>
      <c r="AA63" s="65">
        <v>6.8740987062418921E-2</v>
      </c>
      <c r="AB63" s="66">
        <v>13120.725336777878</v>
      </c>
      <c r="AC63" s="66">
        <v>13.120725336777879</v>
      </c>
      <c r="AD63" s="67">
        <v>13.12073</v>
      </c>
      <c r="AE63" s="15" t="s">
        <v>12</v>
      </c>
      <c r="AF63" s="86">
        <v>55.8</v>
      </c>
    </row>
    <row r="64" spans="1:32" ht="14.5" x14ac:dyDescent="0.35">
      <c r="A64" s="89" t="s">
        <v>135</v>
      </c>
      <c r="B64" s="89" t="s">
        <v>167</v>
      </c>
      <c r="C64" s="89" t="s">
        <v>154</v>
      </c>
      <c r="D64" s="89" t="s">
        <v>268</v>
      </c>
      <c r="E64" s="89" t="s">
        <v>138</v>
      </c>
      <c r="F64" s="89" t="s">
        <v>160</v>
      </c>
      <c r="G64" s="101"/>
      <c r="H64" s="101"/>
      <c r="I64" s="90">
        <v>0.26800000000000002</v>
      </c>
      <c r="J64" s="90">
        <v>0.34</v>
      </c>
      <c r="K64" s="90">
        <v>0.432</v>
      </c>
      <c r="L64" s="90">
        <v>0.46700000000000003</v>
      </c>
      <c r="M64" s="90">
        <v>16.07</v>
      </c>
      <c r="N64" s="62">
        <v>0.93400000000000005</v>
      </c>
      <c r="O64" s="62">
        <v>0.86399999999999999</v>
      </c>
      <c r="P64" s="62">
        <v>0.127</v>
      </c>
      <c r="Q64" s="62">
        <v>0.16399999999999998</v>
      </c>
      <c r="R64" s="90">
        <v>1.31</v>
      </c>
      <c r="S64" s="90">
        <v>1.54</v>
      </c>
      <c r="T64" s="90">
        <v>1.49</v>
      </c>
      <c r="U64" s="90">
        <v>1.31</v>
      </c>
      <c r="V64" s="90">
        <v>1.9</v>
      </c>
      <c r="W64" s="90">
        <v>1.24</v>
      </c>
      <c r="X64" s="91">
        <v>43712</v>
      </c>
      <c r="Y64" s="75"/>
      <c r="Z64" s="75"/>
      <c r="AA64" s="75">
        <v>2.4430335599158654E-2</v>
      </c>
      <c r="AB64" s="66">
        <v>0</v>
      </c>
      <c r="AC64" s="66">
        <v>0</v>
      </c>
      <c r="AD64" s="102" t="e">
        <v>#VALUE!</v>
      </c>
      <c r="AE64" s="15" t="s">
        <v>16</v>
      </c>
      <c r="AF64" s="101" t="s">
        <v>211</v>
      </c>
    </row>
    <row r="65" spans="1:32" ht="14.5" x14ac:dyDescent="0.35">
      <c r="A65" s="79" t="s">
        <v>135</v>
      </c>
      <c r="B65" s="79" t="s">
        <v>170</v>
      </c>
      <c r="C65" s="79" t="s">
        <v>137</v>
      </c>
      <c r="D65" s="79" t="s">
        <v>269</v>
      </c>
      <c r="E65" s="79" t="s">
        <v>138</v>
      </c>
      <c r="F65" s="79" t="s">
        <v>139</v>
      </c>
      <c r="G65" s="80">
        <v>10.236319999999999</v>
      </c>
      <c r="H65" s="80">
        <v>9.43492</v>
      </c>
      <c r="I65" s="81">
        <v>0.69299999999999995</v>
      </c>
      <c r="J65" s="81">
        <v>1.167</v>
      </c>
      <c r="K65" s="81">
        <v>0.873</v>
      </c>
      <c r="L65" s="81">
        <v>1.3560000000000001</v>
      </c>
      <c r="M65" s="81">
        <v>25.35</v>
      </c>
      <c r="N65" s="62">
        <v>2.7120000000000002</v>
      </c>
      <c r="O65" s="62">
        <v>1.746</v>
      </c>
      <c r="P65" s="62">
        <v>0.18900000000000006</v>
      </c>
      <c r="Q65" s="62">
        <v>0.18000000000000005</v>
      </c>
      <c r="R65" s="81">
        <v>1.58</v>
      </c>
      <c r="S65" s="81">
        <v>2.5099999999999998</v>
      </c>
      <c r="T65" s="81">
        <v>2.13</v>
      </c>
      <c r="U65" s="81">
        <v>1.19</v>
      </c>
      <c r="V65" s="81">
        <v>2.8</v>
      </c>
      <c r="W65" s="81">
        <v>2.61</v>
      </c>
      <c r="X65" s="82">
        <v>43712</v>
      </c>
      <c r="Y65" s="83">
        <v>0.39</v>
      </c>
      <c r="Z65" s="83">
        <v>18.24607</v>
      </c>
      <c r="AA65" s="65">
        <v>0.4035430039520751</v>
      </c>
      <c r="AB65" s="66">
        <v>4627.9114530590614</v>
      </c>
      <c r="AC65" s="66">
        <v>4.6279114530590615</v>
      </c>
      <c r="AD65" s="67">
        <v>4.6279110000000001</v>
      </c>
      <c r="AE65" s="15" t="s">
        <v>149</v>
      </c>
      <c r="AF65" s="86">
        <v>38.700000000000003</v>
      </c>
    </row>
    <row r="66" spans="1:32" ht="14.5" x14ac:dyDescent="0.35">
      <c r="A66" s="79" t="s">
        <v>135</v>
      </c>
      <c r="B66" s="79" t="s">
        <v>170</v>
      </c>
      <c r="C66" s="79" t="s">
        <v>137</v>
      </c>
      <c r="D66" s="79" t="s">
        <v>269</v>
      </c>
      <c r="E66" s="79" t="s">
        <v>138</v>
      </c>
      <c r="F66" s="79" t="s">
        <v>160</v>
      </c>
      <c r="G66" s="80">
        <v>1.24536</v>
      </c>
      <c r="H66" s="80">
        <v>0.66979999999999995</v>
      </c>
      <c r="I66" s="81">
        <v>0.311</v>
      </c>
      <c r="J66" s="81">
        <v>0.40300000000000002</v>
      </c>
      <c r="K66" s="81">
        <v>0.442</v>
      </c>
      <c r="L66" s="81">
        <v>0.54600000000000004</v>
      </c>
      <c r="M66" s="81">
        <v>24.57</v>
      </c>
      <c r="N66" s="62">
        <v>1.0920000000000001</v>
      </c>
      <c r="O66" s="62">
        <v>0.88400000000000001</v>
      </c>
      <c r="P66" s="62">
        <v>0.14300000000000002</v>
      </c>
      <c r="Q66" s="62">
        <v>0.13100000000000001</v>
      </c>
      <c r="R66" s="81">
        <v>1.1100000000000001</v>
      </c>
      <c r="S66" s="81">
        <v>1.18</v>
      </c>
      <c r="T66" s="81">
        <v>1.1100000000000001</v>
      </c>
      <c r="U66" s="81">
        <v>0.96</v>
      </c>
      <c r="V66" s="81">
        <v>0.99</v>
      </c>
      <c r="W66" s="81">
        <v>1.1299999999999999</v>
      </c>
      <c r="X66" s="82">
        <v>43712</v>
      </c>
      <c r="Y66" s="83">
        <v>0.2</v>
      </c>
      <c r="Z66" s="83">
        <v>2.25366</v>
      </c>
      <c r="AA66" s="75">
        <v>2.7508768400910252E-2</v>
      </c>
      <c r="AB66" s="66">
        <v>8385.3805407866676</v>
      </c>
      <c r="AC66" s="66">
        <v>8.3853805407866684</v>
      </c>
      <c r="AD66" s="67">
        <v>8.3853810000000006</v>
      </c>
      <c r="AE66" s="15" t="s">
        <v>149</v>
      </c>
      <c r="AF66" s="86">
        <v>11.7</v>
      </c>
    </row>
    <row r="67" spans="1:32" ht="14.5" x14ac:dyDescent="0.35">
      <c r="A67" s="79" t="s">
        <v>135</v>
      </c>
      <c r="B67" s="79" t="s">
        <v>170</v>
      </c>
      <c r="C67" s="79" t="s">
        <v>137</v>
      </c>
      <c r="D67" s="79" t="s">
        <v>270</v>
      </c>
      <c r="E67" s="79" t="s">
        <v>145</v>
      </c>
      <c r="F67" s="79" t="s">
        <v>142</v>
      </c>
      <c r="G67" s="80">
        <v>1.4994799999999999</v>
      </c>
      <c r="H67" s="80">
        <v>1.4520999999999999</v>
      </c>
      <c r="I67" s="81">
        <v>0.26</v>
      </c>
      <c r="J67" s="81">
        <v>0.46400000000000002</v>
      </c>
      <c r="K67" s="81">
        <v>0.36599999999999999</v>
      </c>
      <c r="L67" s="81">
        <v>0.63100000000000001</v>
      </c>
      <c r="M67" s="81">
        <v>28.6</v>
      </c>
      <c r="N67" s="62">
        <v>1.262</v>
      </c>
      <c r="O67" s="62">
        <v>0.73199999999999998</v>
      </c>
      <c r="P67" s="62">
        <v>0.16699999999999998</v>
      </c>
      <c r="Q67" s="62">
        <v>0.10599999999999998</v>
      </c>
      <c r="R67" s="81">
        <v>0.96</v>
      </c>
      <c r="S67" s="81">
        <v>1.31</v>
      </c>
      <c r="T67" s="81">
        <v>0.98</v>
      </c>
      <c r="U67" s="81">
        <v>1.69</v>
      </c>
      <c r="V67" s="81">
        <v>1.1100000000000001</v>
      </c>
      <c r="W67" s="81">
        <v>0.93</v>
      </c>
      <c r="X67" s="82">
        <v>43712</v>
      </c>
      <c r="Y67" s="83">
        <v>0.2</v>
      </c>
      <c r="Z67" s="83">
        <v>2.9831699999999999</v>
      </c>
      <c r="AA67" s="65">
        <v>1.7892421320246207E-2</v>
      </c>
      <c r="AB67" s="66">
        <v>17065.319104099792</v>
      </c>
      <c r="AC67" s="66">
        <v>17.065319104099792</v>
      </c>
      <c r="AD67" s="67">
        <v>17.06532</v>
      </c>
      <c r="AE67" s="15" t="s">
        <v>149</v>
      </c>
      <c r="AF67" s="86">
        <v>16.3</v>
      </c>
    </row>
    <row r="68" spans="1:32" ht="14.5" x14ac:dyDescent="0.35">
      <c r="A68" s="79" t="s">
        <v>135</v>
      </c>
      <c r="B68" s="79" t="s">
        <v>170</v>
      </c>
      <c r="C68" s="79" t="s">
        <v>137</v>
      </c>
      <c r="D68" s="79" t="s">
        <v>271</v>
      </c>
      <c r="E68" s="79" t="s">
        <v>148</v>
      </c>
      <c r="F68" s="79" t="s">
        <v>139</v>
      </c>
      <c r="G68" s="80">
        <v>6.7600199999999999</v>
      </c>
      <c r="H68" s="80">
        <v>5.2537099999999999</v>
      </c>
      <c r="I68" s="81">
        <v>0.78700000000000003</v>
      </c>
      <c r="J68" s="81">
        <v>1.1020000000000001</v>
      </c>
      <c r="K68" s="81">
        <v>0.97799999999999998</v>
      </c>
      <c r="L68" s="81">
        <v>1.2789999999999999</v>
      </c>
      <c r="M68" s="81">
        <v>21.15</v>
      </c>
      <c r="N68" s="62">
        <v>2.5579999999999998</v>
      </c>
      <c r="O68" s="62">
        <v>1.956</v>
      </c>
      <c r="P68" s="62">
        <v>0.17699999999999982</v>
      </c>
      <c r="Q68" s="62">
        <v>0.19099999999999995</v>
      </c>
      <c r="R68" s="81">
        <v>1.88</v>
      </c>
      <c r="S68" s="81">
        <v>2.33</v>
      </c>
      <c r="T68" s="81">
        <v>3.2</v>
      </c>
      <c r="U68" s="81">
        <v>2.0299999999999998</v>
      </c>
      <c r="V68" s="81">
        <v>1.78</v>
      </c>
      <c r="W68" s="81">
        <v>1.29</v>
      </c>
      <c r="X68" s="82">
        <v>43712</v>
      </c>
      <c r="Y68" s="83">
        <v>0.33</v>
      </c>
      <c r="Z68" s="83">
        <v>17.073329999999999</v>
      </c>
      <c r="AA68" s="75">
        <v>0.51778698032751491</v>
      </c>
      <c r="AB68" s="66">
        <v>3374.9911271806018</v>
      </c>
      <c r="AC68" s="66">
        <v>3.3749911271806017</v>
      </c>
      <c r="AD68" s="67">
        <v>3.3749910000000001</v>
      </c>
      <c r="AE68" s="15" t="s">
        <v>149</v>
      </c>
      <c r="AF68" s="86">
        <v>32.6</v>
      </c>
    </row>
    <row r="69" spans="1:32" ht="14.5" x14ac:dyDescent="0.35">
      <c r="A69" s="79" t="s">
        <v>135</v>
      </c>
      <c r="B69" s="79" t="s">
        <v>170</v>
      </c>
      <c r="C69" s="79" t="s">
        <v>137</v>
      </c>
      <c r="D69" s="79" t="s">
        <v>271</v>
      </c>
      <c r="E69" s="79" t="s">
        <v>148</v>
      </c>
      <c r="F69" s="79" t="s">
        <v>142</v>
      </c>
      <c r="G69" s="80">
        <v>1.62429</v>
      </c>
      <c r="H69" s="80">
        <v>1.08067</v>
      </c>
      <c r="I69" s="81">
        <v>0.27700000000000002</v>
      </c>
      <c r="J69" s="81">
        <v>0.55700000000000005</v>
      </c>
      <c r="K69" s="81">
        <v>0.39400000000000002</v>
      </c>
      <c r="L69" s="81">
        <v>0.71399999999999997</v>
      </c>
      <c r="M69" s="81">
        <v>28.58</v>
      </c>
      <c r="N69" s="62">
        <v>1.4279999999999999</v>
      </c>
      <c r="O69" s="62">
        <v>0.78800000000000003</v>
      </c>
      <c r="P69" s="62">
        <v>0.15699999999999992</v>
      </c>
      <c r="Q69" s="62">
        <v>0.11699999999999999</v>
      </c>
      <c r="R69" s="81">
        <v>1.08</v>
      </c>
      <c r="S69" s="81">
        <v>1.66</v>
      </c>
      <c r="T69" s="81">
        <v>1.3</v>
      </c>
      <c r="U69" s="81">
        <v>0.92</v>
      </c>
      <c r="V69" s="81">
        <v>1.51</v>
      </c>
      <c r="W69" s="81">
        <v>1.1100000000000001</v>
      </c>
      <c r="X69" s="82">
        <v>43712</v>
      </c>
      <c r="Y69" s="83">
        <v>0.25</v>
      </c>
      <c r="Z69" s="83">
        <v>4.1997499999999999</v>
      </c>
      <c r="AA69" s="65">
        <v>2.5000739276929328E-2</v>
      </c>
      <c r="AB69" s="66">
        <v>17193.968014178277</v>
      </c>
      <c r="AC69" s="66">
        <v>17.193968014178278</v>
      </c>
      <c r="AD69" s="67">
        <v>17.19397</v>
      </c>
      <c r="AE69" s="15" t="s">
        <v>149</v>
      </c>
      <c r="AF69" s="86">
        <v>19.3</v>
      </c>
    </row>
    <row r="70" spans="1:32" ht="14.5" x14ac:dyDescent="0.35">
      <c r="A70" s="79" t="s">
        <v>135</v>
      </c>
      <c r="B70" s="79" t="s">
        <v>170</v>
      </c>
      <c r="C70" s="79" t="s">
        <v>152</v>
      </c>
      <c r="D70" s="79" t="s">
        <v>272</v>
      </c>
      <c r="E70" s="79" t="s">
        <v>138</v>
      </c>
      <c r="F70" s="79" t="s">
        <v>139</v>
      </c>
      <c r="G70" s="80">
        <v>14.555249999999999</v>
      </c>
      <c r="H70" s="80">
        <v>9.8600700000000003</v>
      </c>
      <c r="I70" s="81">
        <v>0.88</v>
      </c>
      <c r="J70" s="81">
        <v>1.3009999999999999</v>
      </c>
      <c r="K70" s="81">
        <v>1.1160000000000001</v>
      </c>
      <c r="L70" s="81">
        <v>1.472</v>
      </c>
      <c r="M70" s="81">
        <v>23.37</v>
      </c>
      <c r="N70" s="62">
        <v>2.944</v>
      </c>
      <c r="O70" s="62">
        <v>2.2320000000000002</v>
      </c>
      <c r="P70" s="62">
        <v>0.17100000000000004</v>
      </c>
      <c r="Q70" s="62">
        <v>0.2360000000000001</v>
      </c>
      <c r="R70" s="81">
        <v>2.4500000000000002</v>
      </c>
      <c r="S70" s="81">
        <v>3.22</v>
      </c>
      <c r="T70" s="81">
        <v>3</v>
      </c>
      <c r="U70" s="81">
        <v>1.91</v>
      </c>
      <c r="V70" s="81">
        <v>3.72</v>
      </c>
      <c r="W70" s="81">
        <v>3.07</v>
      </c>
      <c r="X70" s="82">
        <v>43712</v>
      </c>
      <c r="Y70" s="83">
        <v>0.34</v>
      </c>
      <c r="Z70" s="83">
        <v>23.21968</v>
      </c>
      <c r="AA70" s="75">
        <v>0.91057512917033567</v>
      </c>
      <c r="AB70" s="66">
        <v>2610.0328468581365</v>
      </c>
      <c r="AC70" s="66">
        <v>2.6100328468581364</v>
      </c>
      <c r="AD70" s="67">
        <v>2.610033</v>
      </c>
      <c r="AE70" s="15" t="s">
        <v>149</v>
      </c>
      <c r="AF70" s="86">
        <v>51.9</v>
      </c>
    </row>
    <row r="71" spans="1:32" ht="14.5" x14ac:dyDescent="0.35">
      <c r="A71" s="79" t="s">
        <v>135</v>
      </c>
      <c r="B71" s="79" t="s">
        <v>170</v>
      </c>
      <c r="C71" s="79" t="s">
        <v>152</v>
      </c>
      <c r="D71" s="79" t="s">
        <v>272</v>
      </c>
      <c r="E71" s="79" t="s">
        <v>138</v>
      </c>
      <c r="F71" s="79" t="s">
        <v>142</v>
      </c>
      <c r="G71" s="80">
        <v>4.6349999999999998</v>
      </c>
      <c r="H71" s="80">
        <v>4.1144800000000004</v>
      </c>
      <c r="I71" s="81">
        <v>0.20499999999999999</v>
      </c>
      <c r="J71" s="81">
        <v>0.97099999999999997</v>
      </c>
      <c r="K71" s="81">
        <v>0.37</v>
      </c>
      <c r="L71" s="81">
        <v>1.1619999999999999</v>
      </c>
      <c r="M71" s="81">
        <v>34.6</v>
      </c>
      <c r="N71" s="62">
        <v>2.3239999999999998</v>
      </c>
      <c r="O71" s="62">
        <v>0.74</v>
      </c>
      <c r="P71" s="62">
        <v>0.19099999999999995</v>
      </c>
      <c r="Q71" s="62">
        <v>0.16500000000000001</v>
      </c>
      <c r="R71" s="81">
        <v>1.3</v>
      </c>
      <c r="S71" s="81">
        <v>2.27</v>
      </c>
      <c r="T71" s="81">
        <v>2.12</v>
      </c>
      <c r="U71" s="81">
        <v>0.91</v>
      </c>
      <c r="V71" s="81">
        <v>2.73</v>
      </c>
      <c r="W71" s="81">
        <v>1.66</v>
      </c>
      <c r="X71" s="82">
        <v>43712</v>
      </c>
      <c r="Y71" s="83">
        <v>0.28000000000000003</v>
      </c>
      <c r="Z71" s="83">
        <v>12.8194</v>
      </c>
      <c r="AA71" s="65">
        <v>3.9657501868984736E-2</v>
      </c>
      <c r="AB71" s="66">
        <v>33086.274786078902</v>
      </c>
      <c r="AC71" s="66">
        <v>33.086274786078903</v>
      </c>
      <c r="AD71" s="67">
        <v>33.086269999999999</v>
      </c>
      <c r="AE71" s="15" t="s">
        <v>5</v>
      </c>
      <c r="AF71" s="86">
        <v>46.5</v>
      </c>
    </row>
    <row r="72" spans="1:32" ht="14.5" x14ac:dyDescent="0.35">
      <c r="A72" s="89" t="s">
        <v>135</v>
      </c>
      <c r="B72" s="89" t="s">
        <v>170</v>
      </c>
      <c r="C72" s="89" t="s">
        <v>152</v>
      </c>
      <c r="D72" s="89" t="s">
        <v>273</v>
      </c>
      <c r="E72" s="89" t="s">
        <v>145</v>
      </c>
      <c r="F72" s="89" t="s">
        <v>139</v>
      </c>
      <c r="G72" s="75">
        <v>11.491020000000001</v>
      </c>
      <c r="H72" s="75">
        <v>7.7423099999999998</v>
      </c>
      <c r="I72" s="90">
        <v>0.77500000000000002</v>
      </c>
      <c r="J72" s="90">
        <v>1.1990000000000001</v>
      </c>
      <c r="K72" s="90">
        <v>1.0129999999999999</v>
      </c>
      <c r="L72" s="90">
        <v>1.363</v>
      </c>
      <c r="M72" s="90">
        <v>24.18</v>
      </c>
      <c r="N72" s="62">
        <v>2.726</v>
      </c>
      <c r="O72" s="62">
        <v>2.0259999999999998</v>
      </c>
      <c r="P72" s="62">
        <v>0.16399999999999992</v>
      </c>
      <c r="Q72" s="62">
        <v>0.23799999999999988</v>
      </c>
      <c r="R72" s="90">
        <v>2.2200000000000002</v>
      </c>
      <c r="S72" s="90">
        <v>2.86</v>
      </c>
      <c r="T72" s="90">
        <v>2.61</v>
      </c>
      <c r="U72" s="90">
        <v>1.82</v>
      </c>
      <c r="V72" s="90">
        <v>3.21</v>
      </c>
      <c r="W72" s="90">
        <v>2.34</v>
      </c>
      <c r="X72" s="91">
        <v>43712</v>
      </c>
      <c r="Y72" s="92">
        <v>0.35</v>
      </c>
      <c r="Z72" s="92">
        <v>27.83372</v>
      </c>
      <c r="AA72" s="75">
        <v>0.6744491038130761</v>
      </c>
      <c r="AB72" s="66">
        <v>4224.0358831033545</v>
      </c>
      <c r="AC72" s="66">
        <v>4.2240358831033546</v>
      </c>
      <c r="AD72" s="67">
        <v>4.2240359999999999</v>
      </c>
      <c r="AE72" s="15" t="s">
        <v>16</v>
      </c>
      <c r="AF72" s="94">
        <v>47.5</v>
      </c>
    </row>
    <row r="73" spans="1:32" ht="14.5" x14ac:dyDescent="0.35">
      <c r="A73" s="79" t="s">
        <v>135</v>
      </c>
      <c r="B73" s="79" t="s">
        <v>170</v>
      </c>
      <c r="C73" s="79" t="s">
        <v>152</v>
      </c>
      <c r="D73" s="79" t="s">
        <v>273</v>
      </c>
      <c r="E73" s="79" t="s">
        <v>145</v>
      </c>
      <c r="F73" s="79" t="s">
        <v>142</v>
      </c>
      <c r="G73" s="80">
        <v>3.03721</v>
      </c>
      <c r="H73" s="80">
        <v>2.6831999999999998</v>
      </c>
      <c r="I73" s="81">
        <v>0.45800000000000002</v>
      </c>
      <c r="J73" s="81">
        <v>0.94</v>
      </c>
      <c r="K73" s="81">
        <v>0.71199999999999997</v>
      </c>
      <c r="L73" s="81">
        <v>1.131</v>
      </c>
      <c r="M73" s="81">
        <v>24.87</v>
      </c>
      <c r="N73" s="62">
        <v>2.262</v>
      </c>
      <c r="O73" s="62">
        <v>1.4239999999999999</v>
      </c>
      <c r="P73" s="62">
        <v>0.19100000000000006</v>
      </c>
      <c r="Q73" s="62">
        <v>0.25399999999999995</v>
      </c>
      <c r="R73" s="81">
        <v>1.1499999999999999</v>
      </c>
      <c r="S73" s="81">
        <v>2.2400000000000002</v>
      </c>
      <c r="T73" s="81">
        <v>2.56</v>
      </c>
      <c r="U73" s="81">
        <v>1.66</v>
      </c>
      <c r="V73" s="81">
        <v>2.38</v>
      </c>
      <c r="W73" s="81">
        <v>0.9</v>
      </c>
      <c r="X73" s="82">
        <v>43712</v>
      </c>
      <c r="Y73" s="83">
        <v>0.35</v>
      </c>
      <c r="Z73" s="83">
        <v>8.4729500000000009</v>
      </c>
      <c r="AA73" s="65">
        <v>0.24969395020960353</v>
      </c>
      <c r="AB73" s="66">
        <v>3473.2188574466236</v>
      </c>
      <c r="AC73" s="66">
        <v>3.4732188574466236</v>
      </c>
      <c r="AD73" s="67">
        <v>3.4732189999999998</v>
      </c>
      <c r="AE73" s="15" t="s">
        <v>149</v>
      </c>
      <c r="AF73" s="86">
        <v>29.6</v>
      </c>
    </row>
    <row r="74" spans="1:32" ht="14.5" x14ac:dyDescent="0.35">
      <c r="A74" s="79" t="s">
        <v>135</v>
      </c>
      <c r="B74" s="79" t="s">
        <v>170</v>
      </c>
      <c r="C74" s="79" t="s">
        <v>152</v>
      </c>
      <c r="D74" s="79" t="s">
        <v>273</v>
      </c>
      <c r="E74" s="79" t="s">
        <v>145</v>
      </c>
      <c r="F74" s="79" t="s">
        <v>160</v>
      </c>
      <c r="G74" s="80">
        <v>1.8850899999999999</v>
      </c>
      <c r="H74" s="80">
        <v>1.18354</v>
      </c>
      <c r="I74" s="81">
        <v>0.12</v>
      </c>
      <c r="J74" s="81">
        <v>0.70099999999999996</v>
      </c>
      <c r="K74" s="81">
        <v>0.251</v>
      </c>
      <c r="L74" s="81">
        <v>0.89100000000000001</v>
      </c>
      <c r="M74" s="81">
        <v>27.94</v>
      </c>
      <c r="N74" s="62">
        <v>1.782</v>
      </c>
      <c r="O74" s="62">
        <v>0.502</v>
      </c>
      <c r="P74" s="62">
        <v>0.19000000000000006</v>
      </c>
      <c r="Q74" s="62">
        <v>0.13100000000000001</v>
      </c>
      <c r="R74" s="81">
        <v>0.81</v>
      </c>
      <c r="S74" s="81">
        <v>1.79</v>
      </c>
      <c r="T74" s="81">
        <v>1.62</v>
      </c>
      <c r="U74" s="81">
        <v>0.91</v>
      </c>
      <c r="V74" s="81">
        <v>2.06</v>
      </c>
      <c r="W74" s="81">
        <v>0.96</v>
      </c>
      <c r="X74" s="82">
        <v>43712</v>
      </c>
      <c r="Y74" s="83">
        <v>0.3</v>
      </c>
      <c r="Z74" s="83">
        <v>3.7862499999999999</v>
      </c>
      <c r="AA74" s="75">
        <v>1.0114576392361987E-2</v>
      </c>
      <c r="AB74" s="66">
        <v>38314.848641047982</v>
      </c>
      <c r="AC74" s="66">
        <v>38.31484864104798</v>
      </c>
      <c r="AD74" s="67">
        <v>38.31485</v>
      </c>
      <c r="AE74" s="15" t="s">
        <v>5</v>
      </c>
      <c r="AF74" s="86">
        <v>22.8</v>
      </c>
    </row>
    <row r="75" spans="1:32" ht="14.5" x14ac:dyDescent="0.35">
      <c r="A75" s="79" t="s">
        <v>135</v>
      </c>
      <c r="B75" s="79" t="s">
        <v>170</v>
      </c>
      <c r="C75" s="79" t="s">
        <v>152</v>
      </c>
      <c r="D75" s="79" t="s">
        <v>274</v>
      </c>
      <c r="E75" s="79" t="s">
        <v>148</v>
      </c>
      <c r="F75" s="79" t="s">
        <v>139</v>
      </c>
      <c r="G75" s="80">
        <v>15.362410000000001</v>
      </c>
      <c r="H75" s="80">
        <v>13.80904</v>
      </c>
      <c r="I75" s="81">
        <v>0.98</v>
      </c>
      <c r="J75" s="81">
        <v>1.456</v>
      </c>
      <c r="K75" s="81">
        <v>1.19</v>
      </c>
      <c r="L75" s="81">
        <v>1.6679999999999999</v>
      </c>
      <c r="M75" s="81">
        <v>27.44</v>
      </c>
      <c r="N75" s="62">
        <v>3.3359999999999999</v>
      </c>
      <c r="O75" s="62">
        <v>2.38</v>
      </c>
      <c r="P75" s="62">
        <v>0.21199999999999997</v>
      </c>
      <c r="Q75" s="62">
        <v>0.20999999999999996</v>
      </c>
      <c r="R75" s="81">
        <v>2.57</v>
      </c>
      <c r="S75" s="81">
        <v>3.73</v>
      </c>
      <c r="T75" s="81">
        <v>3.18</v>
      </c>
      <c r="U75" s="81">
        <v>1.89</v>
      </c>
      <c r="V75" s="81">
        <v>3.8</v>
      </c>
      <c r="W75" s="81">
        <v>2.7</v>
      </c>
      <c r="X75" s="82">
        <v>43712</v>
      </c>
      <c r="Y75" s="83">
        <v>0.48</v>
      </c>
      <c r="Z75" s="83">
        <v>32.157919999999997</v>
      </c>
      <c r="AA75" s="65">
        <v>1.1313422253937468</v>
      </c>
      <c r="AB75" s="66">
        <v>2909.3735117928409</v>
      </c>
      <c r="AC75" s="66">
        <v>2.909373511792841</v>
      </c>
      <c r="AD75" s="67">
        <v>2.9093740000000001</v>
      </c>
      <c r="AE75" s="15" t="s">
        <v>10</v>
      </c>
      <c r="AF75" s="86">
        <v>78.5</v>
      </c>
    </row>
    <row r="76" spans="1:32" ht="14.5" x14ac:dyDescent="0.35">
      <c r="A76" s="79" t="s">
        <v>135</v>
      </c>
      <c r="B76" s="79" t="s">
        <v>170</v>
      </c>
      <c r="C76" s="79" t="s">
        <v>152</v>
      </c>
      <c r="D76" s="79" t="s">
        <v>274</v>
      </c>
      <c r="E76" s="79" t="s">
        <v>148</v>
      </c>
      <c r="F76" s="79" t="s">
        <v>142</v>
      </c>
      <c r="G76" s="80">
        <v>2.6536499999999998</v>
      </c>
      <c r="H76" s="80">
        <v>1.9412</v>
      </c>
      <c r="I76" s="81">
        <v>0.14799999999999999</v>
      </c>
      <c r="J76" s="81">
        <v>0.94899999999999995</v>
      </c>
      <c r="K76" s="81">
        <v>0.32600000000000001</v>
      </c>
      <c r="L76" s="81">
        <v>1.1399999999999999</v>
      </c>
      <c r="M76" s="81">
        <v>26.48</v>
      </c>
      <c r="N76" s="62">
        <v>2.2799999999999998</v>
      </c>
      <c r="O76" s="62">
        <v>0.65200000000000002</v>
      </c>
      <c r="P76" s="62">
        <v>0.19099999999999995</v>
      </c>
      <c r="Q76" s="62">
        <v>0.17800000000000002</v>
      </c>
      <c r="R76" s="81">
        <v>0.94</v>
      </c>
      <c r="S76" s="81">
        <v>2.54</v>
      </c>
      <c r="T76" s="81">
        <v>1.9</v>
      </c>
      <c r="U76" s="81">
        <v>1.06</v>
      </c>
      <c r="V76" s="81">
        <v>2.4300000000000002</v>
      </c>
      <c r="W76" s="81">
        <v>1.32</v>
      </c>
      <c r="X76" s="82">
        <v>43712</v>
      </c>
      <c r="Y76" s="83">
        <v>0.37</v>
      </c>
      <c r="Z76" s="83">
        <v>5.5472900000000003</v>
      </c>
      <c r="AA76" s="75">
        <v>2.8604163436955963E-2</v>
      </c>
      <c r="AB76" s="66">
        <v>19849.84621066607</v>
      </c>
      <c r="AC76" s="66">
        <v>19.849846210666069</v>
      </c>
      <c r="AD76" s="67">
        <v>19.84985</v>
      </c>
      <c r="AE76" s="15" t="s">
        <v>12</v>
      </c>
      <c r="AF76" s="86">
        <v>32.700000000000003</v>
      </c>
    </row>
    <row r="77" spans="1:32" ht="14.5" x14ac:dyDescent="0.35">
      <c r="A77" s="89" t="s">
        <v>135</v>
      </c>
      <c r="B77" s="89" t="s">
        <v>170</v>
      </c>
      <c r="C77" s="89" t="s">
        <v>152</v>
      </c>
      <c r="D77" s="89" t="s">
        <v>275</v>
      </c>
      <c r="E77" s="89" t="s">
        <v>150</v>
      </c>
      <c r="F77" s="89" t="s">
        <v>139</v>
      </c>
      <c r="G77" s="75">
        <v>10.56119</v>
      </c>
      <c r="H77" s="75">
        <v>10.56119</v>
      </c>
      <c r="I77" s="90">
        <v>0.214</v>
      </c>
      <c r="J77" s="90">
        <v>1.24</v>
      </c>
      <c r="K77" s="90">
        <v>0.42399999999999999</v>
      </c>
      <c r="L77" s="90">
        <v>1.4430000000000001</v>
      </c>
      <c r="M77" s="90">
        <v>28.68</v>
      </c>
      <c r="N77" s="62">
        <v>2.8860000000000001</v>
      </c>
      <c r="O77" s="62">
        <v>0.84799999999999998</v>
      </c>
      <c r="P77" s="62">
        <v>0.20300000000000007</v>
      </c>
      <c r="Q77" s="62">
        <v>0.21</v>
      </c>
      <c r="R77" s="90">
        <v>1.46</v>
      </c>
      <c r="S77" s="90">
        <v>3.28</v>
      </c>
      <c r="T77" s="90">
        <v>3.67</v>
      </c>
      <c r="U77" s="90">
        <v>1.96</v>
      </c>
      <c r="V77" s="90">
        <v>2.76</v>
      </c>
      <c r="W77" s="90">
        <v>1.51</v>
      </c>
      <c r="X77" s="91">
        <v>43712</v>
      </c>
      <c r="Y77" s="92">
        <v>0.23</v>
      </c>
      <c r="Z77" s="92">
        <v>14.82621</v>
      </c>
      <c r="AA77" s="65">
        <v>7.6843578631035234E-2</v>
      </c>
      <c r="AB77" s="66">
        <v>19748.226155127413</v>
      </c>
      <c r="AC77" s="66">
        <v>19.748226155127412</v>
      </c>
      <c r="AD77" s="67">
        <v>19.74823</v>
      </c>
      <c r="AE77" s="15" t="s">
        <v>16</v>
      </c>
      <c r="AF77" s="94">
        <v>61.2</v>
      </c>
    </row>
    <row r="78" spans="1:32" ht="14.5" x14ac:dyDescent="0.35">
      <c r="A78" s="103" t="s">
        <v>135</v>
      </c>
      <c r="B78" s="103" t="s">
        <v>170</v>
      </c>
      <c r="C78" s="103" t="s">
        <v>152</v>
      </c>
      <c r="D78" s="103" t="s">
        <v>276</v>
      </c>
      <c r="E78" s="103" t="s">
        <v>151</v>
      </c>
      <c r="F78" s="103" t="s">
        <v>139</v>
      </c>
      <c r="G78" s="108"/>
      <c r="H78" s="108"/>
      <c r="I78" s="105">
        <v>0.29199999999999998</v>
      </c>
      <c r="J78" s="105">
        <v>1.26</v>
      </c>
      <c r="K78" s="105">
        <v>0.51200000000000001</v>
      </c>
      <c r="L78" s="105">
        <v>1.5069999999999999</v>
      </c>
      <c r="M78" s="105">
        <v>25.57</v>
      </c>
      <c r="N78" s="62">
        <v>3.0139999999999998</v>
      </c>
      <c r="O78" s="62">
        <v>1.024</v>
      </c>
      <c r="P78" s="62">
        <v>0.24699999999999989</v>
      </c>
      <c r="Q78" s="62">
        <v>0.22000000000000003</v>
      </c>
      <c r="R78" s="105">
        <v>1.57</v>
      </c>
      <c r="S78" s="105">
        <v>3.03</v>
      </c>
      <c r="T78" s="105">
        <v>2.91</v>
      </c>
      <c r="U78" s="105">
        <v>1.41</v>
      </c>
      <c r="V78" s="105">
        <v>3.97</v>
      </c>
      <c r="W78" s="105">
        <v>1.85</v>
      </c>
      <c r="X78" s="106">
        <v>43712</v>
      </c>
      <c r="Y78" s="107">
        <v>0.14000000000000001</v>
      </c>
      <c r="Z78" s="107">
        <v>16.11354</v>
      </c>
      <c r="AA78" s="75">
        <v>0.1342212358410112</v>
      </c>
      <c r="AB78" s="66">
        <v>12287.831716164705</v>
      </c>
      <c r="AC78" s="66">
        <v>12.287831716164705</v>
      </c>
      <c r="AD78" s="67">
        <v>12.28783</v>
      </c>
      <c r="AE78" s="15" t="s">
        <v>5</v>
      </c>
      <c r="AF78" s="110">
        <v>53.5</v>
      </c>
    </row>
    <row r="79" spans="1:32" ht="14.5" x14ac:dyDescent="0.35">
      <c r="A79" s="103" t="s">
        <v>135</v>
      </c>
      <c r="B79" s="103" t="s">
        <v>170</v>
      </c>
      <c r="C79" s="103" t="s">
        <v>154</v>
      </c>
      <c r="D79" s="103" t="s">
        <v>277</v>
      </c>
      <c r="E79" s="103" t="s">
        <v>138</v>
      </c>
      <c r="F79" s="103" t="s">
        <v>139</v>
      </c>
      <c r="G79" s="104"/>
      <c r="H79" s="104"/>
      <c r="I79" s="105">
        <v>0.25</v>
      </c>
      <c r="J79" s="105">
        <v>1.0660000000000001</v>
      </c>
      <c r="K79" s="105">
        <v>0.42</v>
      </c>
      <c r="L79" s="105">
        <v>1.21</v>
      </c>
      <c r="M79" s="105">
        <v>28.54</v>
      </c>
      <c r="N79" s="62">
        <v>2.42</v>
      </c>
      <c r="O79" s="62">
        <v>0.84</v>
      </c>
      <c r="P79" s="62">
        <v>0.14399999999999991</v>
      </c>
      <c r="Q79" s="62">
        <v>0.16999999999999998</v>
      </c>
      <c r="R79" s="105">
        <v>1.95</v>
      </c>
      <c r="S79" s="105">
        <v>2.74</v>
      </c>
      <c r="T79" s="105">
        <v>3.59</v>
      </c>
      <c r="U79" s="105">
        <v>1.92</v>
      </c>
      <c r="V79" s="105">
        <v>2.97</v>
      </c>
      <c r="W79" s="105">
        <v>2.02</v>
      </c>
      <c r="X79" s="106">
        <v>43712</v>
      </c>
      <c r="Y79" s="107">
        <v>0.25</v>
      </c>
      <c r="Z79" s="107">
        <v>20.058240000000001</v>
      </c>
      <c r="AA79" s="65">
        <v>5.7326392587957326E-2</v>
      </c>
      <c r="AB79" s="66">
        <v>35813.250185766745</v>
      </c>
      <c r="AC79" s="66">
        <v>35.813250185766748</v>
      </c>
      <c r="AD79" s="67">
        <v>35.813249999999996</v>
      </c>
      <c r="AE79" s="15" t="s">
        <v>8</v>
      </c>
      <c r="AF79" s="110">
        <v>69</v>
      </c>
    </row>
    <row r="80" spans="1:32" ht="14.5" x14ac:dyDescent="0.35">
      <c r="A80" s="79" t="s">
        <v>135</v>
      </c>
      <c r="B80" s="79" t="s">
        <v>170</v>
      </c>
      <c r="C80" s="79" t="s">
        <v>154</v>
      </c>
      <c r="D80" s="79" t="s">
        <v>277</v>
      </c>
      <c r="E80" s="79" t="s">
        <v>138</v>
      </c>
      <c r="F80" s="79" t="s">
        <v>142</v>
      </c>
      <c r="G80" s="80">
        <v>8.3745399999999997</v>
      </c>
      <c r="H80" s="80">
        <v>8.2936599999999991</v>
      </c>
      <c r="I80" s="81">
        <v>0.46300000000000002</v>
      </c>
      <c r="J80" s="81">
        <v>0.94799999999999995</v>
      </c>
      <c r="K80" s="81">
        <v>0.623</v>
      </c>
      <c r="L80" s="81">
        <v>1.1990000000000001</v>
      </c>
      <c r="M80" s="81">
        <v>27.77</v>
      </c>
      <c r="N80" s="62">
        <v>2.3980000000000001</v>
      </c>
      <c r="O80" s="62">
        <v>1.246</v>
      </c>
      <c r="P80" s="62">
        <v>0.25100000000000011</v>
      </c>
      <c r="Q80" s="62">
        <v>0.15999999999999998</v>
      </c>
      <c r="R80" s="81">
        <v>1.94</v>
      </c>
      <c r="S80" s="81">
        <v>2.88</v>
      </c>
      <c r="T80" s="81">
        <v>3.21</v>
      </c>
      <c r="U80" s="81">
        <v>1.6</v>
      </c>
      <c r="V80" s="81">
        <v>3.18</v>
      </c>
      <c r="W80" s="81">
        <v>2.11</v>
      </c>
      <c r="X80" s="82">
        <v>43712</v>
      </c>
      <c r="Y80" s="83">
        <v>0.46</v>
      </c>
      <c r="Z80" s="83">
        <v>14.67238</v>
      </c>
      <c r="AA80" s="75">
        <v>0.15380588663520781</v>
      </c>
      <c r="AB80" s="66">
        <v>9764.1206118367991</v>
      </c>
      <c r="AC80" s="66">
        <v>9.7641206118368</v>
      </c>
      <c r="AD80" s="67">
        <v>9.7641209999999994</v>
      </c>
      <c r="AE80" s="15" t="s">
        <v>8</v>
      </c>
      <c r="AF80" s="86">
        <v>68.900000000000006</v>
      </c>
    </row>
    <row r="81" spans="1:32" ht="14.5" x14ac:dyDescent="0.35">
      <c r="A81" s="79" t="s">
        <v>135</v>
      </c>
      <c r="B81" s="79" t="s">
        <v>170</v>
      </c>
      <c r="C81" s="79" t="s">
        <v>154</v>
      </c>
      <c r="D81" s="79" t="s">
        <v>278</v>
      </c>
      <c r="E81" s="79" t="s">
        <v>145</v>
      </c>
      <c r="F81" s="79" t="s">
        <v>139</v>
      </c>
      <c r="G81" s="80">
        <v>5.7351599999999996</v>
      </c>
      <c r="H81" s="80">
        <v>5.2845700000000004</v>
      </c>
      <c r="I81" s="81">
        <v>0.372</v>
      </c>
      <c r="J81" s="81">
        <v>0.99099999999999999</v>
      </c>
      <c r="K81" s="81">
        <v>0.45400000000000001</v>
      </c>
      <c r="L81" s="81">
        <v>1.1759999999999999</v>
      </c>
      <c r="M81" s="81">
        <v>26.33</v>
      </c>
      <c r="N81" s="62">
        <v>2.3519999999999999</v>
      </c>
      <c r="O81" s="62">
        <v>0.90800000000000003</v>
      </c>
      <c r="P81" s="62">
        <v>0.18499999999999994</v>
      </c>
      <c r="Q81" s="62">
        <v>8.2000000000000017E-2</v>
      </c>
      <c r="R81" s="81">
        <v>1.4</v>
      </c>
      <c r="S81" s="81">
        <v>2.35</v>
      </c>
      <c r="T81" s="81">
        <v>2.58</v>
      </c>
      <c r="U81" s="81">
        <v>1.56</v>
      </c>
      <c r="V81" s="81">
        <v>2.69</v>
      </c>
      <c r="W81" s="81">
        <v>1.7</v>
      </c>
      <c r="X81" s="82">
        <v>43712</v>
      </c>
      <c r="Y81" s="83">
        <v>0.17</v>
      </c>
      <c r="Z81" s="83">
        <v>10.666539999999999</v>
      </c>
      <c r="AA81" s="65">
        <v>4.6362539350973841E-2</v>
      </c>
      <c r="AB81" s="66">
        <v>23548.425694541558</v>
      </c>
      <c r="AC81" s="66">
        <v>23.54842569454156</v>
      </c>
      <c r="AD81" s="67">
        <v>23.54843</v>
      </c>
      <c r="AE81" s="15" t="s">
        <v>8</v>
      </c>
      <c r="AF81" s="86">
        <v>49.4</v>
      </c>
    </row>
    <row r="82" spans="1:32" ht="14.5" x14ac:dyDescent="0.35">
      <c r="A82" s="79" t="s">
        <v>135</v>
      </c>
      <c r="B82" s="79" t="s">
        <v>170</v>
      </c>
      <c r="C82" s="79" t="s">
        <v>154</v>
      </c>
      <c r="D82" s="79" t="s">
        <v>278</v>
      </c>
      <c r="E82" s="79" t="s">
        <v>145</v>
      </c>
      <c r="F82" s="79" t="s">
        <v>142</v>
      </c>
      <c r="G82" s="80">
        <v>4.1824500000000002</v>
      </c>
      <c r="H82" s="80">
        <v>3.66893</v>
      </c>
      <c r="I82" s="81">
        <v>0.33</v>
      </c>
      <c r="J82" s="81">
        <v>0.72499999999999998</v>
      </c>
      <c r="K82" s="81">
        <v>0.53300000000000003</v>
      </c>
      <c r="L82" s="81">
        <v>0.91600000000000004</v>
      </c>
      <c r="M82" s="81">
        <v>30.01</v>
      </c>
      <c r="N82" s="62">
        <v>1.8320000000000001</v>
      </c>
      <c r="O82" s="62">
        <v>1.0660000000000001</v>
      </c>
      <c r="P82" s="62">
        <v>0.19100000000000006</v>
      </c>
      <c r="Q82" s="62">
        <v>0.20300000000000001</v>
      </c>
      <c r="R82" s="81">
        <v>1.61</v>
      </c>
      <c r="S82" s="81">
        <v>2.06</v>
      </c>
      <c r="T82" s="81">
        <v>2.0099999999999998</v>
      </c>
      <c r="U82" s="81">
        <v>1.27</v>
      </c>
      <c r="V82" s="81">
        <v>2.82</v>
      </c>
      <c r="W82" s="81">
        <v>1.77</v>
      </c>
      <c r="X82" s="82">
        <v>43712</v>
      </c>
      <c r="Y82" s="83">
        <v>0.28999999999999998</v>
      </c>
      <c r="Z82" s="83">
        <v>9.8371200000000005</v>
      </c>
      <c r="AA82" s="75">
        <v>8.847186671022747E-2</v>
      </c>
      <c r="AB82" s="66">
        <v>11380.682441095192</v>
      </c>
      <c r="AC82" s="66">
        <v>11.380682441095193</v>
      </c>
      <c r="AD82" s="67">
        <v>11.38068</v>
      </c>
      <c r="AE82" s="15" t="s">
        <v>8</v>
      </c>
      <c r="AF82" s="86">
        <v>59.4</v>
      </c>
    </row>
    <row r="83" spans="1:32" ht="14.5" x14ac:dyDescent="0.35">
      <c r="A83" s="79" t="s">
        <v>135</v>
      </c>
      <c r="B83" s="79" t="s">
        <v>170</v>
      </c>
      <c r="C83" s="79" t="s">
        <v>154</v>
      </c>
      <c r="D83" s="79" t="s">
        <v>279</v>
      </c>
      <c r="E83" s="79" t="s">
        <v>148</v>
      </c>
      <c r="F83" s="79" t="s">
        <v>142</v>
      </c>
      <c r="G83" s="80">
        <v>6.1684599999999996</v>
      </c>
      <c r="H83" s="80">
        <v>5.9903399999999998</v>
      </c>
      <c r="I83" s="81">
        <v>0.39900000000000002</v>
      </c>
      <c r="J83" s="81">
        <v>1.046</v>
      </c>
      <c r="K83" s="81">
        <v>0.58599999999999997</v>
      </c>
      <c r="L83" s="81">
        <v>1.17</v>
      </c>
      <c r="M83" s="81">
        <v>30.2</v>
      </c>
      <c r="N83" s="62">
        <v>2.34</v>
      </c>
      <c r="O83" s="62">
        <v>1.1719999999999999</v>
      </c>
      <c r="P83" s="62">
        <v>0.12399999999999989</v>
      </c>
      <c r="Q83" s="62">
        <v>0.18699999999999994</v>
      </c>
      <c r="R83" s="81">
        <v>1.79</v>
      </c>
      <c r="S83" s="81">
        <v>2.52</v>
      </c>
      <c r="T83" s="81">
        <v>3.01</v>
      </c>
      <c r="U83" s="81">
        <v>1.58</v>
      </c>
      <c r="V83" s="81">
        <v>2.3199999999999998</v>
      </c>
      <c r="W83" s="81">
        <v>1.45</v>
      </c>
      <c r="X83" s="82">
        <v>43712</v>
      </c>
      <c r="Y83" s="83">
        <v>0.24</v>
      </c>
      <c r="Z83" s="83">
        <v>16.39414</v>
      </c>
      <c r="AA83" s="65">
        <v>0.13272914124038734</v>
      </c>
      <c r="AB83" s="66">
        <v>12642.352103202456</v>
      </c>
      <c r="AC83" s="66">
        <v>12.642352103202457</v>
      </c>
      <c r="AD83" s="67">
        <v>12.64235</v>
      </c>
      <c r="AE83" s="15" t="s">
        <v>8</v>
      </c>
      <c r="AF83" s="86">
        <v>59.1</v>
      </c>
    </row>
    <row r="84" spans="1:32" ht="14.5" x14ac:dyDescent="0.35">
      <c r="A84" s="60" t="s">
        <v>135</v>
      </c>
      <c r="B84" s="60" t="s">
        <v>170</v>
      </c>
      <c r="C84" s="60" t="s">
        <v>154</v>
      </c>
      <c r="D84" s="60" t="s">
        <v>280</v>
      </c>
      <c r="E84" s="60" t="s">
        <v>150</v>
      </c>
      <c r="F84" s="60" t="s">
        <v>139</v>
      </c>
      <c r="G84" s="61">
        <v>4.11456</v>
      </c>
      <c r="H84" s="61">
        <v>4.0555700000000003</v>
      </c>
      <c r="I84" s="62">
        <v>0.51100000000000001</v>
      </c>
      <c r="J84" s="62">
        <v>0.91100000000000003</v>
      </c>
      <c r="K84" s="62">
        <v>0.64</v>
      </c>
      <c r="L84" s="62">
        <v>1.095</v>
      </c>
      <c r="M84" s="62">
        <v>24.79</v>
      </c>
      <c r="N84" s="62">
        <v>2.19</v>
      </c>
      <c r="O84" s="62">
        <v>1.28</v>
      </c>
      <c r="P84" s="62">
        <v>0.18399999999999994</v>
      </c>
      <c r="Q84" s="62">
        <v>0.129</v>
      </c>
      <c r="R84" s="62">
        <v>1.1100000000000001</v>
      </c>
      <c r="S84" s="62">
        <v>2.16</v>
      </c>
      <c r="T84" s="62">
        <v>2.79</v>
      </c>
      <c r="U84" s="62">
        <v>1.51</v>
      </c>
      <c r="V84" s="62">
        <v>2.77</v>
      </c>
      <c r="W84" s="62">
        <v>1.56</v>
      </c>
      <c r="X84" s="63">
        <v>43712</v>
      </c>
      <c r="Y84" s="64">
        <v>0.43</v>
      </c>
      <c r="Z84" s="64">
        <v>7.0009499999999996</v>
      </c>
      <c r="AA84" s="75">
        <v>0.12997583341116103</v>
      </c>
      <c r="AB84" s="66">
        <v>5513.1510552289137</v>
      </c>
      <c r="AC84" s="66">
        <v>5.5131510552289136</v>
      </c>
      <c r="AD84" s="67">
        <v>5.5131509999999997</v>
      </c>
      <c r="AE84" s="15" t="s">
        <v>8</v>
      </c>
      <c r="AF84" s="69">
        <v>43.6</v>
      </c>
    </row>
    <row r="85" spans="1:32" ht="14.5" x14ac:dyDescent="0.35">
      <c r="A85" s="79" t="s">
        <v>135</v>
      </c>
      <c r="B85" s="79" t="s">
        <v>170</v>
      </c>
      <c r="C85" s="79" t="s">
        <v>154</v>
      </c>
      <c r="D85" s="79" t="s">
        <v>281</v>
      </c>
      <c r="E85" s="79" t="s">
        <v>151</v>
      </c>
      <c r="F85" s="79" t="s">
        <v>139</v>
      </c>
      <c r="G85" s="80">
        <v>6.03538</v>
      </c>
      <c r="H85" s="80">
        <v>4.9045500000000004</v>
      </c>
      <c r="I85" s="81">
        <v>0.186</v>
      </c>
      <c r="J85" s="81">
        <v>0.90600000000000003</v>
      </c>
      <c r="K85" s="81">
        <v>0.39500000000000002</v>
      </c>
      <c r="L85" s="81">
        <v>1.038</v>
      </c>
      <c r="M85" s="81">
        <v>25.04</v>
      </c>
      <c r="N85" s="62">
        <v>2.0760000000000001</v>
      </c>
      <c r="O85" s="62">
        <v>0.79</v>
      </c>
      <c r="P85" s="62">
        <v>0.13200000000000001</v>
      </c>
      <c r="Q85" s="62">
        <v>0.20900000000000002</v>
      </c>
      <c r="R85" s="81">
        <v>1.38</v>
      </c>
      <c r="S85" s="81">
        <v>2.52</v>
      </c>
      <c r="T85" s="81">
        <v>2.44</v>
      </c>
      <c r="U85" s="81">
        <v>1.63</v>
      </c>
      <c r="V85" s="81">
        <v>2.71</v>
      </c>
      <c r="W85" s="81">
        <v>1.41</v>
      </c>
      <c r="X85" s="82">
        <v>43712</v>
      </c>
      <c r="Y85" s="83">
        <v>0.26</v>
      </c>
      <c r="Z85" s="83">
        <v>10.15367</v>
      </c>
      <c r="AA85" s="65">
        <v>4.5664487059340959E-2</v>
      </c>
      <c r="AB85" s="66">
        <v>22758.832922130547</v>
      </c>
      <c r="AC85" s="66">
        <v>22.758832922130548</v>
      </c>
      <c r="AD85" s="67">
        <v>22.75883</v>
      </c>
      <c r="AE85" s="15" t="s">
        <v>8</v>
      </c>
      <c r="AF85" s="86">
        <v>51.2</v>
      </c>
    </row>
    <row r="86" spans="1:32" ht="14.5" x14ac:dyDescent="0.35">
      <c r="A86" s="79" t="s">
        <v>135</v>
      </c>
      <c r="B86" s="79" t="s">
        <v>170</v>
      </c>
      <c r="C86" s="79" t="s">
        <v>154</v>
      </c>
      <c r="D86" s="79" t="s">
        <v>281</v>
      </c>
      <c r="E86" s="79" t="s">
        <v>151</v>
      </c>
      <c r="F86" s="79" t="s">
        <v>142</v>
      </c>
      <c r="G86" s="80">
        <v>4.6174400000000002</v>
      </c>
      <c r="H86" s="80">
        <v>4.0758299999999998</v>
      </c>
      <c r="I86" s="81">
        <v>0.25800000000000001</v>
      </c>
      <c r="J86" s="81">
        <v>0.91600000000000004</v>
      </c>
      <c r="K86" s="81">
        <v>0.47299999999999998</v>
      </c>
      <c r="L86" s="81">
        <v>1.1339999999999999</v>
      </c>
      <c r="M86" s="81">
        <v>25.34</v>
      </c>
      <c r="N86" s="62">
        <v>2.2679999999999998</v>
      </c>
      <c r="O86" s="62">
        <v>0.94599999999999995</v>
      </c>
      <c r="P86" s="62">
        <v>0.21799999999999986</v>
      </c>
      <c r="Q86" s="62">
        <v>0.21499999999999997</v>
      </c>
      <c r="R86" s="81">
        <v>1.2</v>
      </c>
      <c r="S86" s="81">
        <v>2.33</v>
      </c>
      <c r="T86" s="81">
        <v>2.69</v>
      </c>
      <c r="U86" s="81">
        <v>1.66</v>
      </c>
      <c r="V86" s="81">
        <v>1.94</v>
      </c>
      <c r="W86" s="81">
        <v>1.29</v>
      </c>
      <c r="X86" s="82">
        <v>43712</v>
      </c>
      <c r="Y86" s="83">
        <v>0.28000000000000003</v>
      </c>
      <c r="Z86" s="83">
        <v>10.13622</v>
      </c>
      <c r="AA86" s="75">
        <v>8.1896035916547885E-2</v>
      </c>
      <c r="AB86" s="66">
        <v>12668.309761747163</v>
      </c>
      <c r="AC86" s="66">
        <v>12.668309761747164</v>
      </c>
      <c r="AD86" s="67">
        <v>12.66831</v>
      </c>
      <c r="AE86" s="15" t="s">
        <v>8</v>
      </c>
      <c r="AF86" s="86">
        <v>49.1</v>
      </c>
    </row>
    <row r="87" spans="1:32" ht="14.5" x14ac:dyDescent="0.35">
      <c r="A87" s="89" t="s">
        <v>172</v>
      </c>
      <c r="B87" s="89" t="s">
        <v>173</v>
      </c>
      <c r="C87" s="89" t="s">
        <v>137</v>
      </c>
      <c r="D87" s="89" t="s">
        <v>282</v>
      </c>
      <c r="E87" s="89" t="s">
        <v>138</v>
      </c>
      <c r="F87" s="89" t="s">
        <v>139</v>
      </c>
      <c r="G87" s="75">
        <v>12.729240000000001</v>
      </c>
      <c r="H87" s="75">
        <v>12.729240000000001</v>
      </c>
      <c r="I87" s="90">
        <v>0.60399999999999998</v>
      </c>
      <c r="J87" s="90">
        <v>1.1639999999999999</v>
      </c>
      <c r="K87" s="90">
        <v>0.81699999999999995</v>
      </c>
      <c r="L87" s="90">
        <v>1.377</v>
      </c>
      <c r="M87" s="90">
        <v>28.23</v>
      </c>
      <c r="N87" s="62">
        <v>2.754</v>
      </c>
      <c r="O87" s="62">
        <v>1.6339999999999999</v>
      </c>
      <c r="P87" s="62">
        <v>0.21300000000000008</v>
      </c>
      <c r="Q87" s="62">
        <v>0.21299999999999997</v>
      </c>
      <c r="R87" s="90">
        <v>2.5299999999999998</v>
      </c>
      <c r="S87" s="90">
        <v>3.63</v>
      </c>
      <c r="T87" s="90">
        <v>2.73</v>
      </c>
      <c r="U87" s="90">
        <v>1.77</v>
      </c>
      <c r="V87" s="90">
        <v>3.13</v>
      </c>
      <c r="W87" s="90">
        <v>2.89</v>
      </c>
      <c r="X87" s="91">
        <v>43707</v>
      </c>
      <c r="Y87" s="92">
        <v>0.36</v>
      </c>
      <c r="Z87" s="92">
        <v>20.60144</v>
      </c>
      <c r="AA87" s="75">
        <v>0.38833623786625776</v>
      </c>
      <c r="AB87" s="66">
        <v>5429.9419361927949</v>
      </c>
      <c r="AC87" s="66">
        <v>5.4299419361927947</v>
      </c>
      <c r="AD87" s="67">
        <v>5.4299419999999996</v>
      </c>
      <c r="AE87" s="15" t="s">
        <v>16</v>
      </c>
      <c r="AF87" s="94">
        <v>66.2</v>
      </c>
    </row>
    <row r="88" spans="1:32" ht="14.5" x14ac:dyDescent="0.35">
      <c r="A88" s="79" t="s">
        <v>172</v>
      </c>
      <c r="B88" s="79" t="s">
        <v>173</v>
      </c>
      <c r="C88" s="79" t="s">
        <v>137</v>
      </c>
      <c r="D88" s="79" t="s">
        <v>282</v>
      </c>
      <c r="E88" s="79" t="s">
        <v>138</v>
      </c>
      <c r="F88" s="79" t="s">
        <v>142</v>
      </c>
      <c r="G88" s="80">
        <v>3.8034300000000001</v>
      </c>
      <c r="H88" s="80">
        <v>2.6131500000000001</v>
      </c>
      <c r="I88" s="81">
        <v>0.57799999999999996</v>
      </c>
      <c r="J88" s="81">
        <v>0.745</v>
      </c>
      <c r="K88" s="81">
        <v>0.751</v>
      </c>
      <c r="L88" s="81">
        <v>0.88600000000000001</v>
      </c>
      <c r="M88" s="81">
        <v>28.32</v>
      </c>
      <c r="N88" s="62">
        <v>1.772</v>
      </c>
      <c r="O88" s="62">
        <v>1.502</v>
      </c>
      <c r="P88" s="62">
        <v>0.14100000000000001</v>
      </c>
      <c r="Q88" s="62">
        <v>0.17300000000000004</v>
      </c>
      <c r="R88" s="81">
        <v>1.61</v>
      </c>
      <c r="S88" s="81">
        <v>2.02</v>
      </c>
      <c r="T88" s="81">
        <v>1.83</v>
      </c>
      <c r="U88" s="81">
        <v>1.49</v>
      </c>
      <c r="V88" s="81">
        <v>2.61</v>
      </c>
      <c r="W88" s="81">
        <v>1.93</v>
      </c>
      <c r="X88" s="82">
        <v>43707</v>
      </c>
      <c r="Y88" s="83">
        <v>0.25</v>
      </c>
      <c r="Z88" s="83">
        <v>13.240030000000001</v>
      </c>
      <c r="AA88" s="65">
        <v>0.18175563200413769</v>
      </c>
      <c r="AB88" s="66">
        <v>7456.0123521279174</v>
      </c>
      <c r="AC88" s="66">
        <v>7.4560123521279174</v>
      </c>
      <c r="AD88" s="67">
        <v>7.4560120000000003</v>
      </c>
      <c r="AE88" s="15" t="s">
        <v>149</v>
      </c>
      <c r="AF88" s="86">
        <v>35.6</v>
      </c>
    </row>
    <row r="89" spans="1:32" ht="14.5" x14ac:dyDescent="0.35">
      <c r="A89" s="79" t="s">
        <v>172</v>
      </c>
      <c r="B89" s="79" t="s">
        <v>173</v>
      </c>
      <c r="C89" s="79" t="s">
        <v>137</v>
      </c>
      <c r="D89" s="79" t="s">
        <v>282</v>
      </c>
      <c r="E89" s="79" t="s">
        <v>138</v>
      </c>
      <c r="F89" s="79" t="s">
        <v>160</v>
      </c>
      <c r="G89" s="80">
        <v>2.8403700000000001</v>
      </c>
      <c r="H89" s="80">
        <v>2.5795599999999999</v>
      </c>
      <c r="I89" s="81">
        <v>0.50800000000000001</v>
      </c>
      <c r="J89" s="81">
        <v>0.56599999999999995</v>
      </c>
      <c r="K89" s="81">
        <v>0.624</v>
      </c>
      <c r="L89" s="81">
        <v>0.67600000000000005</v>
      </c>
      <c r="M89" s="81">
        <v>27.74</v>
      </c>
      <c r="N89" s="62">
        <v>1.3520000000000001</v>
      </c>
      <c r="O89" s="62">
        <v>1.248</v>
      </c>
      <c r="P89" s="62">
        <v>0.1100000000000001</v>
      </c>
      <c r="Q89" s="62">
        <v>0.11599999999999999</v>
      </c>
      <c r="R89" s="81">
        <v>1.51</v>
      </c>
      <c r="S89" s="81">
        <v>1.68</v>
      </c>
      <c r="T89" s="81">
        <v>1.76</v>
      </c>
      <c r="U89" s="81">
        <v>1.75</v>
      </c>
      <c r="V89" s="81">
        <v>1.86</v>
      </c>
      <c r="W89" s="81">
        <v>1.4</v>
      </c>
      <c r="X89" s="82">
        <v>43707</v>
      </c>
      <c r="Y89" s="83">
        <v>0.24</v>
      </c>
      <c r="Z89" s="83">
        <v>7.27759</v>
      </c>
      <c r="AA89" s="75">
        <v>7.0723153710035111E-2</v>
      </c>
      <c r="AB89" s="66">
        <v>10532.500612822247</v>
      </c>
      <c r="AC89" s="66">
        <v>10.532500612822247</v>
      </c>
      <c r="AD89" s="67">
        <v>10.532500000000001</v>
      </c>
      <c r="AE89" s="15" t="s">
        <v>149</v>
      </c>
      <c r="AF89" s="86">
        <v>23.5</v>
      </c>
    </row>
    <row r="90" spans="1:32" ht="14.5" x14ac:dyDescent="0.35">
      <c r="A90" s="79" t="s">
        <v>172</v>
      </c>
      <c r="B90" s="79" t="s">
        <v>173</v>
      </c>
      <c r="C90" s="79" t="s">
        <v>137</v>
      </c>
      <c r="D90" s="79" t="s">
        <v>283</v>
      </c>
      <c r="E90" s="79" t="s">
        <v>145</v>
      </c>
      <c r="F90" s="79" t="s">
        <v>139</v>
      </c>
      <c r="G90" s="80">
        <v>14.17648</v>
      </c>
      <c r="H90" s="80">
        <v>10.45739</v>
      </c>
      <c r="I90" s="81">
        <v>1.194</v>
      </c>
      <c r="J90" s="81">
        <v>1.226</v>
      </c>
      <c r="K90" s="81">
        <v>1.39</v>
      </c>
      <c r="L90" s="81">
        <v>1.518</v>
      </c>
      <c r="M90" s="81">
        <v>24.3</v>
      </c>
      <c r="N90" s="62">
        <v>3.036</v>
      </c>
      <c r="O90" s="62">
        <v>2.78</v>
      </c>
      <c r="P90" s="62">
        <v>0.29200000000000004</v>
      </c>
      <c r="Q90" s="62">
        <v>0.19599999999999995</v>
      </c>
      <c r="R90" s="81">
        <v>3.09</v>
      </c>
      <c r="S90" s="81">
        <v>3.18</v>
      </c>
      <c r="T90" s="81">
        <v>3.02</v>
      </c>
      <c r="U90" s="81">
        <v>2.4900000000000002</v>
      </c>
      <c r="V90" s="81">
        <v>3.57</v>
      </c>
      <c r="W90" s="81">
        <v>2.66</v>
      </c>
      <c r="X90" s="82">
        <v>43707</v>
      </c>
      <c r="Y90" s="83">
        <v>0.28999999999999998</v>
      </c>
      <c r="Z90" s="83">
        <v>25.49971</v>
      </c>
      <c r="AA90" s="65">
        <v>1.5628331255057717</v>
      </c>
      <c r="AB90" s="66">
        <v>1670.0449489429686</v>
      </c>
      <c r="AC90" s="66">
        <v>1.6700449489429687</v>
      </c>
      <c r="AD90" s="67">
        <v>1.670045</v>
      </c>
      <c r="AE90" s="15" t="s">
        <v>149</v>
      </c>
      <c r="AF90" s="86">
        <v>66.900000000000006</v>
      </c>
    </row>
    <row r="91" spans="1:32" ht="14.5" x14ac:dyDescent="0.35">
      <c r="A91" s="79" t="s">
        <v>172</v>
      </c>
      <c r="B91" s="79" t="s">
        <v>173</v>
      </c>
      <c r="C91" s="79" t="s">
        <v>137</v>
      </c>
      <c r="D91" s="79" t="s">
        <v>283</v>
      </c>
      <c r="E91" s="79" t="s">
        <v>145</v>
      </c>
      <c r="F91" s="79" t="s">
        <v>142</v>
      </c>
      <c r="G91" s="80">
        <v>5.12005</v>
      </c>
      <c r="H91" s="80">
        <v>4.0747999999999998</v>
      </c>
      <c r="I91" s="81">
        <v>0.64500000000000002</v>
      </c>
      <c r="J91" s="81">
        <v>0.78800000000000003</v>
      </c>
      <c r="K91" s="81">
        <v>0.82699999999999996</v>
      </c>
      <c r="L91" s="81">
        <v>0.97699999999999998</v>
      </c>
      <c r="M91" s="81">
        <v>30.6</v>
      </c>
      <c r="N91" s="62">
        <v>1.954</v>
      </c>
      <c r="O91" s="62">
        <v>1.6539999999999999</v>
      </c>
      <c r="P91" s="62">
        <v>0.18899999999999995</v>
      </c>
      <c r="Q91" s="62">
        <v>0.18199999999999994</v>
      </c>
      <c r="R91" s="81">
        <v>1.98</v>
      </c>
      <c r="S91" s="81">
        <v>2.1800000000000002</v>
      </c>
      <c r="T91" s="81">
        <v>2.38</v>
      </c>
      <c r="U91" s="81">
        <v>2.6</v>
      </c>
      <c r="V91" s="81">
        <v>2</v>
      </c>
      <c r="W91" s="81">
        <v>1.71</v>
      </c>
      <c r="X91" s="82">
        <v>43707</v>
      </c>
      <c r="Y91" s="83">
        <v>0.28999999999999998</v>
      </c>
      <c r="Z91" s="83">
        <v>13.87405</v>
      </c>
      <c r="AA91" s="75">
        <v>0.26793968534959406</v>
      </c>
      <c r="AB91" s="66">
        <v>5299.9495919719247</v>
      </c>
      <c r="AC91" s="66">
        <v>5.2999495919719246</v>
      </c>
      <c r="AD91" s="67">
        <v>5.2999499999999999</v>
      </c>
      <c r="AE91" s="15" t="s">
        <v>149</v>
      </c>
      <c r="AF91" s="86">
        <v>46.3</v>
      </c>
    </row>
    <row r="92" spans="1:32" ht="14.5" x14ac:dyDescent="0.35">
      <c r="A92" s="79" t="s">
        <v>172</v>
      </c>
      <c r="B92" s="79" t="s">
        <v>173</v>
      </c>
      <c r="C92" s="79" t="s">
        <v>137</v>
      </c>
      <c r="D92" s="79" t="s">
        <v>283</v>
      </c>
      <c r="E92" s="79" t="s">
        <v>145</v>
      </c>
      <c r="F92" s="79" t="s">
        <v>160</v>
      </c>
      <c r="G92" s="80">
        <v>2.5488599999999999</v>
      </c>
      <c r="H92" s="80">
        <v>1.7654700000000001</v>
      </c>
      <c r="I92" s="81">
        <v>0.45800000000000002</v>
      </c>
      <c r="J92" s="81">
        <v>0.67600000000000005</v>
      </c>
      <c r="K92" s="81">
        <v>0.59299999999999997</v>
      </c>
      <c r="L92" s="81">
        <v>0.80400000000000005</v>
      </c>
      <c r="M92" s="81">
        <v>28.42</v>
      </c>
      <c r="N92" s="62">
        <v>1.6080000000000001</v>
      </c>
      <c r="O92" s="62">
        <v>1.1859999999999999</v>
      </c>
      <c r="P92" s="62">
        <v>0.128</v>
      </c>
      <c r="Q92" s="62">
        <v>0.13499999999999995</v>
      </c>
      <c r="R92" s="81">
        <v>1.78</v>
      </c>
      <c r="S92" s="81">
        <v>2.02</v>
      </c>
      <c r="T92" s="81">
        <v>1.84</v>
      </c>
      <c r="U92" s="81">
        <v>1.1399999999999999</v>
      </c>
      <c r="V92" s="81">
        <v>1.76</v>
      </c>
      <c r="W92" s="81">
        <v>1.45</v>
      </c>
      <c r="X92" s="82">
        <v>43707</v>
      </c>
      <c r="Y92" s="83">
        <v>0.2</v>
      </c>
      <c r="Z92" s="83">
        <v>5.3989500000000001</v>
      </c>
      <c r="AA92" s="65">
        <v>8.0669646918140867E-2</v>
      </c>
      <c r="AB92" s="66">
        <v>6850.2224719757769</v>
      </c>
      <c r="AC92" s="66">
        <v>6.8502224719757772</v>
      </c>
      <c r="AD92" s="67">
        <v>6.8502219999999996</v>
      </c>
      <c r="AE92" s="15" t="s">
        <v>149</v>
      </c>
      <c r="AF92" s="86">
        <v>26.2</v>
      </c>
    </row>
    <row r="93" spans="1:32" ht="14.5" x14ac:dyDescent="0.35">
      <c r="A93" s="103" t="s">
        <v>172</v>
      </c>
      <c r="B93" s="103" t="s">
        <v>173</v>
      </c>
      <c r="C93" s="103" t="s">
        <v>137</v>
      </c>
      <c r="D93" s="103" t="s">
        <v>284</v>
      </c>
      <c r="E93" s="103" t="s">
        <v>148</v>
      </c>
      <c r="F93" s="103" t="s">
        <v>139</v>
      </c>
      <c r="G93" s="104"/>
      <c r="H93" s="104"/>
      <c r="I93" s="105">
        <v>0.20499999999999999</v>
      </c>
      <c r="J93" s="105">
        <v>1.361</v>
      </c>
      <c r="K93" s="105">
        <v>0.40300000000000002</v>
      </c>
      <c r="L93" s="105">
        <v>1.5529999999999999</v>
      </c>
      <c r="M93" s="105">
        <v>26.86</v>
      </c>
      <c r="N93" s="62">
        <v>3.1059999999999999</v>
      </c>
      <c r="O93" s="62">
        <v>0.80600000000000005</v>
      </c>
      <c r="P93" s="62">
        <v>0.19199999999999995</v>
      </c>
      <c r="Q93" s="62">
        <v>0.19800000000000004</v>
      </c>
      <c r="R93" s="105">
        <v>1.52</v>
      </c>
      <c r="S93" s="105">
        <v>3.42</v>
      </c>
      <c r="T93" s="105">
        <v>3.23</v>
      </c>
      <c r="U93" s="105">
        <v>1.46</v>
      </c>
      <c r="V93" s="105">
        <v>4.41</v>
      </c>
      <c r="W93" s="105">
        <v>1.74</v>
      </c>
      <c r="X93" s="106">
        <v>43707</v>
      </c>
      <c r="Y93" s="107">
        <v>0.32</v>
      </c>
      <c r="Z93" s="107">
        <v>20.562660000000001</v>
      </c>
      <c r="AA93" s="75">
        <v>7.0622962959184257E-2</v>
      </c>
      <c r="AB93" s="66">
        <v>29801.552364297891</v>
      </c>
      <c r="AC93" s="66">
        <v>29.801552364297891</v>
      </c>
      <c r="AD93" s="67">
        <v>29.801549999999999</v>
      </c>
      <c r="AE93" s="15" t="s">
        <v>5</v>
      </c>
      <c r="AF93" s="110">
        <v>70.2</v>
      </c>
    </row>
    <row r="94" spans="1:32" ht="14.5" x14ac:dyDescent="0.35">
      <c r="A94" s="79" t="s">
        <v>172</v>
      </c>
      <c r="B94" s="79" t="s">
        <v>173</v>
      </c>
      <c r="C94" s="79" t="s">
        <v>137</v>
      </c>
      <c r="D94" s="79" t="s">
        <v>285</v>
      </c>
      <c r="E94" s="79" t="s">
        <v>150</v>
      </c>
      <c r="F94" s="79" t="s">
        <v>139</v>
      </c>
      <c r="G94" s="80">
        <v>6.7258300000000002</v>
      </c>
      <c r="H94" s="80">
        <v>4.9926000000000004</v>
      </c>
      <c r="I94" s="81">
        <v>0.64400000000000002</v>
      </c>
      <c r="J94" s="81">
        <v>0.95</v>
      </c>
      <c r="K94" s="81">
        <v>0.82499999999999996</v>
      </c>
      <c r="L94" s="81">
        <v>1.1060000000000001</v>
      </c>
      <c r="M94" s="81">
        <v>29.12</v>
      </c>
      <c r="N94" s="62">
        <v>2.2120000000000002</v>
      </c>
      <c r="O94" s="62">
        <v>1.65</v>
      </c>
      <c r="P94" s="62">
        <v>0.15600000000000014</v>
      </c>
      <c r="Q94" s="62">
        <v>0.18099999999999994</v>
      </c>
      <c r="R94" s="81">
        <v>1.55</v>
      </c>
      <c r="S94" s="81">
        <v>2.41</v>
      </c>
      <c r="T94" s="81">
        <v>1.88</v>
      </c>
      <c r="U94" s="81">
        <v>1.73</v>
      </c>
      <c r="V94" s="81">
        <v>2.21</v>
      </c>
      <c r="W94" s="81">
        <v>2.63</v>
      </c>
      <c r="X94" s="82">
        <v>43707</v>
      </c>
      <c r="Y94" s="83">
        <v>0.31</v>
      </c>
      <c r="Z94" s="83">
        <v>16.973939999999999</v>
      </c>
      <c r="AA94" s="65">
        <v>0.28847737094625003</v>
      </c>
      <c r="AB94" s="66">
        <v>6022.4948599996378</v>
      </c>
      <c r="AC94" s="66">
        <v>6.0224948599996377</v>
      </c>
      <c r="AD94" s="67">
        <v>6.0224950000000002</v>
      </c>
      <c r="AE94" s="15" t="s">
        <v>149</v>
      </c>
      <c r="AF94" s="86">
        <v>48.2</v>
      </c>
    </row>
    <row r="95" spans="1:32" ht="14.5" x14ac:dyDescent="0.35">
      <c r="A95" s="60" t="s">
        <v>172</v>
      </c>
      <c r="B95" s="60" t="s">
        <v>173</v>
      </c>
      <c r="C95" s="60" t="s">
        <v>137</v>
      </c>
      <c r="D95" s="60" t="s">
        <v>286</v>
      </c>
      <c r="E95" s="60" t="s">
        <v>151</v>
      </c>
      <c r="F95" s="60" t="s">
        <v>139</v>
      </c>
      <c r="G95" s="61">
        <v>14.12777</v>
      </c>
      <c r="H95" s="61">
        <v>7.7521899999999997</v>
      </c>
      <c r="I95" s="62">
        <v>0.92600000000000005</v>
      </c>
      <c r="J95" s="62">
        <v>1.6719999999999999</v>
      </c>
      <c r="K95" s="62">
        <v>1.1120000000000001</v>
      </c>
      <c r="L95" s="62">
        <v>1.863</v>
      </c>
      <c r="M95" s="62">
        <v>24.44</v>
      </c>
      <c r="N95" s="62">
        <v>3.726</v>
      </c>
      <c r="O95" s="62">
        <v>2.2240000000000002</v>
      </c>
      <c r="P95" s="62">
        <v>0.19100000000000006</v>
      </c>
      <c r="Q95" s="62">
        <v>0.18600000000000005</v>
      </c>
      <c r="R95" s="62">
        <v>2.94</v>
      </c>
      <c r="S95" s="62">
        <v>4.26</v>
      </c>
      <c r="T95" s="62">
        <v>4.49</v>
      </c>
      <c r="U95" s="62">
        <v>2.57</v>
      </c>
      <c r="V95" s="62">
        <v>4.05</v>
      </c>
      <c r="W95" s="62">
        <v>2.23</v>
      </c>
      <c r="X95" s="63">
        <v>43707</v>
      </c>
      <c r="Y95" s="64">
        <v>0.26</v>
      </c>
      <c r="Z95" s="64">
        <v>26.289149999999999</v>
      </c>
      <c r="AA95" s="75">
        <v>0.96925022514023007</v>
      </c>
      <c r="AB95" s="66">
        <v>2776.1706634999205</v>
      </c>
      <c r="AC95" s="66">
        <v>2.7761706634999204</v>
      </c>
      <c r="AD95" s="67">
        <v>2.7761710000000002</v>
      </c>
      <c r="AE95" s="15" t="s">
        <v>18</v>
      </c>
      <c r="AF95" s="69">
        <v>84.1</v>
      </c>
    </row>
    <row r="96" spans="1:32" ht="14.5" x14ac:dyDescent="0.35">
      <c r="A96" s="79" t="s">
        <v>172</v>
      </c>
      <c r="B96" s="79" t="s">
        <v>173</v>
      </c>
      <c r="C96" s="79" t="s">
        <v>137</v>
      </c>
      <c r="D96" s="79" t="s">
        <v>286</v>
      </c>
      <c r="E96" s="79" t="s">
        <v>151</v>
      </c>
      <c r="F96" s="79" t="s">
        <v>160</v>
      </c>
      <c r="G96" s="80">
        <v>4.9251199999999997</v>
      </c>
      <c r="H96" s="80">
        <v>4.2073299999999998</v>
      </c>
      <c r="I96" s="81">
        <v>0.38800000000000001</v>
      </c>
      <c r="J96" s="81">
        <v>1.153</v>
      </c>
      <c r="K96" s="81">
        <v>0.55100000000000005</v>
      </c>
      <c r="L96" s="81">
        <v>1.3169999999999999</v>
      </c>
      <c r="M96" s="81">
        <v>26.24</v>
      </c>
      <c r="N96" s="62">
        <v>2.6339999999999999</v>
      </c>
      <c r="O96" s="62">
        <v>1.1020000000000001</v>
      </c>
      <c r="P96" s="62">
        <v>0.16399999999999992</v>
      </c>
      <c r="Q96" s="62">
        <v>0.16300000000000003</v>
      </c>
      <c r="R96" s="81">
        <v>1.52</v>
      </c>
      <c r="S96" s="81">
        <v>3.02</v>
      </c>
      <c r="T96" s="81">
        <v>2.6</v>
      </c>
      <c r="U96" s="81">
        <v>1.56</v>
      </c>
      <c r="V96" s="81">
        <v>3.3</v>
      </c>
      <c r="W96" s="81">
        <v>1.45</v>
      </c>
      <c r="X96" s="82">
        <v>43707</v>
      </c>
      <c r="Y96" s="83">
        <v>0.28999999999999998</v>
      </c>
      <c r="Z96" s="83">
        <v>9.7241599999999995</v>
      </c>
      <c r="AA96" s="65">
        <v>0.12013863493598703</v>
      </c>
      <c r="AB96" s="66">
        <v>8284.6645782487813</v>
      </c>
      <c r="AC96" s="66">
        <v>8.2846645782487816</v>
      </c>
      <c r="AD96" s="67">
        <v>8.2846650000000004</v>
      </c>
      <c r="AE96" s="15" t="s">
        <v>149</v>
      </c>
      <c r="AF96" s="86">
        <v>45.3</v>
      </c>
    </row>
    <row r="97" spans="1:32" ht="14.5" x14ac:dyDescent="0.35">
      <c r="A97" s="60" t="s">
        <v>172</v>
      </c>
      <c r="B97" s="60" t="s">
        <v>173</v>
      </c>
      <c r="C97" s="60" t="s">
        <v>152</v>
      </c>
      <c r="D97" s="60" t="s">
        <v>287</v>
      </c>
      <c r="E97" s="60" t="s">
        <v>138</v>
      </c>
      <c r="F97" s="60" t="s">
        <v>139</v>
      </c>
      <c r="G97" s="61">
        <v>13.447979999999999</v>
      </c>
      <c r="H97" s="61">
        <v>0.95747000000000004</v>
      </c>
      <c r="I97" s="62">
        <v>0.78400000000000003</v>
      </c>
      <c r="J97" s="62">
        <v>1.7070000000000001</v>
      </c>
      <c r="K97" s="62">
        <v>1.012</v>
      </c>
      <c r="L97" s="62">
        <v>1.9239999999999999</v>
      </c>
      <c r="M97" s="62">
        <v>24.85</v>
      </c>
      <c r="N97" s="62">
        <v>3.8479999999999999</v>
      </c>
      <c r="O97" s="62">
        <v>2.024</v>
      </c>
      <c r="P97" s="62">
        <v>0.21699999999999986</v>
      </c>
      <c r="Q97" s="62">
        <v>0.22799999999999998</v>
      </c>
      <c r="R97" s="62">
        <v>2.5099999999999998</v>
      </c>
      <c r="S97" s="62">
        <v>4.3</v>
      </c>
      <c r="T97" s="62">
        <v>4.47</v>
      </c>
      <c r="U97" s="62">
        <v>2.72</v>
      </c>
      <c r="V97" s="62">
        <v>4.55</v>
      </c>
      <c r="W97" s="62">
        <v>2.86</v>
      </c>
      <c r="X97" s="63">
        <v>43706</v>
      </c>
      <c r="Y97" s="64">
        <v>0.24</v>
      </c>
      <c r="Z97" s="64">
        <v>20.763580000000001</v>
      </c>
      <c r="AA97" s="75">
        <v>0.92010317193507962</v>
      </c>
      <c r="AB97" s="66">
        <v>2309.783285984171</v>
      </c>
      <c r="AC97" s="66">
        <v>2.3097832859841709</v>
      </c>
      <c r="AD97" s="67">
        <v>2.3097829999999999</v>
      </c>
      <c r="AE97" s="15" t="s">
        <v>18</v>
      </c>
      <c r="AF97" s="69">
        <v>99.3</v>
      </c>
    </row>
    <row r="98" spans="1:32" ht="14.5" x14ac:dyDescent="0.35">
      <c r="A98" s="79" t="s">
        <v>172</v>
      </c>
      <c r="B98" s="79" t="s">
        <v>173</v>
      </c>
      <c r="C98" s="79" t="s">
        <v>152</v>
      </c>
      <c r="D98" s="79" t="s">
        <v>287</v>
      </c>
      <c r="E98" s="79" t="s">
        <v>138</v>
      </c>
      <c r="F98" s="79" t="s">
        <v>160</v>
      </c>
      <c r="G98" s="80">
        <v>3.1653500000000001</v>
      </c>
      <c r="H98" s="80">
        <v>3.0127199999999998</v>
      </c>
      <c r="I98" s="81">
        <v>0.56200000000000006</v>
      </c>
      <c r="J98" s="81">
        <v>1.004</v>
      </c>
      <c r="K98" s="81">
        <v>0.73399999999999999</v>
      </c>
      <c r="L98" s="81">
        <v>1.165</v>
      </c>
      <c r="M98" s="81">
        <v>28.8</v>
      </c>
      <c r="N98" s="62">
        <v>2.33</v>
      </c>
      <c r="O98" s="62">
        <v>1.468</v>
      </c>
      <c r="P98" s="62">
        <v>0.16100000000000003</v>
      </c>
      <c r="Q98" s="62">
        <v>0.17199999999999993</v>
      </c>
      <c r="R98" s="81">
        <v>1.45</v>
      </c>
      <c r="S98" s="81">
        <v>2.44</v>
      </c>
      <c r="T98" s="81">
        <v>1.98</v>
      </c>
      <c r="U98" s="81">
        <v>1.4</v>
      </c>
      <c r="V98" s="81">
        <v>2.66</v>
      </c>
      <c r="W98" s="81">
        <v>1.62</v>
      </c>
      <c r="X98" s="82">
        <v>43706</v>
      </c>
      <c r="Y98" s="83">
        <v>0.27</v>
      </c>
      <c r="Z98" s="83">
        <v>9.1576500000000003</v>
      </c>
      <c r="AA98" s="65">
        <v>0.22186029252394673</v>
      </c>
      <c r="AB98" s="66">
        <v>4224.83727805339</v>
      </c>
      <c r="AC98" s="66">
        <v>4.22483727805339</v>
      </c>
      <c r="AD98" s="67">
        <v>4.224837</v>
      </c>
      <c r="AE98" s="15" t="s">
        <v>149</v>
      </c>
      <c r="AF98" s="86">
        <v>40.4</v>
      </c>
    </row>
    <row r="99" spans="1:32" ht="14.5" x14ac:dyDescent="0.35">
      <c r="A99" s="60" t="s">
        <v>172</v>
      </c>
      <c r="B99" s="60" t="s">
        <v>173</v>
      </c>
      <c r="C99" s="60" t="s">
        <v>152</v>
      </c>
      <c r="D99" s="60" t="s">
        <v>288</v>
      </c>
      <c r="E99" s="60" t="s">
        <v>145</v>
      </c>
      <c r="F99" s="60" t="s">
        <v>139</v>
      </c>
      <c r="G99" s="61">
        <v>13.94309</v>
      </c>
      <c r="H99" s="61">
        <v>13.53454</v>
      </c>
      <c r="I99" s="62">
        <v>0.68200000000000005</v>
      </c>
      <c r="J99" s="62">
        <v>1.5920000000000001</v>
      </c>
      <c r="K99" s="62">
        <v>0.93200000000000005</v>
      </c>
      <c r="L99" s="62">
        <v>1.831</v>
      </c>
      <c r="M99" s="62">
        <v>24.09</v>
      </c>
      <c r="N99" s="62">
        <v>3.6619999999999999</v>
      </c>
      <c r="O99" s="62">
        <v>1.8640000000000001</v>
      </c>
      <c r="P99" s="62">
        <v>0.23899999999999988</v>
      </c>
      <c r="Q99" s="62">
        <v>0.25</v>
      </c>
      <c r="R99" s="62">
        <v>2.41</v>
      </c>
      <c r="S99" s="62">
        <v>4.01</v>
      </c>
      <c r="T99" s="62">
        <v>3.83</v>
      </c>
      <c r="U99" s="62">
        <v>2.84</v>
      </c>
      <c r="V99" s="62">
        <v>4.1500000000000004</v>
      </c>
      <c r="W99" s="62">
        <v>2.86</v>
      </c>
      <c r="X99" s="63">
        <v>43706</v>
      </c>
      <c r="Y99" s="64">
        <v>0.36</v>
      </c>
      <c r="Z99" s="64">
        <v>34.88897</v>
      </c>
      <c r="AA99" s="75">
        <v>0.76756515990498841</v>
      </c>
      <c r="AB99" s="66">
        <v>4652.4147222241909</v>
      </c>
      <c r="AC99" s="66">
        <v>4.6524147222241909</v>
      </c>
      <c r="AD99" s="67">
        <v>4.6524150000000004</v>
      </c>
      <c r="AE99" s="15" t="s">
        <v>18</v>
      </c>
      <c r="AF99" s="69">
        <v>95.9</v>
      </c>
    </row>
    <row r="100" spans="1:32" ht="14.5" x14ac:dyDescent="0.35">
      <c r="A100" s="60" t="s">
        <v>172</v>
      </c>
      <c r="B100" s="60" t="s">
        <v>173</v>
      </c>
      <c r="C100" s="60" t="s">
        <v>152</v>
      </c>
      <c r="D100" s="60" t="s">
        <v>288</v>
      </c>
      <c r="E100" s="60" t="s">
        <v>145</v>
      </c>
      <c r="F100" s="60" t="s">
        <v>142</v>
      </c>
      <c r="G100" s="61">
        <v>8.4864099999999993</v>
      </c>
      <c r="H100" s="61">
        <v>8.4726499999999998</v>
      </c>
      <c r="I100" s="62">
        <v>0.252</v>
      </c>
      <c r="J100" s="62">
        <v>1.56</v>
      </c>
      <c r="K100" s="62">
        <v>0.46500000000000002</v>
      </c>
      <c r="L100" s="62">
        <v>1.742</v>
      </c>
      <c r="M100" s="62">
        <v>27.04</v>
      </c>
      <c r="N100" s="62">
        <v>3.484</v>
      </c>
      <c r="O100" s="62">
        <v>0.93</v>
      </c>
      <c r="P100" s="62">
        <v>0.18199999999999994</v>
      </c>
      <c r="Q100" s="62">
        <v>0.21300000000000002</v>
      </c>
      <c r="R100" s="62">
        <v>1.68</v>
      </c>
      <c r="S100" s="62">
        <v>3.71</v>
      </c>
      <c r="T100" s="62">
        <v>4.4400000000000004</v>
      </c>
      <c r="U100" s="62">
        <v>2.33</v>
      </c>
      <c r="V100" s="62">
        <v>3.95</v>
      </c>
      <c r="W100" s="62">
        <v>1.96</v>
      </c>
      <c r="X100" s="63">
        <v>43706</v>
      </c>
      <c r="Y100" s="64">
        <v>0.38</v>
      </c>
      <c r="Z100" s="64">
        <v>16.079730000000001</v>
      </c>
      <c r="AA100" s="65">
        <v>0.11795427254125909</v>
      </c>
      <c r="AB100" s="66">
        <v>13953.096644289066</v>
      </c>
      <c r="AC100" s="66">
        <v>13.953096644289067</v>
      </c>
      <c r="AD100" s="67">
        <v>13.953099999999999</v>
      </c>
      <c r="AE100" s="15" t="s">
        <v>18</v>
      </c>
      <c r="AF100" s="69">
        <v>79.900000000000006</v>
      </c>
    </row>
    <row r="101" spans="1:32" ht="14.5" x14ac:dyDescent="0.35">
      <c r="A101" s="79" t="s">
        <v>172</v>
      </c>
      <c r="B101" s="79" t="s">
        <v>173</v>
      </c>
      <c r="C101" s="79" t="s">
        <v>152</v>
      </c>
      <c r="D101" s="79" t="s">
        <v>288</v>
      </c>
      <c r="E101" s="79" t="s">
        <v>145</v>
      </c>
      <c r="F101" s="79" t="s">
        <v>160</v>
      </c>
      <c r="G101" s="80">
        <v>5.2192600000000002</v>
      </c>
      <c r="H101" s="80">
        <v>4.03505</v>
      </c>
      <c r="I101" s="81">
        <v>0.46100000000000002</v>
      </c>
      <c r="J101" s="81">
        <v>1.1020000000000001</v>
      </c>
      <c r="K101" s="81">
        <v>0.64400000000000002</v>
      </c>
      <c r="L101" s="81">
        <v>1.2490000000000001</v>
      </c>
      <c r="M101" s="81">
        <v>28.74</v>
      </c>
      <c r="N101" s="62">
        <v>2.4980000000000002</v>
      </c>
      <c r="O101" s="62">
        <v>1.288</v>
      </c>
      <c r="P101" s="62">
        <v>0.14700000000000002</v>
      </c>
      <c r="Q101" s="62">
        <v>0.183</v>
      </c>
      <c r="R101" s="81">
        <v>1.63</v>
      </c>
      <c r="S101" s="81">
        <v>3.44</v>
      </c>
      <c r="T101" s="81">
        <v>2.75</v>
      </c>
      <c r="U101" s="81">
        <v>1.49</v>
      </c>
      <c r="V101" s="81">
        <v>3.49</v>
      </c>
      <c r="W101" s="81">
        <v>1.84</v>
      </c>
      <c r="X101" s="82">
        <v>43706</v>
      </c>
      <c r="Y101" s="83">
        <v>0.27</v>
      </c>
      <c r="Z101" s="83">
        <v>13.577859999999999</v>
      </c>
      <c r="AA101" s="75">
        <v>0.17720942417079233</v>
      </c>
      <c r="AB101" s="66">
        <v>7842.4189453786703</v>
      </c>
      <c r="AC101" s="66">
        <v>7.8424189453786708</v>
      </c>
      <c r="AD101" s="67">
        <v>7.8424189999999996</v>
      </c>
      <c r="AE101" s="15" t="s">
        <v>149</v>
      </c>
      <c r="AF101" s="86">
        <v>50.1</v>
      </c>
    </row>
    <row r="102" spans="1:32" ht="14.5" x14ac:dyDescent="0.35">
      <c r="A102" s="103" t="s">
        <v>172</v>
      </c>
      <c r="B102" s="103" t="s">
        <v>173</v>
      </c>
      <c r="C102" s="103" t="s">
        <v>152</v>
      </c>
      <c r="D102" s="103" t="s">
        <v>289</v>
      </c>
      <c r="E102" s="103" t="s">
        <v>148</v>
      </c>
      <c r="F102" s="103" t="s">
        <v>142</v>
      </c>
      <c r="G102" s="104"/>
      <c r="H102" s="104"/>
      <c r="I102" s="105">
        <v>0.38900000000000001</v>
      </c>
      <c r="J102" s="105">
        <v>1.4850000000000001</v>
      </c>
      <c r="K102" s="105">
        <v>0.56499999999999995</v>
      </c>
      <c r="L102" s="105">
        <v>1.724</v>
      </c>
      <c r="M102" s="105">
        <v>28.1</v>
      </c>
      <c r="N102" s="62">
        <v>3.448</v>
      </c>
      <c r="O102" s="62">
        <v>1.1299999999999999</v>
      </c>
      <c r="P102" s="62">
        <v>0.23899999999999988</v>
      </c>
      <c r="Q102" s="62">
        <v>0.17599999999999993</v>
      </c>
      <c r="R102" s="105">
        <v>2.1800000000000002</v>
      </c>
      <c r="S102" s="105">
        <v>4.37</v>
      </c>
      <c r="T102" s="105">
        <v>4.34</v>
      </c>
      <c r="U102" s="105">
        <v>2.2400000000000002</v>
      </c>
      <c r="V102" s="105">
        <v>3.71</v>
      </c>
      <c r="W102" s="105">
        <v>2.02</v>
      </c>
      <c r="X102" s="106">
        <v>43706</v>
      </c>
      <c r="Y102" s="107">
        <v>0.53</v>
      </c>
      <c r="Z102" s="107">
        <v>16.603729999999999</v>
      </c>
      <c r="AA102" s="65">
        <v>0.1755611966022427</v>
      </c>
      <c r="AB102" s="66">
        <v>9680.1627045108871</v>
      </c>
      <c r="AC102" s="66">
        <v>9.680162704510888</v>
      </c>
      <c r="AD102" s="67">
        <v>9.6801630000000003</v>
      </c>
      <c r="AE102" s="15" t="s">
        <v>5</v>
      </c>
      <c r="AF102" s="110">
        <v>96.6</v>
      </c>
    </row>
    <row r="103" spans="1:32" ht="14.5" x14ac:dyDescent="0.35">
      <c r="A103" s="95" t="s">
        <v>172</v>
      </c>
      <c r="B103" s="95" t="s">
        <v>173</v>
      </c>
      <c r="C103" s="95" t="s">
        <v>152</v>
      </c>
      <c r="D103" s="95" t="s">
        <v>290</v>
      </c>
      <c r="E103" s="95" t="s">
        <v>150</v>
      </c>
      <c r="F103" s="95" t="s">
        <v>139</v>
      </c>
      <c r="G103" s="96">
        <v>11.84102</v>
      </c>
      <c r="H103" s="96">
        <v>11.436310000000001</v>
      </c>
      <c r="I103" s="97">
        <v>0.84299999999999997</v>
      </c>
      <c r="J103" s="97">
        <v>1.575</v>
      </c>
      <c r="K103" s="97">
        <v>1.173</v>
      </c>
      <c r="L103" s="97">
        <v>1.83</v>
      </c>
      <c r="M103" s="97">
        <v>27.92</v>
      </c>
      <c r="N103" s="62">
        <v>3.66</v>
      </c>
      <c r="O103" s="62">
        <v>2.3460000000000001</v>
      </c>
      <c r="P103" s="62">
        <v>0.25500000000000012</v>
      </c>
      <c r="Q103" s="62">
        <v>0.33000000000000007</v>
      </c>
      <c r="R103" s="97">
        <v>2.63</v>
      </c>
      <c r="S103" s="97">
        <v>4.3099999999999996</v>
      </c>
      <c r="T103" s="97">
        <v>3.69</v>
      </c>
      <c r="U103" s="97">
        <v>2.5499999999999998</v>
      </c>
      <c r="V103" s="97">
        <v>3.7</v>
      </c>
      <c r="W103" s="97">
        <v>2.89</v>
      </c>
      <c r="X103" s="98">
        <v>43706</v>
      </c>
      <c r="Y103" s="99">
        <v>0.3</v>
      </c>
      <c r="Z103" s="99">
        <v>19.05864</v>
      </c>
      <c r="AA103" s="75">
        <v>1.5786573680470219</v>
      </c>
      <c r="AB103" s="66">
        <v>1235.690058200074</v>
      </c>
      <c r="AC103" s="66">
        <v>1.235690058200074</v>
      </c>
      <c r="AD103" s="67">
        <v>1.23569</v>
      </c>
      <c r="AE103" s="15" t="s">
        <v>12</v>
      </c>
      <c r="AF103" s="112">
        <v>102.1</v>
      </c>
    </row>
    <row r="104" spans="1:32" ht="14.5" x14ac:dyDescent="0.35">
      <c r="A104" s="103" t="s">
        <v>172</v>
      </c>
      <c r="B104" s="103" t="s">
        <v>173</v>
      </c>
      <c r="C104" s="103" t="s">
        <v>152</v>
      </c>
      <c r="D104" s="103" t="s">
        <v>291</v>
      </c>
      <c r="E104" s="103" t="s">
        <v>151</v>
      </c>
      <c r="F104" s="103" t="s">
        <v>139</v>
      </c>
      <c r="G104" s="104"/>
      <c r="H104" s="104"/>
      <c r="I104" s="105">
        <v>0.376</v>
      </c>
      <c r="J104" s="105">
        <v>1.4279999999999999</v>
      </c>
      <c r="K104" s="105">
        <v>0.61399999999999999</v>
      </c>
      <c r="L104" s="105">
        <v>1.72</v>
      </c>
      <c r="M104" s="105">
        <v>27.16</v>
      </c>
      <c r="N104" s="62">
        <v>3.44</v>
      </c>
      <c r="O104" s="62">
        <v>1.228</v>
      </c>
      <c r="P104" s="62">
        <v>0.29200000000000004</v>
      </c>
      <c r="Q104" s="62">
        <v>0.23799999999999999</v>
      </c>
      <c r="R104" s="105">
        <v>2.0099999999999998</v>
      </c>
      <c r="S104" s="105">
        <v>4.08</v>
      </c>
      <c r="T104" s="105">
        <v>4.32</v>
      </c>
      <c r="U104" s="105">
        <v>2.0099999999999998</v>
      </c>
      <c r="V104" s="105">
        <v>5.05</v>
      </c>
      <c r="W104" s="105">
        <v>1.93</v>
      </c>
      <c r="X104" s="106">
        <v>43706</v>
      </c>
      <c r="Y104" s="107">
        <v>0.26</v>
      </c>
      <c r="Z104" s="107">
        <v>17.086569999999998</v>
      </c>
      <c r="AA104" s="65">
        <v>0.25307822403444474</v>
      </c>
      <c r="AB104" s="66">
        <v>6910.4390162925993</v>
      </c>
      <c r="AC104" s="66">
        <v>6.9104390162925995</v>
      </c>
      <c r="AD104" s="67">
        <v>6.9104390000000002</v>
      </c>
      <c r="AE104" s="15" t="s">
        <v>5</v>
      </c>
      <c r="AF104" s="110">
        <v>95.1</v>
      </c>
    </row>
    <row r="105" spans="1:32" ht="14.5" x14ac:dyDescent="0.35">
      <c r="A105" s="79" t="s">
        <v>172</v>
      </c>
      <c r="B105" s="79" t="s">
        <v>173</v>
      </c>
      <c r="C105" s="79" t="s">
        <v>152</v>
      </c>
      <c r="D105" s="79" t="s">
        <v>291</v>
      </c>
      <c r="E105" s="79" t="s">
        <v>151</v>
      </c>
      <c r="F105" s="79" t="s">
        <v>160</v>
      </c>
      <c r="G105" s="80">
        <v>4.72485</v>
      </c>
      <c r="H105" s="80">
        <v>4.5346700000000002</v>
      </c>
      <c r="I105" s="81">
        <v>0.41599999999999998</v>
      </c>
      <c r="J105" s="81">
        <v>1.196</v>
      </c>
      <c r="K105" s="81">
        <v>0.54300000000000004</v>
      </c>
      <c r="L105" s="81">
        <v>1.43</v>
      </c>
      <c r="M105" s="81">
        <v>22.62</v>
      </c>
      <c r="N105" s="62">
        <v>2.86</v>
      </c>
      <c r="O105" s="62">
        <v>1.0860000000000001</v>
      </c>
      <c r="P105" s="62">
        <v>0.23399999999999999</v>
      </c>
      <c r="Q105" s="62">
        <v>0.12700000000000006</v>
      </c>
      <c r="R105" s="81">
        <v>1.26</v>
      </c>
      <c r="S105" s="81">
        <v>2.94</v>
      </c>
      <c r="T105" s="81">
        <v>2.7</v>
      </c>
      <c r="U105" s="81">
        <v>1.56</v>
      </c>
      <c r="V105" s="81">
        <v>3.48</v>
      </c>
      <c r="W105" s="81">
        <v>1.56</v>
      </c>
      <c r="X105" s="82">
        <v>43706</v>
      </c>
      <c r="Y105" s="83">
        <v>0.56999999999999995</v>
      </c>
      <c r="Z105" s="83">
        <v>7.8144499999999999</v>
      </c>
      <c r="AA105" s="75">
        <v>0.11219075827849215</v>
      </c>
      <c r="AB105" s="66">
        <v>7129.2995072096701</v>
      </c>
      <c r="AC105" s="66">
        <v>7.1292995072096703</v>
      </c>
      <c r="AD105" s="67">
        <v>7.1292999999999997</v>
      </c>
      <c r="AE105" s="15" t="s">
        <v>5</v>
      </c>
      <c r="AF105" s="86">
        <v>41.2</v>
      </c>
    </row>
    <row r="106" spans="1:32" ht="14.5" x14ac:dyDescent="0.35">
      <c r="A106" s="89" t="s">
        <v>172</v>
      </c>
      <c r="B106" s="89" t="s">
        <v>173</v>
      </c>
      <c r="C106" s="89" t="s">
        <v>154</v>
      </c>
      <c r="D106" s="89" t="s">
        <v>292</v>
      </c>
      <c r="E106" s="89" t="s">
        <v>138</v>
      </c>
      <c r="F106" s="89" t="s">
        <v>139</v>
      </c>
      <c r="G106" s="101"/>
      <c r="H106" s="101"/>
      <c r="I106" s="101" t="s">
        <v>212</v>
      </c>
      <c r="J106" s="101"/>
      <c r="K106" s="101"/>
      <c r="L106" s="101"/>
      <c r="M106" s="90">
        <v>26.18</v>
      </c>
      <c r="N106" s="62">
        <v>0</v>
      </c>
      <c r="O106" s="62">
        <v>0</v>
      </c>
      <c r="P106" s="62">
        <v>0</v>
      </c>
      <c r="Q106" s="62" t="e">
        <v>#VALUE!</v>
      </c>
      <c r="R106" s="90">
        <v>2.16</v>
      </c>
      <c r="S106" s="90">
        <v>2.5299999999999998</v>
      </c>
      <c r="T106" s="90">
        <v>2.2200000000000002</v>
      </c>
      <c r="U106" s="90">
        <v>1.88</v>
      </c>
      <c r="V106" s="90">
        <v>2.4700000000000002</v>
      </c>
      <c r="W106" s="90">
        <v>1.73</v>
      </c>
      <c r="X106" s="91">
        <v>43706</v>
      </c>
      <c r="Y106" s="92">
        <v>0.41</v>
      </c>
      <c r="Z106" s="92">
        <v>5.6088699999999996</v>
      </c>
      <c r="AA106" s="65" t="e">
        <v>#VALUE!</v>
      </c>
      <c r="AB106" s="66" t="e">
        <v>#VALUE!</v>
      </c>
      <c r="AC106" s="66" t="e">
        <v>#VALUE!</v>
      </c>
      <c r="AD106" s="102" t="e">
        <v>#VALUE!</v>
      </c>
      <c r="AE106" s="15" t="s">
        <v>16</v>
      </c>
      <c r="AF106" s="94">
        <v>61.7</v>
      </c>
    </row>
    <row r="107" spans="1:32" ht="14.5" x14ac:dyDescent="0.35">
      <c r="A107" s="79" t="s">
        <v>172</v>
      </c>
      <c r="B107" s="79" t="s">
        <v>173</v>
      </c>
      <c r="C107" s="79" t="s">
        <v>154</v>
      </c>
      <c r="D107" s="79" t="s">
        <v>292</v>
      </c>
      <c r="E107" s="79" t="s">
        <v>138</v>
      </c>
      <c r="F107" s="79" t="s">
        <v>142</v>
      </c>
      <c r="G107" s="80">
        <v>2.4732099999999999</v>
      </c>
      <c r="H107" s="80">
        <v>2.33969</v>
      </c>
      <c r="I107" s="81">
        <v>0.56200000000000006</v>
      </c>
      <c r="J107" s="81">
        <v>0.71199999999999997</v>
      </c>
      <c r="K107" s="81">
        <v>0.78400000000000003</v>
      </c>
      <c r="L107" s="81">
        <v>0.88800000000000001</v>
      </c>
      <c r="M107" s="81">
        <v>25.14</v>
      </c>
      <c r="N107" s="62">
        <v>1.776</v>
      </c>
      <c r="O107" s="62">
        <v>1.5680000000000001</v>
      </c>
      <c r="P107" s="62">
        <v>0.17600000000000005</v>
      </c>
      <c r="Q107" s="62">
        <v>0.22199999999999998</v>
      </c>
      <c r="R107" s="81">
        <v>1.77</v>
      </c>
      <c r="S107" s="81">
        <v>2.33</v>
      </c>
      <c r="T107" s="81">
        <v>2.29</v>
      </c>
      <c r="U107" s="81">
        <v>1.8</v>
      </c>
      <c r="V107" s="81">
        <v>2.02</v>
      </c>
      <c r="W107" s="81">
        <v>1.69</v>
      </c>
      <c r="X107" s="82">
        <v>43706</v>
      </c>
      <c r="Y107" s="83">
        <v>0.2</v>
      </c>
      <c r="Z107" s="83">
        <v>3.8822299999999998</v>
      </c>
      <c r="AA107" s="75">
        <v>0.23682543450904223</v>
      </c>
      <c r="AB107" s="66">
        <v>1677.8705263735583</v>
      </c>
      <c r="AC107" s="66">
        <v>1.6778705263735583</v>
      </c>
      <c r="AD107" s="67">
        <v>1.6778709999999999</v>
      </c>
      <c r="AE107" s="15" t="s">
        <v>8</v>
      </c>
      <c r="AF107" s="86">
        <v>56.3</v>
      </c>
    </row>
    <row r="108" spans="1:32" ht="14.5" x14ac:dyDescent="0.35">
      <c r="A108" s="79" t="s">
        <v>172</v>
      </c>
      <c r="B108" s="79" t="s">
        <v>173</v>
      </c>
      <c r="C108" s="79" t="s">
        <v>154</v>
      </c>
      <c r="D108" s="79" t="s">
        <v>293</v>
      </c>
      <c r="E108" s="79" t="s">
        <v>145</v>
      </c>
      <c r="F108" s="79" t="s">
        <v>139</v>
      </c>
      <c r="G108" s="80">
        <v>3.6672899999999999</v>
      </c>
      <c r="H108" s="80">
        <v>3.5478200000000002</v>
      </c>
      <c r="I108" s="81">
        <v>0.221</v>
      </c>
      <c r="J108" s="81">
        <v>0.753</v>
      </c>
      <c r="K108" s="81">
        <v>0.34399999999999997</v>
      </c>
      <c r="L108" s="81">
        <v>0.91400000000000003</v>
      </c>
      <c r="M108" s="81">
        <v>26.64</v>
      </c>
      <c r="N108" s="62">
        <v>1.8280000000000001</v>
      </c>
      <c r="O108" s="62">
        <v>0.68799999999999994</v>
      </c>
      <c r="P108" s="62">
        <v>0.16100000000000003</v>
      </c>
      <c r="Q108" s="62">
        <v>0.12299999999999997</v>
      </c>
      <c r="R108" s="81">
        <v>1.34</v>
      </c>
      <c r="S108" s="81">
        <v>2.1</v>
      </c>
      <c r="T108" s="81">
        <v>2.31</v>
      </c>
      <c r="U108" s="81">
        <v>1.22</v>
      </c>
      <c r="V108" s="81">
        <v>2.25</v>
      </c>
      <c r="W108" s="81">
        <v>1.49</v>
      </c>
      <c r="X108" s="82">
        <v>43706</v>
      </c>
      <c r="Y108" s="83">
        <v>0.28999999999999998</v>
      </c>
      <c r="Z108" s="83">
        <v>5.4906699999999997</v>
      </c>
      <c r="AA108" s="65">
        <v>2.2838557413050263E-2</v>
      </c>
      <c r="AB108" s="66">
        <v>24607.200101462462</v>
      </c>
      <c r="AC108" s="66">
        <v>24.607200101462464</v>
      </c>
      <c r="AD108" s="67">
        <v>24.607199999999999</v>
      </c>
      <c r="AE108" s="15" t="s">
        <v>8</v>
      </c>
      <c r="AF108" s="86">
        <v>53.5</v>
      </c>
    </row>
    <row r="109" spans="1:32" ht="14.5" x14ac:dyDescent="0.35">
      <c r="A109" s="89" t="s">
        <v>172</v>
      </c>
      <c r="B109" s="89" t="s">
        <v>173</v>
      </c>
      <c r="C109" s="89" t="s">
        <v>154</v>
      </c>
      <c r="D109" s="89" t="s">
        <v>294</v>
      </c>
      <c r="E109" s="89" t="s">
        <v>148</v>
      </c>
      <c r="F109" s="89" t="s">
        <v>139</v>
      </c>
      <c r="G109" s="101"/>
      <c r="H109" s="101"/>
      <c r="I109" s="101" t="s">
        <v>212</v>
      </c>
      <c r="J109" s="101"/>
      <c r="K109" s="101"/>
      <c r="L109" s="101"/>
      <c r="M109" s="90">
        <v>27.26</v>
      </c>
      <c r="N109" s="62">
        <v>0</v>
      </c>
      <c r="O109" s="62">
        <v>0</v>
      </c>
      <c r="P109" s="62">
        <v>0</v>
      </c>
      <c r="Q109" s="62" t="e">
        <v>#VALUE!</v>
      </c>
      <c r="R109" s="90">
        <v>2</v>
      </c>
      <c r="S109" s="90">
        <v>2.29</v>
      </c>
      <c r="T109" s="90">
        <v>2.57</v>
      </c>
      <c r="U109" s="90">
        <v>1.63</v>
      </c>
      <c r="V109" s="90">
        <v>1.37</v>
      </c>
      <c r="W109" s="90">
        <v>2.29</v>
      </c>
      <c r="X109" s="91">
        <v>43706</v>
      </c>
      <c r="Y109" s="92">
        <v>0.33</v>
      </c>
      <c r="Z109" s="92">
        <v>8.60351</v>
      </c>
      <c r="AA109" s="75" t="e">
        <v>#VALUE!</v>
      </c>
      <c r="AB109" s="66" t="e">
        <v>#VALUE!</v>
      </c>
      <c r="AC109" s="66" t="e">
        <v>#VALUE!</v>
      </c>
      <c r="AD109" s="102" t="e">
        <v>#VALUE!</v>
      </c>
      <c r="AE109" s="15" t="s">
        <v>16</v>
      </c>
      <c r="AF109" s="94">
        <v>62.9</v>
      </c>
    </row>
    <row r="110" spans="1:32" ht="14.5" x14ac:dyDescent="0.35">
      <c r="A110" s="79" t="s">
        <v>172</v>
      </c>
      <c r="B110" s="79" t="s">
        <v>173</v>
      </c>
      <c r="C110" s="79" t="s">
        <v>154</v>
      </c>
      <c r="D110" s="79" t="s">
        <v>295</v>
      </c>
      <c r="E110" s="79" t="s">
        <v>150</v>
      </c>
      <c r="F110" s="79" t="s">
        <v>139</v>
      </c>
      <c r="G110" s="80">
        <v>3.0605799999999999</v>
      </c>
      <c r="H110" s="80">
        <v>3.0593599999999999</v>
      </c>
      <c r="I110" s="81">
        <v>0.28399999999999997</v>
      </c>
      <c r="J110" s="81">
        <v>0.55300000000000005</v>
      </c>
      <c r="K110" s="81">
        <v>0.46</v>
      </c>
      <c r="L110" s="81">
        <v>0.74199999999999999</v>
      </c>
      <c r="M110" s="81">
        <v>24.17</v>
      </c>
      <c r="N110" s="62">
        <v>1.484</v>
      </c>
      <c r="O110" s="62">
        <v>0.92</v>
      </c>
      <c r="P110" s="62">
        <v>0.18899999999999995</v>
      </c>
      <c r="Q110" s="62">
        <v>0.17600000000000005</v>
      </c>
      <c r="R110" s="81">
        <v>1.56</v>
      </c>
      <c r="S110" s="81">
        <v>1.99</v>
      </c>
      <c r="T110" s="81">
        <v>2.89</v>
      </c>
      <c r="U110" s="81">
        <v>1.76</v>
      </c>
      <c r="V110" s="81">
        <v>1.92</v>
      </c>
      <c r="W110" s="81">
        <v>2.0299999999999998</v>
      </c>
      <c r="X110" s="82">
        <v>43706</v>
      </c>
      <c r="Y110" s="83">
        <v>0.14000000000000001</v>
      </c>
      <c r="Z110" s="83">
        <v>4.52081</v>
      </c>
      <c r="AA110" s="65">
        <v>4.6775271891502428E-2</v>
      </c>
      <c r="AB110" s="66">
        <v>9892.4863821560266</v>
      </c>
      <c r="AC110" s="66">
        <v>9.8924863821560276</v>
      </c>
      <c r="AD110" s="67">
        <v>9.8924859999999999</v>
      </c>
      <c r="AE110" s="15" t="s">
        <v>8</v>
      </c>
      <c r="AF110" s="86">
        <v>48.6</v>
      </c>
    </row>
    <row r="111" spans="1:32" ht="14.5" x14ac:dyDescent="0.35">
      <c r="A111" s="89" t="s">
        <v>172</v>
      </c>
      <c r="B111" s="89" t="s">
        <v>173</v>
      </c>
      <c r="C111" s="89" t="s">
        <v>154</v>
      </c>
      <c r="D111" s="89" t="s">
        <v>296</v>
      </c>
      <c r="E111" s="89" t="s">
        <v>151</v>
      </c>
      <c r="F111" s="89" t="s">
        <v>139</v>
      </c>
      <c r="G111" s="101"/>
      <c r="H111" s="101"/>
      <c r="I111" s="101" t="s">
        <v>212</v>
      </c>
      <c r="J111" s="101"/>
      <c r="K111" s="101"/>
      <c r="L111" s="101"/>
      <c r="M111" s="90">
        <v>23.8</v>
      </c>
      <c r="N111" s="62">
        <v>0</v>
      </c>
      <c r="O111" s="62">
        <v>0</v>
      </c>
      <c r="P111" s="62">
        <v>0</v>
      </c>
      <c r="Q111" s="62" t="e">
        <v>#VALUE!</v>
      </c>
      <c r="R111" s="90">
        <v>1.41</v>
      </c>
      <c r="S111" s="90">
        <v>1.88</v>
      </c>
      <c r="T111" s="90">
        <v>1.81</v>
      </c>
      <c r="U111" s="90">
        <v>1.58</v>
      </c>
      <c r="V111" s="90">
        <v>3.08</v>
      </c>
      <c r="W111" s="90">
        <v>1.55</v>
      </c>
      <c r="X111" s="91">
        <v>43706</v>
      </c>
      <c r="Y111" s="92">
        <v>0.22</v>
      </c>
      <c r="Z111" s="92">
        <v>2.4484300000000001</v>
      </c>
      <c r="AA111" s="75" t="e">
        <v>#VALUE!</v>
      </c>
      <c r="AB111" s="66" t="e">
        <v>#VALUE!</v>
      </c>
      <c r="AC111" s="66" t="e">
        <v>#VALUE!</v>
      </c>
      <c r="AD111" s="102" t="e">
        <v>#VALUE!</v>
      </c>
      <c r="AE111" s="15" t="s">
        <v>16</v>
      </c>
      <c r="AF111" s="94">
        <v>44.4</v>
      </c>
    </row>
    <row r="112" spans="1:32" ht="14.5" x14ac:dyDescent="0.35">
      <c r="A112" s="59" t="s">
        <v>172</v>
      </c>
      <c r="B112" s="59" t="s">
        <v>176</v>
      </c>
      <c r="C112" s="59" t="s">
        <v>152</v>
      </c>
      <c r="D112" s="59" t="s">
        <v>297</v>
      </c>
      <c r="E112" s="59" t="s">
        <v>138</v>
      </c>
      <c r="F112" s="59" t="s">
        <v>139</v>
      </c>
      <c r="G112" s="75"/>
      <c r="H112" s="75"/>
      <c r="I112" s="92">
        <v>0.53700000000000003</v>
      </c>
      <c r="J112" s="92">
        <v>1.4750000000000001</v>
      </c>
      <c r="K112" s="92">
        <v>0.81100000000000005</v>
      </c>
      <c r="L112" s="92">
        <v>1.718</v>
      </c>
      <c r="M112" s="92">
        <v>18.05</v>
      </c>
      <c r="N112" s="62">
        <v>3.4359999999999999</v>
      </c>
      <c r="O112" s="62">
        <v>1.6220000000000001</v>
      </c>
      <c r="P112" s="62">
        <v>0.24299999999999988</v>
      </c>
      <c r="Q112" s="62">
        <v>0.27400000000000002</v>
      </c>
      <c r="R112" s="92">
        <v>1.81</v>
      </c>
      <c r="S112" s="92">
        <v>3.59</v>
      </c>
      <c r="T112" s="92">
        <v>3.09</v>
      </c>
      <c r="U112" s="92">
        <v>2.52</v>
      </c>
      <c r="V112" s="92">
        <v>1.77</v>
      </c>
      <c r="W112" s="92">
        <v>3.69</v>
      </c>
      <c r="X112" s="91">
        <v>43706</v>
      </c>
      <c r="Y112" s="75"/>
      <c r="Z112" s="75"/>
      <c r="AA112" s="65">
        <v>0.54034724339802376</v>
      </c>
      <c r="AB112" s="66">
        <v>0</v>
      </c>
      <c r="AC112" s="66">
        <v>0</v>
      </c>
      <c r="AD112" s="102" t="e">
        <v>#VALUE!</v>
      </c>
      <c r="AE112" s="15" t="s">
        <v>16</v>
      </c>
      <c r="AF112" s="75" t="s">
        <v>216</v>
      </c>
    </row>
    <row r="113" spans="1:32" ht="14.5" x14ac:dyDescent="0.35">
      <c r="A113" s="59" t="s">
        <v>172</v>
      </c>
      <c r="B113" s="59" t="s">
        <v>176</v>
      </c>
      <c r="C113" s="59" t="s">
        <v>152</v>
      </c>
      <c r="D113" s="59" t="s">
        <v>297</v>
      </c>
      <c r="E113" s="59" t="s">
        <v>138</v>
      </c>
      <c r="F113" s="59" t="s">
        <v>142</v>
      </c>
      <c r="G113" s="75"/>
      <c r="H113" s="75"/>
      <c r="I113" s="92">
        <v>0.34599999999999997</v>
      </c>
      <c r="J113" s="92">
        <v>1.4610000000000001</v>
      </c>
      <c r="K113" s="92">
        <v>0.70199999999999996</v>
      </c>
      <c r="L113" s="92">
        <v>1.7929999999999999</v>
      </c>
      <c r="M113" s="92">
        <v>15.45</v>
      </c>
      <c r="N113" s="62">
        <v>3.5859999999999999</v>
      </c>
      <c r="O113" s="62">
        <v>1.4039999999999999</v>
      </c>
      <c r="P113" s="62">
        <v>0.33199999999999985</v>
      </c>
      <c r="Q113" s="62">
        <v>0.35599999999999998</v>
      </c>
      <c r="R113" s="92">
        <v>1.66</v>
      </c>
      <c r="S113" s="92">
        <v>3.48</v>
      </c>
      <c r="T113" s="92">
        <v>3.62</v>
      </c>
      <c r="U113" s="92">
        <v>1.47</v>
      </c>
      <c r="V113" s="92">
        <v>1.49</v>
      </c>
      <c r="W113" s="92">
        <v>3.14</v>
      </c>
      <c r="X113" s="91">
        <v>43706</v>
      </c>
      <c r="Y113" s="75"/>
      <c r="Z113" s="75"/>
      <c r="AA113" s="75">
        <v>0.43964102557341883</v>
      </c>
      <c r="AB113" s="66">
        <v>0</v>
      </c>
      <c r="AC113" s="66">
        <v>0</v>
      </c>
      <c r="AD113" s="102" t="e">
        <v>#VALUE!</v>
      </c>
      <c r="AE113" s="15" t="s">
        <v>16</v>
      </c>
      <c r="AF113" s="75" t="s">
        <v>211</v>
      </c>
    </row>
    <row r="114" spans="1:32" ht="14.5" x14ac:dyDescent="0.35">
      <c r="A114" s="88" t="s">
        <v>172</v>
      </c>
      <c r="B114" s="88" t="s">
        <v>176</v>
      </c>
      <c r="C114" s="88" t="s">
        <v>152</v>
      </c>
      <c r="D114" s="88" t="s">
        <v>297</v>
      </c>
      <c r="E114" s="88" t="s">
        <v>138</v>
      </c>
      <c r="F114" s="88" t="s">
        <v>160</v>
      </c>
      <c r="G114" s="61">
        <v>5.8211300000000001</v>
      </c>
      <c r="H114" s="61">
        <v>5.81454</v>
      </c>
      <c r="I114" s="64">
        <v>0.26400000000000001</v>
      </c>
      <c r="J114" s="64">
        <v>1.2789999999999999</v>
      </c>
      <c r="K114" s="64">
        <v>0.38600000000000001</v>
      </c>
      <c r="L114" s="64">
        <v>1.407</v>
      </c>
      <c r="M114" s="64">
        <v>18.25</v>
      </c>
      <c r="N114" s="62">
        <v>2.8140000000000001</v>
      </c>
      <c r="O114" s="62">
        <v>0.77200000000000002</v>
      </c>
      <c r="P114" s="62">
        <v>0.12800000000000011</v>
      </c>
      <c r="Q114" s="62">
        <v>0.122</v>
      </c>
      <c r="R114" s="64">
        <v>1.62</v>
      </c>
      <c r="S114" s="64">
        <v>2.84</v>
      </c>
      <c r="T114" s="64">
        <v>2.76</v>
      </c>
      <c r="U114" s="64">
        <v>1.51</v>
      </c>
      <c r="V114" s="64">
        <v>2.99</v>
      </c>
      <c r="W114" s="64">
        <v>1.59</v>
      </c>
      <c r="X114" s="63">
        <v>43706</v>
      </c>
      <c r="Y114" s="64">
        <v>0.17</v>
      </c>
      <c r="Z114" s="64">
        <v>7.2692100000000002</v>
      </c>
      <c r="AA114" s="65">
        <v>4.5071450422109381E-2</v>
      </c>
      <c r="AB114" s="66">
        <v>16507.87638087682</v>
      </c>
      <c r="AC114" s="66">
        <v>16.507876380876819</v>
      </c>
      <c r="AD114" s="67">
        <v>16.50788</v>
      </c>
      <c r="AE114" s="15" t="s">
        <v>8</v>
      </c>
      <c r="AF114" s="64">
        <v>41.7</v>
      </c>
    </row>
    <row r="115" spans="1:32" ht="14.5" x14ac:dyDescent="0.35">
      <c r="A115" s="87" t="s">
        <v>172</v>
      </c>
      <c r="B115" s="87" t="s">
        <v>176</v>
      </c>
      <c r="C115" s="87" t="s">
        <v>152</v>
      </c>
      <c r="D115" s="87" t="s">
        <v>298</v>
      </c>
      <c r="E115" s="87" t="s">
        <v>145</v>
      </c>
      <c r="F115" s="87" t="s">
        <v>139</v>
      </c>
      <c r="G115" s="80">
        <v>12.12195</v>
      </c>
      <c r="H115" s="80">
        <v>11.79026</v>
      </c>
      <c r="I115" s="83">
        <v>0.41199999999999998</v>
      </c>
      <c r="J115" s="83">
        <v>1.698</v>
      </c>
      <c r="K115" s="83">
        <v>0.51200000000000001</v>
      </c>
      <c r="L115" s="83">
        <v>2.085</v>
      </c>
      <c r="M115" s="83">
        <v>19.45</v>
      </c>
      <c r="N115" s="62">
        <v>4.17</v>
      </c>
      <c r="O115" s="62">
        <v>1.024</v>
      </c>
      <c r="P115" s="62">
        <v>0.38700000000000001</v>
      </c>
      <c r="Q115" s="62">
        <v>0.10000000000000003</v>
      </c>
      <c r="R115" s="83">
        <v>1.75</v>
      </c>
      <c r="S115" s="83">
        <v>4.05</v>
      </c>
      <c r="T115" s="83">
        <v>1.65</v>
      </c>
      <c r="U115" s="83">
        <v>3.75</v>
      </c>
      <c r="V115" s="83">
        <v>4.18</v>
      </c>
      <c r="W115" s="83">
        <v>2.29</v>
      </c>
      <c r="X115" s="82">
        <v>43706</v>
      </c>
      <c r="Y115" s="83">
        <v>0.25</v>
      </c>
      <c r="Z115" s="83">
        <v>14.887219999999999</v>
      </c>
      <c r="AA115" s="75">
        <v>0.12652382263975964</v>
      </c>
      <c r="AB115" s="66">
        <v>12043.336703648523</v>
      </c>
      <c r="AC115" s="66">
        <v>12.043336703648524</v>
      </c>
      <c r="AD115" s="67">
        <v>12.043340000000001</v>
      </c>
      <c r="AE115" s="15" t="s">
        <v>8</v>
      </c>
      <c r="AF115" s="86">
        <v>73.400000000000006</v>
      </c>
    </row>
    <row r="116" spans="1:32" ht="14.5" x14ac:dyDescent="0.35">
      <c r="A116" s="59" t="s">
        <v>172</v>
      </c>
      <c r="B116" s="59" t="s">
        <v>176</v>
      </c>
      <c r="C116" s="59" t="s">
        <v>152</v>
      </c>
      <c r="D116" s="59" t="s">
        <v>298</v>
      </c>
      <c r="E116" s="59" t="s">
        <v>145</v>
      </c>
      <c r="F116" s="59" t="s">
        <v>142</v>
      </c>
      <c r="G116" s="75"/>
      <c r="H116" s="75"/>
      <c r="I116" s="92">
        <v>0.223</v>
      </c>
      <c r="J116" s="92">
        <v>1.39</v>
      </c>
      <c r="K116" s="92">
        <v>0.52600000000000002</v>
      </c>
      <c r="L116" s="92">
        <v>1.702</v>
      </c>
      <c r="M116" s="92">
        <v>16.53</v>
      </c>
      <c r="N116" s="62">
        <v>3.4039999999999999</v>
      </c>
      <c r="O116" s="62">
        <v>1.052</v>
      </c>
      <c r="P116" s="62">
        <v>0.31200000000000006</v>
      </c>
      <c r="Q116" s="62">
        <v>0.30300000000000005</v>
      </c>
      <c r="R116" s="92">
        <v>1.55</v>
      </c>
      <c r="S116" s="92">
        <v>2.97</v>
      </c>
      <c r="T116" s="92">
        <v>2.8</v>
      </c>
      <c r="U116" s="92">
        <v>1.36</v>
      </c>
      <c r="V116" s="92">
        <v>3.43</v>
      </c>
      <c r="W116" s="92">
        <v>1.77</v>
      </c>
      <c r="X116" s="91">
        <v>43706</v>
      </c>
      <c r="Y116" s="75"/>
      <c r="Z116" s="75"/>
      <c r="AA116" s="65">
        <v>0.18243247720546957</v>
      </c>
      <c r="AB116" s="66">
        <v>0</v>
      </c>
      <c r="AC116" s="66">
        <v>0</v>
      </c>
      <c r="AD116" s="102" t="e">
        <v>#VALUE!</v>
      </c>
      <c r="AE116" s="15" t="s">
        <v>16</v>
      </c>
      <c r="AF116" s="75" t="s">
        <v>211</v>
      </c>
    </row>
    <row r="117" spans="1:32" ht="14.5" x14ac:dyDescent="0.35">
      <c r="A117" s="59" t="s">
        <v>172</v>
      </c>
      <c r="B117" s="59" t="s">
        <v>176</v>
      </c>
      <c r="C117" s="59" t="s">
        <v>152</v>
      </c>
      <c r="D117" s="59" t="s">
        <v>298</v>
      </c>
      <c r="E117" s="59" t="s">
        <v>145</v>
      </c>
      <c r="F117" s="59" t="s">
        <v>160</v>
      </c>
      <c r="G117" s="75"/>
      <c r="H117" s="75"/>
      <c r="I117" s="92">
        <v>0.20399999999999999</v>
      </c>
      <c r="J117" s="92">
        <v>1.0269999999999999</v>
      </c>
      <c r="K117" s="92">
        <v>0.38100000000000001</v>
      </c>
      <c r="L117" s="92">
        <v>1.1559999999999999</v>
      </c>
      <c r="M117" s="92">
        <v>18.010000000000002</v>
      </c>
      <c r="N117" s="62">
        <v>2.3119999999999998</v>
      </c>
      <c r="O117" s="62">
        <v>0.76200000000000001</v>
      </c>
      <c r="P117" s="62">
        <v>0.129</v>
      </c>
      <c r="Q117" s="62">
        <v>0.17700000000000002</v>
      </c>
      <c r="R117" s="92">
        <v>1.35</v>
      </c>
      <c r="S117" s="92">
        <v>2.8</v>
      </c>
      <c r="T117" s="92">
        <v>2.56</v>
      </c>
      <c r="U117" s="92">
        <v>1.19</v>
      </c>
      <c r="V117" s="92">
        <v>1.23</v>
      </c>
      <c r="W117" s="92">
        <v>2.5</v>
      </c>
      <c r="X117" s="91">
        <v>43706</v>
      </c>
      <c r="Y117" s="75"/>
      <c r="Z117" s="75"/>
      <c r="AA117" s="75">
        <v>4.3365952225026844E-2</v>
      </c>
      <c r="AB117" s="66">
        <v>0</v>
      </c>
      <c r="AC117" s="66">
        <v>0</v>
      </c>
      <c r="AD117" s="102" t="e">
        <v>#VALUE!</v>
      </c>
      <c r="AE117" s="15" t="s">
        <v>16</v>
      </c>
      <c r="AF117" s="75" t="s">
        <v>211</v>
      </c>
    </row>
    <row r="118" spans="1:32" ht="14.5" x14ac:dyDescent="0.35">
      <c r="A118" s="87" t="s">
        <v>172</v>
      </c>
      <c r="B118" s="87" t="s">
        <v>176</v>
      </c>
      <c r="C118" s="87" t="s">
        <v>152</v>
      </c>
      <c r="D118" s="87" t="s">
        <v>299</v>
      </c>
      <c r="E118" s="87" t="s">
        <v>148</v>
      </c>
      <c r="F118" s="87" t="s">
        <v>139</v>
      </c>
      <c r="G118" s="84"/>
      <c r="H118" s="84"/>
      <c r="I118" s="83">
        <v>0.27800000000000002</v>
      </c>
      <c r="J118" s="83">
        <v>1.359</v>
      </c>
      <c r="K118" s="83">
        <v>0.50700000000000001</v>
      </c>
      <c r="L118" s="83">
        <v>1.633</v>
      </c>
      <c r="M118" s="83">
        <v>17.29</v>
      </c>
      <c r="N118" s="62">
        <v>3.266</v>
      </c>
      <c r="O118" s="62">
        <v>1.014</v>
      </c>
      <c r="P118" s="62">
        <v>0.27400000000000002</v>
      </c>
      <c r="Q118" s="62">
        <v>0.22899999999999998</v>
      </c>
      <c r="R118" s="83">
        <v>1.73</v>
      </c>
      <c r="S118" s="83">
        <v>3.12</v>
      </c>
      <c r="T118" s="83">
        <v>2.78</v>
      </c>
      <c r="U118" s="83">
        <v>1.66</v>
      </c>
      <c r="V118" s="83">
        <v>3.17</v>
      </c>
      <c r="W118" s="83">
        <v>1.7</v>
      </c>
      <c r="X118" s="82">
        <v>43706</v>
      </c>
      <c r="Y118" s="83">
        <v>0.2</v>
      </c>
      <c r="Z118" s="83">
        <v>5.6121299999999996</v>
      </c>
      <c r="AA118" s="65">
        <v>0.14421542796897155</v>
      </c>
      <c r="AB118" s="66">
        <v>3983.1029000488738</v>
      </c>
      <c r="AC118" s="66">
        <v>3.9831029000488738</v>
      </c>
      <c r="AD118" s="67">
        <v>3.9831029999999998</v>
      </c>
      <c r="AE118" s="15" t="s">
        <v>16</v>
      </c>
      <c r="AF118" s="86">
        <v>52.9</v>
      </c>
    </row>
    <row r="119" spans="1:32" ht="14.5" x14ac:dyDescent="0.35">
      <c r="A119" s="87" t="s">
        <v>172</v>
      </c>
      <c r="B119" s="87" t="s">
        <v>176</v>
      </c>
      <c r="C119" s="87" t="s">
        <v>152</v>
      </c>
      <c r="D119" s="87" t="s">
        <v>299</v>
      </c>
      <c r="E119" s="87" t="s">
        <v>148</v>
      </c>
      <c r="F119" s="87" t="s">
        <v>142</v>
      </c>
      <c r="G119" s="80">
        <v>9.5302199999999999</v>
      </c>
      <c r="H119" s="80">
        <v>9.2938100000000006</v>
      </c>
      <c r="I119" s="83">
        <v>0.39900000000000002</v>
      </c>
      <c r="J119" s="83">
        <v>1.266</v>
      </c>
      <c r="K119" s="83">
        <v>0.60699999999999998</v>
      </c>
      <c r="L119" s="83">
        <v>1.3320000000000001</v>
      </c>
      <c r="M119" s="83">
        <v>18.32</v>
      </c>
      <c r="N119" s="62">
        <v>2.6640000000000001</v>
      </c>
      <c r="O119" s="62">
        <v>1.214</v>
      </c>
      <c r="P119" s="62">
        <v>6.6000000000000059E-2</v>
      </c>
      <c r="Q119" s="62">
        <v>0.20799999999999996</v>
      </c>
      <c r="R119" s="83">
        <v>1.58</v>
      </c>
      <c r="S119" s="83">
        <v>2.81</v>
      </c>
      <c r="T119" s="83">
        <v>1.82</v>
      </c>
      <c r="U119" s="83">
        <v>2.92</v>
      </c>
      <c r="V119" s="83">
        <v>1.73</v>
      </c>
      <c r="W119" s="83">
        <v>2.81</v>
      </c>
      <c r="X119" s="82">
        <v>43706</v>
      </c>
      <c r="Y119" s="83">
        <v>0.25</v>
      </c>
      <c r="Z119" s="83">
        <v>12.39644</v>
      </c>
      <c r="AA119" s="75">
        <v>0.17080998013397142</v>
      </c>
      <c r="AB119" s="66">
        <v>7428.2971336812625</v>
      </c>
      <c r="AC119" s="66">
        <v>7.4282971336812622</v>
      </c>
      <c r="AD119" s="67">
        <v>7.4282969999999997</v>
      </c>
      <c r="AE119" s="15" t="s">
        <v>8</v>
      </c>
      <c r="AF119" s="86">
        <v>50.2</v>
      </c>
    </row>
    <row r="120" spans="1:32" ht="14.5" x14ac:dyDescent="0.35">
      <c r="A120" s="87" t="s">
        <v>172</v>
      </c>
      <c r="B120" s="87" t="s">
        <v>176</v>
      </c>
      <c r="C120" s="87" t="s">
        <v>152</v>
      </c>
      <c r="D120" s="87" t="s">
        <v>299</v>
      </c>
      <c r="E120" s="87" t="s">
        <v>148</v>
      </c>
      <c r="F120" s="87" t="s">
        <v>160</v>
      </c>
      <c r="G120" s="80">
        <v>4.88103</v>
      </c>
      <c r="H120" s="80">
        <v>4.8603399999999999</v>
      </c>
      <c r="I120" s="81">
        <v>0.28599999999999998</v>
      </c>
      <c r="J120" s="81">
        <v>1.2789999999999999</v>
      </c>
      <c r="K120" s="81">
        <v>0.44900000000000001</v>
      </c>
      <c r="L120" s="81">
        <v>1.419</v>
      </c>
      <c r="M120" s="83">
        <v>19.02</v>
      </c>
      <c r="N120" s="62">
        <v>2.8380000000000001</v>
      </c>
      <c r="O120" s="62">
        <v>0.89800000000000002</v>
      </c>
      <c r="P120" s="62">
        <v>0.14000000000000012</v>
      </c>
      <c r="Q120" s="62">
        <v>0.16300000000000003</v>
      </c>
      <c r="R120" s="83">
        <v>1.48</v>
      </c>
      <c r="S120" s="83">
        <v>2.63</v>
      </c>
      <c r="T120" s="83">
        <v>2.5099999999999998</v>
      </c>
      <c r="U120" s="83">
        <v>1.36</v>
      </c>
      <c r="V120" s="83">
        <v>1.63</v>
      </c>
      <c r="W120" s="83">
        <v>2.69</v>
      </c>
      <c r="X120" s="82">
        <v>43706</v>
      </c>
      <c r="Y120" s="83">
        <v>0.18</v>
      </c>
      <c r="Z120" s="83">
        <v>6.82315</v>
      </c>
      <c r="AA120" s="65">
        <v>7.7381951506614297E-2</v>
      </c>
      <c r="AB120" s="66">
        <v>9025.0739183279984</v>
      </c>
      <c r="AC120" s="66">
        <v>9.0250739183279993</v>
      </c>
      <c r="AD120" s="67">
        <v>9.025074</v>
      </c>
      <c r="AE120" s="15" t="s">
        <v>8</v>
      </c>
      <c r="AF120" s="86">
        <v>44.5</v>
      </c>
    </row>
    <row r="121" spans="1:32" ht="14.5" x14ac:dyDescent="0.35">
      <c r="A121" s="113" t="s">
        <v>172</v>
      </c>
      <c r="B121" s="113" t="s">
        <v>176</v>
      </c>
      <c r="C121" s="113" t="s">
        <v>152</v>
      </c>
      <c r="D121" s="113" t="s">
        <v>300</v>
      </c>
      <c r="E121" s="113" t="s">
        <v>150</v>
      </c>
      <c r="F121" s="113" t="s">
        <v>139</v>
      </c>
      <c r="G121" s="114"/>
      <c r="H121" s="114"/>
      <c r="I121" s="115">
        <v>0.95899999999999996</v>
      </c>
      <c r="J121" s="115">
        <v>1.341</v>
      </c>
      <c r="K121" s="115">
        <v>1.139</v>
      </c>
      <c r="L121" s="115">
        <v>1.6319999999999999</v>
      </c>
      <c r="M121" s="116">
        <v>24.84</v>
      </c>
      <c r="N121" s="62">
        <v>3.2639999999999998</v>
      </c>
      <c r="O121" s="62">
        <v>2.278</v>
      </c>
      <c r="P121" s="62">
        <v>0.29099999999999993</v>
      </c>
      <c r="Q121" s="62">
        <v>0.18000000000000005</v>
      </c>
      <c r="R121" s="116">
        <v>2.08</v>
      </c>
      <c r="S121" s="116">
        <v>2.4300000000000002</v>
      </c>
      <c r="T121" s="116">
        <v>1.62</v>
      </c>
      <c r="U121" s="116">
        <v>2.9</v>
      </c>
      <c r="V121" s="116">
        <v>3.1</v>
      </c>
      <c r="W121" s="116">
        <v>2.37</v>
      </c>
      <c r="X121" s="117">
        <v>43706</v>
      </c>
      <c r="Y121" s="116">
        <v>0.23</v>
      </c>
      <c r="Z121" s="116">
        <v>16.029669999999999</v>
      </c>
      <c r="AA121" s="75">
        <v>0.96509357673507756</v>
      </c>
      <c r="AB121" s="66">
        <v>1700.0460414856193</v>
      </c>
      <c r="AC121" s="66">
        <v>1.7000460414856193</v>
      </c>
      <c r="AD121" s="67">
        <v>1.7000459999999999</v>
      </c>
      <c r="AE121" s="15" t="s">
        <v>8</v>
      </c>
      <c r="AF121" s="119">
        <v>76.7</v>
      </c>
    </row>
    <row r="122" spans="1:32" ht="14.5" x14ac:dyDescent="0.35">
      <c r="A122" s="87" t="s">
        <v>172</v>
      </c>
      <c r="B122" s="87" t="s">
        <v>176</v>
      </c>
      <c r="C122" s="87" t="s">
        <v>152</v>
      </c>
      <c r="D122" s="87" t="s">
        <v>300</v>
      </c>
      <c r="E122" s="87" t="s">
        <v>150</v>
      </c>
      <c r="F122" s="87" t="s">
        <v>142</v>
      </c>
      <c r="G122" s="80">
        <v>8.7681299999999993</v>
      </c>
      <c r="H122" s="80">
        <v>8.6532199999999992</v>
      </c>
      <c r="I122" s="81">
        <v>0.44700000000000001</v>
      </c>
      <c r="J122" s="81">
        <v>1.383</v>
      </c>
      <c r="K122" s="81">
        <v>0.68799999999999994</v>
      </c>
      <c r="L122" s="81">
        <v>1.532</v>
      </c>
      <c r="M122" s="83">
        <v>21.96</v>
      </c>
      <c r="N122" s="62">
        <v>3.0640000000000001</v>
      </c>
      <c r="O122" s="62">
        <v>1.3759999999999999</v>
      </c>
      <c r="P122" s="62">
        <v>0.14900000000000002</v>
      </c>
      <c r="Q122" s="62">
        <v>0.24099999999999994</v>
      </c>
      <c r="R122" s="83">
        <v>1.41</v>
      </c>
      <c r="S122" s="83">
        <v>2.63</v>
      </c>
      <c r="T122" s="83">
        <v>2.31</v>
      </c>
      <c r="U122" s="83">
        <v>1.48</v>
      </c>
      <c r="V122" s="83">
        <v>1.49</v>
      </c>
      <c r="W122" s="83">
        <v>2.9</v>
      </c>
      <c r="X122" s="82">
        <v>43706</v>
      </c>
      <c r="Y122" s="83">
        <v>0.19</v>
      </c>
      <c r="Z122" s="83">
        <v>12.19183</v>
      </c>
      <c r="AA122" s="65">
        <v>0.29483063689565348</v>
      </c>
      <c r="AB122" s="66">
        <v>4232.5472445162413</v>
      </c>
      <c r="AC122" s="66">
        <v>4.2325472445162413</v>
      </c>
      <c r="AD122" s="67">
        <v>4.2325470000000003</v>
      </c>
      <c r="AE122" s="15" t="s">
        <v>8</v>
      </c>
      <c r="AF122" s="86">
        <v>51.9</v>
      </c>
    </row>
    <row r="123" spans="1:32" ht="14.5" x14ac:dyDescent="0.35">
      <c r="A123" s="59" t="s">
        <v>172</v>
      </c>
      <c r="B123" s="59" t="s">
        <v>176</v>
      </c>
      <c r="C123" s="59" t="s">
        <v>154</v>
      </c>
      <c r="D123" s="59" t="s">
        <v>301</v>
      </c>
      <c r="E123" s="59" t="s">
        <v>138</v>
      </c>
      <c r="F123" s="59" t="s">
        <v>139</v>
      </c>
      <c r="G123" s="75"/>
      <c r="H123" s="75"/>
      <c r="I123" s="75" t="s">
        <v>212</v>
      </c>
      <c r="J123" s="75"/>
      <c r="K123" s="75"/>
      <c r="L123" s="75"/>
      <c r="M123" s="92">
        <v>17.440000000000001</v>
      </c>
      <c r="N123" s="62">
        <v>0</v>
      </c>
      <c r="O123" s="62">
        <v>0</v>
      </c>
      <c r="P123" s="62">
        <v>0</v>
      </c>
      <c r="Q123" s="62" t="e">
        <v>#VALUE!</v>
      </c>
      <c r="R123" s="92">
        <v>1.1599999999999999</v>
      </c>
      <c r="S123" s="92">
        <v>1.76</v>
      </c>
      <c r="T123" s="92">
        <v>1.82</v>
      </c>
      <c r="U123" s="92">
        <v>0.95</v>
      </c>
      <c r="V123" s="92">
        <v>1.29</v>
      </c>
      <c r="W123" s="92">
        <v>1.88</v>
      </c>
      <c r="X123" s="91">
        <v>43706</v>
      </c>
      <c r="Y123" s="92">
        <v>0.2</v>
      </c>
      <c r="Z123" s="92">
        <v>0.61929000000000001</v>
      </c>
      <c r="AA123" s="75" t="e">
        <v>#VALUE!</v>
      </c>
      <c r="AB123" s="66" t="e">
        <v>#VALUE!</v>
      </c>
      <c r="AC123" s="66" t="e">
        <v>#VALUE!</v>
      </c>
      <c r="AD123" s="102" t="e">
        <v>#VALUE!</v>
      </c>
      <c r="AE123" s="15" t="s">
        <v>16</v>
      </c>
      <c r="AF123" s="92">
        <v>25.7</v>
      </c>
    </row>
    <row r="124" spans="1:32" ht="14.5" x14ac:dyDescent="0.35">
      <c r="A124" s="59" t="s">
        <v>172</v>
      </c>
      <c r="B124" s="59" t="s">
        <v>178</v>
      </c>
      <c r="C124" s="59" t="s">
        <v>137</v>
      </c>
      <c r="D124" s="59" t="s">
        <v>302</v>
      </c>
      <c r="E124" s="59" t="s">
        <v>138</v>
      </c>
      <c r="F124" s="59" t="s">
        <v>139</v>
      </c>
      <c r="G124" s="75"/>
      <c r="H124" s="75"/>
      <c r="I124" s="92">
        <v>1.0169999999999999</v>
      </c>
      <c r="J124" s="92">
        <v>1.2110000000000001</v>
      </c>
      <c r="K124" s="92">
        <v>1.198</v>
      </c>
      <c r="L124" s="92">
        <v>1.48</v>
      </c>
      <c r="M124" s="92">
        <v>16.95</v>
      </c>
      <c r="N124" s="62">
        <v>2.96</v>
      </c>
      <c r="O124" s="62">
        <v>2.3959999999999999</v>
      </c>
      <c r="P124" s="62">
        <v>0.26899999999999991</v>
      </c>
      <c r="Q124" s="62">
        <v>0.18100000000000005</v>
      </c>
      <c r="R124" s="92">
        <v>2.5499999999999998</v>
      </c>
      <c r="S124" s="92">
        <v>2.96</v>
      </c>
      <c r="T124" s="92">
        <v>3.34</v>
      </c>
      <c r="U124" s="92">
        <v>2.76</v>
      </c>
      <c r="V124" s="92">
        <v>2.94</v>
      </c>
      <c r="W124" s="92">
        <v>2.86</v>
      </c>
      <c r="X124" s="91">
        <v>43706</v>
      </c>
      <c r="Y124" s="75"/>
      <c r="Z124" s="75"/>
      <c r="AA124" s="65">
        <v>0.99812892143665055</v>
      </c>
      <c r="AB124" s="66">
        <v>0</v>
      </c>
      <c r="AC124" s="66">
        <v>0</v>
      </c>
      <c r="AD124" s="102" t="e">
        <v>#VALUE!</v>
      </c>
      <c r="AE124" s="15" t="s">
        <v>16</v>
      </c>
      <c r="AF124" s="75" t="s">
        <v>211</v>
      </c>
    </row>
    <row r="125" spans="1:32" ht="14.5" x14ac:dyDescent="0.35">
      <c r="A125" s="87" t="s">
        <v>172</v>
      </c>
      <c r="B125" s="87" t="s">
        <v>178</v>
      </c>
      <c r="C125" s="87" t="s">
        <v>137</v>
      </c>
      <c r="D125" s="87" t="s">
        <v>302</v>
      </c>
      <c r="E125" s="87" t="s">
        <v>138</v>
      </c>
      <c r="F125" s="87" t="s">
        <v>142</v>
      </c>
      <c r="G125" s="80">
        <v>13.0486</v>
      </c>
      <c r="H125" s="80">
        <v>11.137689999999999</v>
      </c>
      <c r="I125" s="83">
        <v>1.016</v>
      </c>
      <c r="J125" s="83">
        <v>1.325</v>
      </c>
      <c r="K125" s="83">
        <v>1.1919999999999999</v>
      </c>
      <c r="L125" s="83">
        <v>1.5069999999999999</v>
      </c>
      <c r="M125" s="83">
        <v>19.809999999999999</v>
      </c>
      <c r="N125" s="62">
        <v>3.0139999999999998</v>
      </c>
      <c r="O125" s="62">
        <v>2.3839999999999999</v>
      </c>
      <c r="P125" s="62">
        <v>0.18199999999999994</v>
      </c>
      <c r="Q125" s="62">
        <v>0.17599999999999993</v>
      </c>
      <c r="R125" s="83">
        <v>2.74</v>
      </c>
      <c r="S125" s="83">
        <v>2.87</v>
      </c>
      <c r="T125" s="83">
        <v>2.5099999999999998</v>
      </c>
      <c r="U125" s="83">
        <v>2.79</v>
      </c>
      <c r="V125" s="83">
        <v>2.83</v>
      </c>
      <c r="W125" s="83">
        <v>2.92</v>
      </c>
      <c r="X125" s="82">
        <v>43706</v>
      </c>
      <c r="Y125" s="83">
        <v>0.39</v>
      </c>
      <c r="Z125" s="83">
        <v>26.473649999999999</v>
      </c>
      <c r="AA125" s="75">
        <v>0.91321189231351763</v>
      </c>
      <c r="AB125" s="66">
        <v>2967.2066331838005</v>
      </c>
      <c r="AC125" s="66">
        <v>2.9672066331838005</v>
      </c>
      <c r="AD125" s="67">
        <v>2.9672070000000001</v>
      </c>
      <c r="AE125" s="15" t="s">
        <v>10</v>
      </c>
      <c r="AF125" s="86">
        <v>52.1</v>
      </c>
    </row>
    <row r="126" spans="1:32" ht="14.5" x14ac:dyDescent="0.35">
      <c r="A126" s="87" t="s">
        <v>172</v>
      </c>
      <c r="B126" s="87" t="s">
        <v>178</v>
      </c>
      <c r="C126" s="87" t="s">
        <v>137</v>
      </c>
      <c r="D126" s="87" t="s">
        <v>302</v>
      </c>
      <c r="E126" s="87" t="s">
        <v>138</v>
      </c>
      <c r="F126" s="87" t="s">
        <v>160</v>
      </c>
      <c r="G126" s="80">
        <v>3.9742600000000001</v>
      </c>
      <c r="H126" s="80">
        <v>3.0156900000000002</v>
      </c>
      <c r="I126" s="83">
        <v>0.74199999999999999</v>
      </c>
      <c r="J126" s="83">
        <v>1.327</v>
      </c>
      <c r="K126" s="83">
        <v>1.0269999999999999</v>
      </c>
      <c r="L126" s="83">
        <v>1.601</v>
      </c>
      <c r="M126" s="83">
        <v>19.41</v>
      </c>
      <c r="N126" s="62">
        <v>3.202</v>
      </c>
      <c r="O126" s="62">
        <v>2.0539999999999998</v>
      </c>
      <c r="P126" s="62">
        <v>0.27400000000000002</v>
      </c>
      <c r="Q126" s="62">
        <v>0.28499999999999992</v>
      </c>
      <c r="R126" s="83">
        <v>2.15</v>
      </c>
      <c r="S126" s="83">
        <v>2.5499999999999998</v>
      </c>
      <c r="T126" s="83">
        <v>2.2200000000000002</v>
      </c>
      <c r="U126" s="83">
        <v>1.92</v>
      </c>
      <c r="V126" s="83">
        <v>2.97</v>
      </c>
      <c r="W126" s="83">
        <v>2.3199999999999998</v>
      </c>
      <c r="X126" s="82">
        <v>43706</v>
      </c>
      <c r="Y126" s="83">
        <v>0.27</v>
      </c>
      <c r="Z126" s="83">
        <v>7.6837099999999996</v>
      </c>
      <c r="AA126" s="65">
        <v>0.93628089925133595</v>
      </c>
      <c r="AB126" s="66">
        <v>839.98267463022921</v>
      </c>
      <c r="AC126" s="66">
        <v>0.83998267463022924</v>
      </c>
      <c r="AD126" s="67">
        <v>0.83998300000000004</v>
      </c>
      <c r="AE126" s="15" t="s">
        <v>12</v>
      </c>
      <c r="AF126" s="86">
        <v>37.1</v>
      </c>
    </row>
    <row r="127" spans="1:32" ht="14.5" x14ac:dyDescent="0.35">
      <c r="A127" s="59" t="s">
        <v>172</v>
      </c>
      <c r="B127" s="59" t="s">
        <v>178</v>
      </c>
      <c r="C127" s="59" t="s">
        <v>137</v>
      </c>
      <c r="D127" s="59" t="s">
        <v>303</v>
      </c>
      <c r="E127" s="59" t="s">
        <v>145</v>
      </c>
      <c r="F127" s="59" t="s">
        <v>139</v>
      </c>
      <c r="G127" s="75"/>
      <c r="H127" s="75"/>
      <c r="I127" s="92">
        <v>0.82399999999999995</v>
      </c>
      <c r="J127" s="92">
        <v>1.1479999999999999</v>
      </c>
      <c r="K127" s="92">
        <v>1.0760000000000001</v>
      </c>
      <c r="L127" s="92">
        <v>1.377</v>
      </c>
      <c r="M127" s="92">
        <v>15.66</v>
      </c>
      <c r="N127" s="62">
        <v>2.754</v>
      </c>
      <c r="O127" s="62">
        <v>2.1520000000000001</v>
      </c>
      <c r="P127" s="62">
        <v>0.22900000000000009</v>
      </c>
      <c r="Q127" s="62">
        <v>0.25200000000000011</v>
      </c>
      <c r="R127" s="92">
        <v>2.5</v>
      </c>
      <c r="S127" s="92">
        <v>2.78</v>
      </c>
      <c r="T127" s="92">
        <v>2.92</v>
      </c>
      <c r="U127" s="92">
        <v>2.5</v>
      </c>
      <c r="V127" s="92">
        <v>2.5099999999999998</v>
      </c>
      <c r="W127" s="92">
        <v>2.85</v>
      </c>
      <c r="X127" s="91">
        <v>43706</v>
      </c>
      <c r="Y127" s="75"/>
      <c r="Z127" s="75"/>
      <c r="AA127" s="75">
        <v>0.84284408636021213</v>
      </c>
      <c r="AB127" s="66">
        <v>0</v>
      </c>
      <c r="AC127" s="66">
        <v>0</v>
      </c>
      <c r="AD127" s="102" t="e">
        <v>#VALUE!</v>
      </c>
      <c r="AE127" s="15" t="s">
        <v>16</v>
      </c>
      <c r="AF127" s="75" t="s">
        <v>211</v>
      </c>
    </row>
    <row r="128" spans="1:32" ht="14.5" x14ac:dyDescent="0.35">
      <c r="A128" s="87" t="s">
        <v>172</v>
      </c>
      <c r="B128" s="87" t="s">
        <v>178</v>
      </c>
      <c r="C128" s="87" t="s">
        <v>137</v>
      </c>
      <c r="D128" s="87" t="s">
        <v>303</v>
      </c>
      <c r="E128" s="87" t="s">
        <v>145</v>
      </c>
      <c r="F128" s="87" t="s">
        <v>142</v>
      </c>
      <c r="G128" s="80">
        <v>6.5382600000000002</v>
      </c>
      <c r="H128" s="80">
        <v>5.1091100000000003</v>
      </c>
      <c r="I128" s="83">
        <v>0.65300000000000002</v>
      </c>
      <c r="J128" s="83">
        <v>1.044</v>
      </c>
      <c r="K128" s="83">
        <v>0.84</v>
      </c>
      <c r="L128" s="83">
        <v>1.3029999999999999</v>
      </c>
      <c r="M128" s="83">
        <v>18.66</v>
      </c>
      <c r="N128" s="62">
        <v>2.6059999999999999</v>
      </c>
      <c r="O128" s="62">
        <v>1.68</v>
      </c>
      <c r="P128" s="62">
        <v>0.2589999999999999</v>
      </c>
      <c r="Q128" s="62">
        <v>0.18699999999999994</v>
      </c>
      <c r="R128" s="83">
        <v>1.77</v>
      </c>
      <c r="S128" s="83">
        <v>2.13</v>
      </c>
      <c r="T128" s="83">
        <v>1.78</v>
      </c>
      <c r="U128" s="83">
        <v>1.98</v>
      </c>
      <c r="V128" s="83">
        <v>2.09</v>
      </c>
      <c r="W128" s="83">
        <v>2.33</v>
      </c>
      <c r="X128" s="82">
        <v>43706</v>
      </c>
      <c r="Y128" s="83">
        <v>0.35</v>
      </c>
      <c r="Z128" s="83">
        <v>13.95415</v>
      </c>
      <c r="AA128" s="65">
        <v>0.37824512567442536</v>
      </c>
      <c r="AB128" s="66">
        <v>3776.0311973485855</v>
      </c>
      <c r="AC128" s="66">
        <v>3.7760311973485856</v>
      </c>
      <c r="AD128" s="67">
        <v>3.7760310000000001</v>
      </c>
      <c r="AE128" s="15" t="s">
        <v>149</v>
      </c>
      <c r="AF128" s="86">
        <v>35.1</v>
      </c>
    </row>
    <row r="129" spans="1:32" ht="14.5" x14ac:dyDescent="0.35">
      <c r="A129" s="87" t="s">
        <v>172</v>
      </c>
      <c r="B129" s="87" t="s">
        <v>178</v>
      </c>
      <c r="C129" s="87" t="s">
        <v>137</v>
      </c>
      <c r="D129" s="87" t="s">
        <v>304</v>
      </c>
      <c r="E129" s="87" t="s">
        <v>148</v>
      </c>
      <c r="F129" s="87" t="s">
        <v>139</v>
      </c>
      <c r="G129" s="80">
        <v>13.62832</v>
      </c>
      <c r="H129" s="80">
        <v>13.62087</v>
      </c>
      <c r="I129" s="83">
        <v>0.52200000000000002</v>
      </c>
      <c r="J129" s="83">
        <v>1.5409999999999999</v>
      </c>
      <c r="K129" s="83">
        <v>0.752</v>
      </c>
      <c r="L129" s="83">
        <v>1.825</v>
      </c>
      <c r="M129" s="83">
        <v>17.920000000000002</v>
      </c>
      <c r="N129" s="62">
        <v>3.65</v>
      </c>
      <c r="O129" s="62">
        <v>1.504</v>
      </c>
      <c r="P129" s="62">
        <v>0.28400000000000003</v>
      </c>
      <c r="Q129" s="62">
        <v>0.22999999999999998</v>
      </c>
      <c r="R129" s="83">
        <v>1.77</v>
      </c>
      <c r="S129" s="83">
        <v>3.37</v>
      </c>
      <c r="T129" s="83">
        <v>3.84</v>
      </c>
      <c r="U129" s="83">
        <v>1.91</v>
      </c>
      <c r="V129" s="83">
        <v>1.67</v>
      </c>
      <c r="W129" s="83">
        <v>3.38</v>
      </c>
      <c r="X129" s="82">
        <v>43706</v>
      </c>
      <c r="Y129" s="83">
        <v>0.27</v>
      </c>
      <c r="Z129" s="83">
        <v>21.113849999999999</v>
      </c>
      <c r="AA129" s="75">
        <v>0.43739688838194146</v>
      </c>
      <c r="AB129" s="66">
        <v>4940.7999445755167</v>
      </c>
      <c r="AC129" s="66">
        <v>4.9407999445755166</v>
      </c>
      <c r="AD129" s="67">
        <v>4.9408000000000003</v>
      </c>
      <c r="AE129" s="15" t="s">
        <v>149</v>
      </c>
      <c r="AF129" s="86">
        <v>59.7</v>
      </c>
    </row>
    <row r="130" spans="1:32" ht="14.5" x14ac:dyDescent="0.35">
      <c r="A130" s="120" t="s">
        <v>172</v>
      </c>
      <c r="B130" s="120" t="s">
        <v>178</v>
      </c>
      <c r="C130" s="120" t="s">
        <v>137</v>
      </c>
      <c r="D130" s="120" t="s">
        <v>305</v>
      </c>
      <c r="E130" s="120" t="s">
        <v>150</v>
      </c>
      <c r="F130" s="120" t="s">
        <v>139</v>
      </c>
      <c r="G130" s="108"/>
      <c r="H130" s="108"/>
      <c r="I130" s="107">
        <v>0.39100000000000001</v>
      </c>
      <c r="J130" s="107">
        <v>1.5189999999999999</v>
      </c>
      <c r="K130" s="107">
        <v>0.70499999999999996</v>
      </c>
      <c r="L130" s="107">
        <v>1.8</v>
      </c>
      <c r="M130" s="107">
        <v>18.47</v>
      </c>
      <c r="N130" s="62">
        <v>3.6</v>
      </c>
      <c r="O130" s="62">
        <v>1.41</v>
      </c>
      <c r="P130" s="62">
        <v>0.28100000000000014</v>
      </c>
      <c r="Q130" s="62">
        <v>0.31399999999999995</v>
      </c>
      <c r="R130" s="107">
        <v>1.95</v>
      </c>
      <c r="S130" s="107">
        <v>3.9</v>
      </c>
      <c r="T130" s="107">
        <v>4.0599999999999996</v>
      </c>
      <c r="U130" s="107">
        <v>1.87</v>
      </c>
      <c r="V130" s="107">
        <v>3.5</v>
      </c>
      <c r="W130" s="107">
        <v>1.82</v>
      </c>
      <c r="X130" s="106">
        <v>43706</v>
      </c>
      <c r="Y130" s="107">
        <v>0.23</v>
      </c>
      <c r="Z130" s="107">
        <v>29.935500000000001</v>
      </c>
      <c r="AA130" s="65">
        <v>0.42405552653747147</v>
      </c>
      <c r="AB130" s="66">
        <v>7225.5234621479431</v>
      </c>
      <c r="AC130" s="66">
        <v>7.2255234621479429</v>
      </c>
      <c r="AD130" s="67">
        <v>7.2255229999999999</v>
      </c>
      <c r="AE130" s="15" t="s">
        <v>5</v>
      </c>
      <c r="AF130" s="110">
        <v>68</v>
      </c>
    </row>
    <row r="131" spans="1:32" ht="14.5" x14ac:dyDescent="0.35">
      <c r="A131" s="59" t="s">
        <v>172</v>
      </c>
      <c r="B131" s="59" t="s">
        <v>178</v>
      </c>
      <c r="C131" s="59" t="s">
        <v>152</v>
      </c>
      <c r="D131" s="59" t="s">
        <v>306</v>
      </c>
      <c r="E131" s="59" t="s">
        <v>138</v>
      </c>
      <c r="F131" s="59" t="s">
        <v>139</v>
      </c>
      <c r="G131" s="75"/>
      <c r="H131" s="75"/>
      <c r="I131" s="92">
        <v>0.56699999999999995</v>
      </c>
      <c r="J131" s="92">
        <v>0.92800000000000005</v>
      </c>
      <c r="K131" s="92">
        <v>0.69799999999999995</v>
      </c>
      <c r="L131" s="92">
        <v>1.095</v>
      </c>
      <c r="M131" s="92">
        <v>16.23</v>
      </c>
      <c r="N131" s="62">
        <v>2.19</v>
      </c>
      <c r="O131" s="62">
        <v>1.3959999999999999</v>
      </c>
      <c r="P131" s="62">
        <v>0.16699999999999993</v>
      </c>
      <c r="Q131" s="62">
        <v>0.13100000000000001</v>
      </c>
      <c r="R131" s="92">
        <v>1.57</v>
      </c>
      <c r="S131" s="92">
        <v>2.39</v>
      </c>
      <c r="T131" s="92">
        <v>2.59</v>
      </c>
      <c r="U131" s="92">
        <v>1.45</v>
      </c>
      <c r="V131" s="92">
        <v>2.42</v>
      </c>
      <c r="W131" s="92">
        <v>1.52</v>
      </c>
      <c r="X131" s="91">
        <v>43706</v>
      </c>
      <c r="Y131" s="75"/>
      <c r="Z131" s="75"/>
      <c r="AA131" s="75">
        <v>0.15960476095507173</v>
      </c>
      <c r="AB131" s="66">
        <v>0</v>
      </c>
      <c r="AC131" s="66">
        <v>0</v>
      </c>
      <c r="AD131" s="102" t="e">
        <v>#VALUE!</v>
      </c>
      <c r="AE131" s="15" t="s">
        <v>16</v>
      </c>
      <c r="AF131" s="75" t="s">
        <v>211</v>
      </c>
    </row>
    <row r="132" spans="1:32" ht="14.5" x14ac:dyDescent="0.35">
      <c r="A132" s="87" t="s">
        <v>172</v>
      </c>
      <c r="B132" s="87" t="s">
        <v>178</v>
      </c>
      <c r="C132" s="87" t="s">
        <v>152</v>
      </c>
      <c r="D132" s="87" t="s">
        <v>306</v>
      </c>
      <c r="E132" s="87" t="s">
        <v>138</v>
      </c>
      <c r="F132" s="87" t="s">
        <v>142</v>
      </c>
      <c r="G132" s="84"/>
      <c r="H132" s="84"/>
      <c r="I132" s="83">
        <v>0.68100000000000005</v>
      </c>
      <c r="J132" s="83">
        <v>0.90300000000000002</v>
      </c>
      <c r="K132" s="83">
        <v>0.95399999999999996</v>
      </c>
      <c r="L132" s="83">
        <v>1.0960000000000001</v>
      </c>
      <c r="M132" s="83">
        <v>18.440000000000001</v>
      </c>
      <c r="N132" s="62">
        <v>2.1920000000000002</v>
      </c>
      <c r="O132" s="62">
        <v>1.9079999999999999</v>
      </c>
      <c r="P132" s="62">
        <v>0.19300000000000006</v>
      </c>
      <c r="Q132" s="62">
        <v>0.27299999999999991</v>
      </c>
      <c r="R132" s="83">
        <v>1.83</v>
      </c>
      <c r="S132" s="83">
        <v>2.36</v>
      </c>
      <c r="T132" s="83">
        <v>2.12</v>
      </c>
      <c r="U132" s="83">
        <v>1.77</v>
      </c>
      <c r="V132" s="83">
        <v>2.39</v>
      </c>
      <c r="W132" s="83">
        <v>1.81</v>
      </c>
      <c r="X132" s="82">
        <v>43706</v>
      </c>
      <c r="Y132" s="83">
        <v>0.34</v>
      </c>
      <c r="Z132" s="83">
        <v>12.594569999999999</v>
      </c>
      <c r="AA132" s="65">
        <v>0.52340201800723696</v>
      </c>
      <c r="AB132" s="66">
        <v>2462.9379951247643</v>
      </c>
      <c r="AC132" s="66">
        <v>2.4629379951247645</v>
      </c>
      <c r="AD132" s="67">
        <v>2.4629379999999998</v>
      </c>
      <c r="AE132" s="15" t="s">
        <v>16</v>
      </c>
      <c r="AF132" s="86">
        <v>32.299999999999997</v>
      </c>
    </row>
    <row r="133" spans="1:32" ht="14.5" x14ac:dyDescent="0.35">
      <c r="A133" s="87" t="s">
        <v>172</v>
      </c>
      <c r="B133" s="87" t="s">
        <v>178</v>
      </c>
      <c r="C133" s="87" t="s">
        <v>152</v>
      </c>
      <c r="D133" s="87" t="s">
        <v>306</v>
      </c>
      <c r="E133" s="87" t="s">
        <v>138</v>
      </c>
      <c r="F133" s="87" t="s">
        <v>160</v>
      </c>
      <c r="G133" s="80">
        <v>2.7882400000000001</v>
      </c>
      <c r="H133" s="80">
        <v>2.75936</v>
      </c>
      <c r="I133" s="83">
        <v>0.19800000000000001</v>
      </c>
      <c r="J133" s="83">
        <v>0.89900000000000002</v>
      </c>
      <c r="K133" s="83">
        <v>0.39800000000000002</v>
      </c>
      <c r="L133" s="83">
        <v>1.1200000000000001</v>
      </c>
      <c r="M133" s="83">
        <v>26.67</v>
      </c>
      <c r="N133" s="62">
        <v>2.2400000000000002</v>
      </c>
      <c r="O133" s="62">
        <v>0.79600000000000004</v>
      </c>
      <c r="P133" s="62">
        <v>0.22100000000000009</v>
      </c>
      <c r="Q133" s="62">
        <v>0.2</v>
      </c>
      <c r="R133" s="83">
        <v>0.99</v>
      </c>
      <c r="S133" s="83">
        <v>2.04</v>
      </c>
      <c r="T133" s="83">
        <v>1.85</v>
      </c>
      <c r="U133" s="83">
        <v>1.1399999999999999</v>
      </c>
      <c r="V133" s="83">
        <v>1.29</v>
      </c>
      <c r="W133" s="83">
        <v>2.2799999999999998</v>
      </c>
      <c r="X133" s="82">
        <v>43706</v>
      </c>
      <c r="Y133" s="83">
        <v>0.27</v>
      </c>
      <c r="Z133" s="83">
        <v>4.8767800000000001</v>
      </c>
      <c r="AA133" s="75">
        <v>4.9976280500489488E-2</v>
      </c>
      <c r="AB133" s="66">
        <v>9987.9132243900731</v>
      </c>
      <c r="AC133" s="66">
        <v>9.9879132243900735</v>
      </c>
      <c r="AD133" s="67">
        <v>9.9879130000000007</v>
      </c>
      <c r="AE133" s="15" t="s">
        <v>8</v>
      </c>
      <c r="AF133" s="86">
        <v>35</v>
      </c>
    </row>
    <row r="134" spans="1:32" ht="14.5" x14ac:dyDescent="0.35">
      <c r="A134" s="59" t="s">
        <v>172</v>
      </c>
      <c r="B134" s="59" t="s">
        <v>178</v>
      </c>
      <c r="C134" s="59" t="s">
        <v>152</v>
      </c>
      <c r="D134" s="59" t="s">
        <v>307</v>
      </c>
      <c r="E134" s="59" t="s">
        <v>145</v>
      </c>
      <c r="F134" s="59" t="s">
        <v>142</v>
      </c>
      <c r="G134" s="75"/>
      <c r="H134" s="75"/>
      <c r="I134" s="75" t="s">
        <v>212</v>
      </c>
      <c r="J134" s="75"/>
      <c r="K134" s="75"/>
      <c r="L134" s="75"/>
      <c r="M134" s="92">
        <v>18.03</v>
      </c>
      <c r="N134" s="62">
        <v>0</v>
      </c>
      <c r="O134" s="62">
        <v>0</v>
      </c>
      <c r="P134" s="62">
        <v>0</v>
      </c>
      <c r="Q134" s="62" t="e">
        <v>#VALUE!</v>
      </c>
      <c r="R134" s="92">
        <v>1.32</v>
      </c>
      <c r="S134" s="92">
        <v>1.66</v>
      </c>
      <c r="T134" s="92">
        <v>1.19</v>
      </c>
      <c r="U134" s="92">
        <v>1.92</v>
      </c>
      <c r="V134" s="92">
        <v>2.0299999999999998</v>
      </c>
      <c r="W134" s="92">
        <v>1.24</v>
      </c>
      <c r="X134" s="91">
        <v>43706</v>
      </c>
      <c r="Y134" s="75"/>
      <c r="Z134" s="75"/>
      <c r="AA134" s="65" t="e">
        <v>#VALUE!</v>
      </c>
      <c r="AB134" s="66" t="e">
        <v>#VALUE!</v>
      </c>
      <c r="AC134" s="66" t="e">
        <v>#VALUE!</v>
      </c>
      <c r="AD134" s="102" t="e">
        <v>#VALUE!</v>
      </c>
      <c r="AE134" s="15" t="s">
        <v>16</v>
      </c>
      <c r="AF134" s="75" t="s">
        <v>211</v>
      </c>
    </row>
    <row r="135" spans="1:32" ht="14.5" x14ac:dyDescent="0.35">
      <c r="A135" s="87" t="s">
        <v>172</v>
      </c>
      <c r="B135" s="87" t="s">
        <v>178</v>
      </c>
      <c r="C135" s="87" t="s">
        <v>152</v>
      </c>
      <c r="D135" s="87" t="s">
        <v>307</v>
      </c>
      <c r="E135" s="87" t="s">
        <v>145</v>
      </c>
      <c r="F135" s="87" t="s">
        <v>160</v>
      </c>
      <c r="G135" s="80">
        <v>2.1439499999999998</v>
      </c>
      <c r="H135" s="80">
        <v>1.8888</v>
      </c>
      <c r="I135" s="83">
        <v>0.17599999999999999</v>
      </c>
      <c r="J135" s="83">
        <v>0.57499999999999996</v>
      </c>
      <c r="K135" s="83">
        <v>0.35</v>
      </c>
      <c r="L135" s="83">
        <v>0.72499999999999998</v>
      </c>
      <c r="M135" s="83">
        <v>19.57</v>
      </c>
      <c r="N135" s="62">
        <v>1.45</v>
      </c>
      <c r="O135" s="62">
        <v>0.7</v>
      </c>
      <c r="P135" s="62">
        <v>0.15000000000000002</v>
      </c>
      <c r="Q135" s="62">
        <v>0.17399999999999999</v>
      </c>
      <c r="R135" s="83">
        <v>1.0900000000000001</v>
      </c>
      <c r="S135" s="83">
        <v>1.56</v>
      </c>
      <c r="T135" s="83">
        <v>1.36</v>
      </c>
      <c r="U135" s="83">
        <v>1.1299999999999999</v>
      </c>
      <c r="V135" s="83">
        <v>1.77</v>
      </c>
      <c r="W135" s="83">
        <v>1.29</v>
      </c>
      <c r="X135" s="82">
        <v>43706</v>
      </c>
      <c r="Y135" s="83">
        <v>0.28000000000000003</v>
      </c>
      <c r="Z135" s="83">
        <v>2.5178400000000001</v>
      </c>
      <c r="AA135" s="75">
        <v>2.1951567492206333E-2</v>
      </c>
      <c r="AB135" s="66">
        <v>11740.00057588132</v>
      </c>
      <c r="AC135" s="66">
        <v>11.740000575881322</v>
      </c>
      <c r="AD135" s="67">
        <v>11.74</v>
      </c>
      <c r="AE135" s="15" t="s">
        <v>12</v>
      </c>
      <c r="AF135" s="83">
        <v>20.9</v>
      </c>
    </row>
    <row r="136" spans="1:32" ht="14.5" x14ac:dyDescent="0.35">
      <c r="A136" s="87" t="s">
        <v>172</v>
      </c>
      <c r="B136" s="87" t="s">
        <v>178</v>
      </c>
      <c r="C136" s="87" t="s">
        <v>154</v>
      </c>
      <c r="D136" s="87" t="s">
        <v>308</v>
      </c>
      <c r="E136" s="87" t="s">
        <v>138</v>
      </c>
      <c r="F136" s="87" t="s">
        <v>139</v>
      </c>
      <c r="G136" s="80">
        <v>5.2271900000000002</v>
      </c>
      <c r="H136" s="80">
        <v>4.7085900000000001</v>
      </c>
      <c r="I136" s="83">
        <v>0.32200000000000001</v>
      </c>
      <c r="J136" s="83">
        <v>1.2809999999999999</v>
      </c>
      <c r="K136" s="83">
        <v>0.504</v>
      </c>
      <c r="L136" s="83">
        <v>1.506</v>
      </c>
      <c r="M136" s="83">
        <v>19.2</v>
      </c>
      <c r="N136" s="62">
        <v>3.012</v>
      </c>
      <c r="O136" s="62">
        <v>1.008</v>
      </c>
      <c r="P136" s="62">
        <v>0.22500000000000009</v>
      </c>
      <c r="Q136" s="62">
        <v>0.182</v>
      </c>
      <c r="R136" s="83">
        <v>1.24</v>
      </c>
      <c r="S136" s="83">
        <v>2.86</v>
      </c>
      <c r="T136" s="83">
        <v>2.79</v>
      </c>
      <c r="U136" s="83">
        <v>1.34</v>
      </c>
      <c r="V136" s="83">
        <v>2.96</v>
      </c>
      <c r="W136" s="83">
        <v>3.8</v>
      </c>
      <c r="X136" s="82">
        <v>43706</v>
      </c>
      <c r="Y136" s="83">
        <v>0.24</v>
      </c>
      <c r="Z136" s="83">
        <v>5.7414699999999996</v>
      </c>
      <c r="AA136" s="65">
        <v>0.11783835753169918</v>
      </c>
      <c r="AB136" s="66">
        <v>4987.0296022547827</v>
      </c>
      <c r="AC136" s="66">
        <v>4.9870296022547826</v>
      </c>
      <c r="AD136" s="67">
        <v>4.9870299999999999</v>
      </c>
      <c r="AE136" s="15" t="s">
        <v>8</v>
      </c>
      <c r="AF136" s="86">
        <v>45.8</v>
      </c>
    </row>
    <row r="137" spans="1:32" ht="14.5" x14ac:dyDescent="0.35">
      <c r="A137" s="87" t="s">
        <v>172</v>
      </c>
      <c r="B137" s="87" t="s">
        <v>178</v>
      </c>
      <c r="C137" s="87" t="s">
        <v>154</v>
      </c>
      <c r="D137" s="87" t="s">
        <v>309</v>
      </c>
      <c r="E137" s="87" t="s">
        <v>145</v>
      </c>
      <c r="F137" s="87" t="s">
        <v>139</v>
      </c>
      <c r="G137" s="80">
        <v>4.6218899999999996</v>
      </c>
      <c r="H137" s="80">
        <v>3.1452300000000002</v>
      </c>
      <c r="I137" s="83">
        <v>0.23300000000000001</v>
      </c>
      <c r="J137" s="83">
        <v>0.98799999999999999</v>
      </c>
      <c r="K137" s="83">
        <v>0.379</v>
      </c>
      <c r="L137" s="83">
        <v>1.1240000000000001</v>
      </c>
      <c r="M137" s="83">
        <v>18.559999999999999</v>
      </c>
      <c r="N137" s="62">
        <v>2.2480000000000002</v>
      </c>
      <c r="O137" s="62">
        <v>0.75800000000000001</v>
      </c>
      <c r="P137" s="62">
        <v>0.13600000000000012</v>
      </c>
      <c r="Q137" s="62">
        <v>0.14599999999999999</v>
      </c>
      <c r="R137" s="83">
        <v>1.9</v>
      </c>
      <c r="S137" s="83">
        <v>2.79</v>
      </c>
      <c r="T137" s="83">
        <v>2.59</v>
      </c>
      <c r="U137" s="83">
        <v>1.8</v>
      </c>
      <c r="V137" s="83">
        <v>2.2799999999999998</v>
      </c>
      <c r="W137" s="83">
        <v>1.01</v>
      </c>
      <c r="X137" s="82">
        <v>43706</v>
      </c>
      <c r="Y137" s="83">
        <v>0.24</v>
      </c>
      <c r="Z137" s="83">
        <v>6.4934200000000004</v>
      </c>
      <c r="AA137" s="75">
        <v>3.8243350735802248E-2</v>
      </c>
      <c r="AB137" s="66">
        <v>17378.932026854589</v>
      </c>
      <c r="AC137" s="66">
        <v>17.378932026854589</v>
      </c>
      <c r="AD137" s="67">
        <v>17.37893</v>
      </c>
      <c r="AE137" s="15" t="s">
        <v>8</v>
      </c>
      <c r="AF137" s="86">
        <v>38.9</v>
      </c>
    </row>
    <row r="138" spans="1:32" ht="14.5" x14ac:dyDescent="0.35">
      <c r="A138" s="113" t="s">
        <v>172</v>
      </c>
      <c r="B138" s="113" t="s">
        <v>178</v>
      </c>
      <c r="C138" s="113" t="s">
        <v>154</v>
      </c>
      <c r="D138" s="113" t="s">
        <v>309</v>
      </c>
      <c r="E138" s="113" t="s">
        <v>145</v>
      </c>
      <c r="F138" s="113" t="s">
        <v>142</v>
      </c>
      <c r="G138" s="114"/>
      <c r="H138" s="114"/>
      <c r="I138" s="116">
        <v>0.35499999999999998</v>
      </c>
      <c r="J138" s="116">
        <v>0.54700000000000004</v>
      </c>
      <c r="K138" s="116">
        <v>0.54900000000000004</v>
      </c>
      <c r="L138" s="116">
        <v>0.69299999999999995</v>
      </c>
      <c r="M138" s="116">
        <v>19.27</v>
      </c>
      <c r="N138" s="62">
        <v>1.3859999999999999</v>
      </c>
      <c r="O138" s="62">
        <v>1.0980000000000001</v>
      </c>
      <c r="P138" s="62">
        <v>0.14599999999999991</v>
      </c>
      <c r="Q138" s="62">
        <v>0.19400000000000006</v>
      </c>
      <c r="R138" s="116">
        <v>1.52</v>
      </c>
      <c r="S138" s="116">
        <v>1.67</v>
      </c>
      <c r="T138" s="116">
        <v>1.99</v>
      </c>
      <c r="U138" s="116">
        <v>1.21</v>
      </c>
      <c r="V138" s="116">
        <v>1.19</v>
      </c>
      <c r="W138" s="116">
        <v>2.16</v>
      </c>
      <c r="X138" s="117">
        <v>43706</v>
      </c>
      <c r="Y138" s="116">
        <v>0.31</v>
      </c>
      <c r="Z138" s="116">
        <v>4.3973800000000001</v>
      </c>
      <c r="AA138" s="65">
        <v>7.0841308695577337E-2</v>
      </c>
      <c r="AB138" s="66">
        <v>6353.4987382971094</v>
      </c>
      <c r="AC138" s="66">
        <v>6.3534987382971098</v>
      </c>
      <c r="AD138" s="67">
        <v>6.3534990000000002</v>
      </c>
      <c r="AE138" s="15" t="s">
        <v>8</v>
      </c>
      <c r="AF138" s="119">
        <v>25.1</v>
      </c>
    </row>
    <row r="139" spans="1:32" ht="14.5" x14ac:dyDescent="0.35">
      <c r="A139" s="87" t="s">
        <v>172</v>
      </c>
      <c r="B139" s="87" t="s">
        <v>178</v>
      </c>
      <c r="C139" s="87" t="s">
        <v>154</v>
      </c>
      <c r="D139" s="87" t="s">
        <v>310</v>
      </c>
      <c r="E139" s="87" t="s">
        <v>148</v>
      </c>
      <c r="F139" s="87" t="s">
        <v>142</v>
      </c>
      <c r="G139" s="80">
        <v>5.1306599999999998</v>
      </c>
      <c r="H139" s="80">
        <v>4.9819500000000003</v>
      </c>
      <c r="I139" s="83">
        <v>0.3</v>
      </c>
      <c r="J139" s="83">
        <v>0.65200000000000002</v>
      </c>
      <c r="K139" s="83">
        <v>0.503</v>
      </c>
      <c r="L139" s="83">
        <v>0.83399999999999996</v>
      </c>
      <c r="M139" s="83">
        <v>18.55</v>
      </c>
      <c r="N139" s="62">
        <v>1.6679999999999999</v>
      </c>
      <c r="O139" s="62">
        <v>1.006</v>
      </c>
      <c r="P139" s="62">
        <v>0.18199999999999994</v>
      </c>
      <c r="Q139" s="62">
        <v>0.20300000000000001</v>
      </c>
      <c r="R139" s="83">
        <v>1.46</v>
      </c>
      <c r="S139" s="83">
        <v>1.9</v>
      </c>
      <c r="T139" s="83">
        <v>1.8</v>
      </c>
      <c r="U139" s="83">
        <v>1.27</v>
      </c>
      <c r="V139" s="83">
        <v>1.77</v>
      </c>
      <c r="W139" s="83">
        <v>1.8</v>
      </c>
      <c r="X139" s="82">
        <v>43706</v>
      </c>
      <c r="Y139" s="83">
        <v>0.41</v>
      </c>
      <c r="Z139" s="83">
        <v>8.5802499999999995</v>
      </c>
      <c r="AA139" s="75">
        <v>6.9534269402868165E-2</v>
      </c>
      <c r="AB139" s="66">
        <v>12630.093708950963</v>
      </c>
      <c r="AC139" s="66">
        <v>12.630093708950962</v>
      </c>
      <c r="AD139" s="67">
        <v>12.630089999999999</v>
      </c>
      <c r="AE139" s="15" t="s">
        <v>149</v>
      </c>
      <c r="AF139" s="86">
        <v>26</v>
      </c>
    </row>
    <row r="140" spans="1:32" ht="14.5" x14ac:dyDescent="0.35">
      <c r="A140" s="87" t="s">
        <v>172</v>
      </c>
      <c r="B140" s="87" t="s">
        <v>178</v>
      </c>
      <c r="C140" s="87" t="s">
        <v>154</v>
      </c>
      <c r="D140" s="87" t="s">
        <v>310</v>
      </c>
      <c r="E140" s="87" t="s">
        <v>148</v>
      </c>
      <c r="F140" s="87" t="s">
        <v>160</v>
      </c>
      <c r="G140" s="80">
        <v>1.99884</v>
      </c>
      <c r="H140" s="80">
        <v>1.95611</v>
      </c>
      <c r="I140" s="83">
        <v>0.27400000000000002</v>
      </c>
      <c r="J140" s="83">
        <v>0.70199999999999996</v>
      </c>
      <c r="K140" s="83">
        <v>0.42899999999999999</v>
      </c>
      <c r="L140" s="83">
        <v>0.91800000000000004</v>
      </c>
      <c r="M140" s="83">
        <v>22.17</v>
      </c>
      <c r="N140" s="62">
        <v>1.8360000000000001</v>
      </c>
      <c r="O140" s="62">
        <v>0.85799999999999998</v>
      </c>
      <c r="P140" s="62">
        <v>0.21600000000000008</v>
      </c>
      <c r="Q140" s="62">
        <v>0.15499999999999997</v>
      </c>
      <c r="R140" s="83">
        <v>0.97</v>
      </c>
      <c r="S140" s="83">
        <v>1.77</v>
      </c>
      <c r="T140" s="83">
        <v>1.78</v>
      </c>
      <c r="U140" s="83">
        <v>1.28</v>
      </c>
      <c r="V140" s="83">
        <v>1.55</v>
      </c>
      <c r="W140" s="83">
        <v>1.1399999999999999</v>
      </c>
      <c r="X140" s="82">
        <v>43706</v>
      </c>
      <c r="Y140" s="83">
        <v>0.21</v>
      </c>
      <c r="Z140" s="83">
        <v>2.54569</v>
      </c>
      <c r="AA140" s="65">
        <v>4.5583469735910681E-2</v>
      </c>
      <c r="AB140" s="66">
        <v>5716.1506144933901</v>
      </c>
      <c r="AC140" s="66">
        <v>5.7161506144933902</v>
      </c>
      <c r="AD140" s="67">
        <v>5.716151</v>
      </c>
      <c r="AE140" s="15" t="s">
        <v>149</v>
      </c>
      <c r="AF140" s="86">
        <v>25</v>
      </c>
    </row>
    <row r="141" spans="1:32" ht="14.5" x14ac:dyDescent="0.35">
      <c r="A141" s="59" t="s">
        <v>172</v>
      </c>
      <c r="B141" s="59" t="s">
        <v>180</v>
      </c>
      <c r="C141" s="59" t="s">
        <v>137</v>
      </c>
      <c r="D141" s="59" t="s">
        <v>311</v>
      </c>
      <c r="E141" s="59" t="s">
        <v>138</v>
      </c>
      <c r="F141" s="59" t="s">
        <v>139</v>
      </c>
      <c r="G141" s="75"/>
      <c r="H141" s="75"/>
      <c r="I141" s="92">
        <v>0.92900000000000005</v>
      </c>
      <c r="J141" s="92">
        <v>1.8160000000000001</v>
      </c>
      <c r="K141" s="92">
        <v>1.2130000000000001</v>
      </c>
      <c r="L141" s="92">
        <v>2.097</v>
      </c>
      <c r="M141" s="92">
        <v>18.75</v>
      </c>
      <c r="N141" s="62">
        <v>4.194</v>
      </c>
      <c r="O141" s="62">
        <v>2.4260000000000002</v>
      </c>
      <c r="P141" s="62">
        <v>0.28099999999999992</v>
      </c>
      <c r="Q141" s="62">
        <v>0.28400000000000003</v>
      </c>
      <c r="R141" s="92">
        <v>2.46</v>
      </c>
      <c r="S141" s="92">
        <v>4.1900000000000004</v>
      </c>
      <c r="T141" s="92">
        <v>3.43</v>
      </c>
      <c r="U141" s="92">
        <v>3.99</v>
      </c>
      <c r="V141" s="92">
        <v>4.55</v>
      </c>
      <c r="W141" s="92">
        <v>2.48</v>
      </c>
      <c r="X141" s="91">
        <v>43706</v>
      </c>
      <c r="Y141" s="75"/>
      <c r="Z141" s="75"/>
      <c r="AA141" s="75">
        <v>1.795937417856929</v>
      </c>
      <c r="AB141" s="66">
        <v>0</v>
      </c>
      <c r="AC141" s="66">
        <v>0</v>
      </c>
      <c r="AD141" s="102" t="e">
        <v>#VALUE!</v>
      </c>
      <c r="AE141" s="15" t="s">
        <v>16</v>
      </c>
      <c r="AF141" s="101" t="s">
        <v>211</v>
      </c>
    </row>
    <row r="142" spans="1:32" ht="14.5" x14ac:dyDescent="0.35">
      <c r="A142" s="59" t="s">
        <v>172</v>
      </c>
      <c r="B142" s="59" t="s">
        <v>180</v>
      </c>
      <c r="C142" s="59" t="s">
        <v>137</v>
      </c>
      <c r="D142" s="59" t="s">
        <v>311</v>
      </c>
      <c r="E142" s="59" t="s">
        <v>138</v>
      </c>
      <c r="F142" s="59" t="s">
        <v>142</v>
      </c>
      <c r="G142" s="75"/>
      <c r="H142" s="75"/>
      <c r="I142" s="92">
        <v>0.443</v>
      </c>
      <c r="J142" s="92">
        <v>1.994</v>
      </c>
      <c r="K142" s="92">
        <v>0.71199999999999997</v>
      </c>
      <c r="L142" s="92">
        <v>2.2349999999999999</v>
      </c>
      <c r="M142" s="92">
        <v>16.61</v>
      </c>
      <c r="N142" s="62">
        <v>4.47</v>
      </c>
      <c r="O142" s="62">
        <v>1.4239999999999999</v>
      </c>
      <c r="P142" s="62">
        <v>0.24099999999999988</v>
      </c>
      <c r="Q142" s="62">
        <v>0.26899999999999996</v>
      </c>
      <c r="R142" s="92">
        <v>1.92</v>
      </c>
      <c r="S142" s="92">
        <v>4.34</v>
      </c>
      <c r="T142" s="92">
        <v>4.5</v>
      </c>
      <c r="U142" s="92">
        <v>2.0299999999999998</v>
      </c>
      <c r="V142" s="92">
        <v>4.21</v>
      </c>
      <c r="W142" s="92">
        <v>1.95</v>
      </c>
      <c r="X142" s="91">
        <v>43706</v>
      </c>
      <c r="Y142" s="75"/>
      <c r="Z142" s="75"/>
      <c r="AA142" s="65">
        <v>0.49743596524386896</v>
      </c>
      <c r="AB142" s="66">
        <v>0</v>
      </c>
      <c r="AC142" s="66">
        <v>0</v>
      </c>
      <c r="AD142" s="102" t="e">
        <v>#VALUE!</v>
      </c>
      <c r="AE142" s="15" t="s">
        <v>16</v>
      </c>
      <c r="AF142" s="101" t="s">
        <v>211</v>
      </c>
    </row>
    <row r="143" spans="1:32" ht="14.5" x14ac:dyDescent="0.35">
      <c r="A143" s="88" t="s">
        <v>172</v>
      </c>
      <c r="B143" s="88" t="s">
        <v>180</v>
      </c>
      <c r="C143" s="88" t="s">
        <v>137</v>
      </c>
      <c r="D143" s="88" t="s">
        <v>311</v>
      </c>
      <c r="E143" s="88" t="s">
        <v>138</v>
      </c>
      <c r="F143" s="88" t="s">
        <v>160</v>
      </c>
      <c r="G143" s="61">
        <v>6.0486000000000004</v>
      </c>
      <c r="H143" s="61">
        <v>3.2627100000000002</v>
      </c>
      <c r="I143" s="64">
        <v>0.28599999999999998</v>
      </c>
      <c r="J143" s="64">
        <v>1.343</v>
      </c>
      <c r="K143" s="64">
        <v>0.41299999999999998</v>
      </c>
      <c r="L143" s="64">
        <v>1.474</v>
      </c>
      <c r="M143" s="64">
        <v>21.66</v>
      </c>
      <c r="N143" s="62">
        <v>2.948</v>
      </c>
      <c r="O143" s="62">
        <v>0.82599999999999996</v>
      </c>
      <c r="P143" s="62">
        <v>0.13100000000000001</v>
      </c>
      <c r="Q143" s="62">
        <v>0.127</v>
      </c>
      <c r="R143" s="64">
        <v>1.31</v>
      </c>
      <c r="S143" s="64">
        <v>2.88</v>
      </c>
      <c r="T143" s="64">
        <v>2.82</v>
      </c>
      <c r="U143" s="64">
        <v>1.47</v>
      </c>
      <c r="V143" s="64">
        <v>3.39</v>
      </c>
      <c r="W143" s="64">
        <v>1.69</v>
      </c>
      <c r="X143" s="63">
        <v>43706</v>
      </c>
      <c r="Y143" s="64">
        <v>0.21</v>
      </c>
      <c r="Z143" s="64">
        <v>10.21425</v>
      </c>
      <c r="AA143" s="75">
        <v>5.6877157067143386E-2</v>
      </c>
      <c r="AB143" s="66">
        <v>18381.211382292247</v>
      </c>
      <c r="AC143" s="66">
        <v>18.381211382292246</v>
      </c>
      <c r="AD143" s="67">
        <v>18.381209999999999</v>
      </c>
      <c r="AE143" s="15" t="s">
        <v>18</v>
      </c>
      <c r="AF143" s="64">
        <v>41.9</v>
      </c>
    </row>
    <row r="144" spans="1:32" ht="14.5" x14ac:dyDescent="0.35">
      <c r="A144" s="59" t="s">
        <v>172</v>
      </c>
      <c r="B144" s="59" t="s">
        <v>180</v>
      </c>
      <c r="C144" s="59" t="s">
        <v>137</v>
      </c>
      <c r="D144" s="59" t="s">
        <v>312</v>
      </c>
      <c r="E144" s="59" t="s">
        <v>145</v>
      </c>
      <c r="F144" s="59" t="s">
        <v>139</v>
      </c>
      <c r="G144" s="75"/>
      <c r="H144" s="75"/>
      <c r="I144" s="92">
        <v>0.80500000000000005</v>
      </c>
      <c r="J144" s="92">
        <v>1.798</v>
      </c>
      <c r="K144" s="92">
        <v>1.1140000000000001</v>
      </c>
      <c r="L144" s="92">
        <v>2.1629999999999998</v>
      </c>
      <c r="M144" s="92">
        <v>17.91</v>
      </c>
      <c r="N144" s="62">
        <v>4.3259999999999996</v>
      </c>
      <c r="O144" s="62">
        <v>2.2280000000000002</v>
      </c>
      <c r="P144" s="62">
        <v>0.36499999999999977</v>
      </c>
      <c r="Q144" s="62">
        <v>0.30900000000000005</v>
      </c>
      <c r="R144" s="92">
        <v>2.25</v>
      </c>
      <c r="S144" s="92">
        <v>4.3</v>
      </c>
      <c r="T144" s="92">
        <v>4.2699999999999996</v>
      </c>
      <c r="U144" s="92">
        <v>2.35</v>
      </c>
      <c r="V144" s="92">
        <v>4.46</v>
      </c>
      <c r="W144" s="92">
        <v>2.31</v>
      </c>
      <c r="X144" s="91">
        <v>43706</v>
      </c>
      <c r="Y144" s="75"/>
      <c r="Z144" s="75"/>
      <c r="AA144" s="65">
        <v>1.6119014897144839</v>
      </c>
      <c r="AB144" s="66">
        <v>0</v>
      </c>
      <c r="AC144" s="66">
        <v>0</v>
      </c>
      <c r="AD144" s="102" t="e">
        <v>#VALUE!</v>
      </c>
      <c r="AE144" s="15" t="s">
        <v>16</v>
      </c>
      <c r="AF144" s="101" t="s">
        <v>211</v>
      </c>
    </row>
    <row r="145" spans="1:32" ht="14.5" x14ac:dyDescent="0.35">
      <c r="A145" s="59" t="s">
        <v>172</v>
      </c>
      <c r="B145" s="59" t="s">
        <v>180</v>
      </c>
      <c r="C145" s="59" t="s">
        <v>137</v>
      </c>
      <c r="D145" s="59" t="s">
        <v>312</v>
      </c>
      <c r="E145" s="59" t="s">
        <v>145</v>
      </c>
      <c r="F145" s="59" t="s">
        <v>142</v>
      </c>
      <c r="G145" s="75"/>
      <c r="H145" s="75"/>
      <c r="I145" s="92">
        <v>0.36299999999999999</v>
      </c>
      <c r="J145" s="92">
        <v>1.7649999999999999</v>
      </c>
      <c r="K145" s="92">
        <v>0.66900000000000004</v>
      </c>
      <c r="L145" s="92">
        <v>1.96</v>
      </c>
      <c r="M145" s="92">
        <v>16.670000000000002</v>
      </c>
      <c r="N145" s="62">
        <v>3.92</v>
      </c>
      <c r="O145" s="62">
        <v>1.3380000000000001</v>
      </c>
      <c r="P145" s="62">
        <v>0.19500000000000006</v>
      </c>
      <c r="Q145" s="62">
        <v>0.30600000000000005</v>
      </c>
      <c r="R145" s="92">
        <v>1.69</v>
      </c>
      <c r="S145" s="92">
        <v>3.96</v>
      </c>
      <c r="T145" s="92">
        <v>4.24</v>
      </c>
      <c r="U145" s="92">
        <v>1.64</v>
      </c>
      <c r="V145" s="92">
        <v>3.64</v>
      </c>
      <c r="W145" s="92">
        <v>1.67</v>
      </c>
      <c r="X145" s="91">
        <v>43706</v>
      </c>
      <c r="Y145" s="75"/>
      <c r="Z145" s="75"/>
      <c r="AA145" s="75">
        <v>0.39461242643819094</v>
      </c>
      <c r="AB145" s="66">
        <v>0</v>
      </c>
      <c r="AC145" s="66">
        <v>0</v>
      </c>
      <c r="AD145" s="102" t="e">
        <v>#VALUE!</v>
      </c>
      <c r="AE145" s="15" t="s">
        <v>16</v>
      </c>
      <c r="AF145" s="101" t="s">
        <v>211</v>
      </c>
    </row>
    <row r="146" spans="1:32" ht="14.5" x14ac:dyDescent="0.35">
      <c r="A146" s="88" t="s">
        <v>172</v>
      </c>
      <c r="B146" s="88" t="s">
        <v>180</v>
      </c>
      <c r="C146" s="88" t="s">
        <v>137</v>
      </c>
      <c r="D146" s="88" t="s">
        <v>312</v>
      </c>
      <c r="E146" s="88" t="s">
        <v>145</v>
      </c>
      <c r="F146" s="88" t="s">
        <v>160</v>
      </c>
      <c r="G146" s="61">
        <v>6.6951299999999998</v>
      </c>
      <c r="H146" s="61">
        <v>6.6918699999999998</v>
      </c>
      <c r="I146" s="64">
        <v>0.70799999999999996</v>
      </c>
      <c r="J146" s="64">
        <v>1.3460000000000001</v>
      </c>
      <c r="K146" s="64">
        <v>0.92400000000000004</v>
      </c>
      <c r="L146" s="64">
        <v>1.5329999999999999</v>
      </c>
      <c r="M146" s="64">
        <v>20.66</v>
      </c>
      <c r="N146" s="62">
        <v>3.0659999999999998</v>
      </c>
      <c r="O146" s="62">
        <v>1.8480000000000001</v>
      </c>
      <c r="P146" s="62">
        <v>0.18699999999999983</v>
      </c>
      <c r="Q146" s="62">
        <v>0.21600000000000008</v>
      </c>
      <c r="R146" s="64">
        <v>1.78</v>
      </c>
      <c r="S146" s="64">
        <v>3.44</v>
      </c>
      <c r="T146" s="64">
        <v>3.23</v>
      </c>
      <c r="U146" s="64">
        <v>1.53</v>
      </c>
      <c r="V146" s="64">
        <v>3.92</v>
      </c>
      <c r="W146" s="64">
        <v>1.21</v>
      </c>
      <c r="X146" s="63">
        <v>43706</v>
      </c>
      <c r="Y146" s="64">
        <v>0.28000000000000003</v>
      </c>
      <c r="Z146" s="64">
        <v>10.359030000000001</v>
      </c>
      <c r="AA146" s="65">
        <v>0.57465881048502254</v>
      </c>
      <c r="AB146" s="66">
        <v>1845.0772245710391</v>
      </c>
      <c r="AC146" s="66">
        <v>1.8450772245710392</v>
      </c>
      <c r="AD146" s="67">
        <v>1.8450770000000001</v>
      </c>
      <c r="AE146" s="15" t="s">
        <v>8</v>
      </c>
      <c r="AF146" s="69">
        <v>38.4</v>
      </c>
    </row>
    <row r="147" spans="1:32" ht="14.5" x14ac:dyDescent="0.35">
      <c r="A147" s="87" t="s">
        <v>172</v>
      </c>
      <c r="B147" s="87" t="s">
        <v>180</v>
      </c>
      <c r="C147" s="87" t="s">
        <v>137</v>
      </c>
      <c r="D147" s="87" t="s">
        <v>313</v>
      </c>
      <c r="E147" s="87" t="s">
        <v>148</v>
      </c>
      <c r="F147" s="87" t="s">
        <v>139</v>
      </c>
      <c r="G147" s="80">
        <v>7.8035300000000003</v>
      </c>
      <c r="H147" s="80">
        <v>7.6756700000000002</v>
      </c>
      <c r="I147" s="83">
        <v>0.68400000000000005</v>
      </c>
      <c r="J147" s="83">
        <v>1.339</v>
      </c>
      <c r="K147" s="83">
        <v>0.96899999999999997</v>
      </c>
      <c r="L147" s="83">
        <v>1.53</v>
      </c>
      <c r="M147" s="83">
        <v>17.97</v>
      </c>
      <c r="N147" s="62">
        <v>3.06</v>
      </c>
      <c r="O147" s="62">
        <v>1.9379999999999999</v>
      </c>
      <c r="P147" s="62">
        <v>0.19100000000000006</v>
      </c>
      <c r="Q147" s="62">
        <v>0.28499999999999992</v>
      </c>
      <c r="R147" s="83">
        <v>2.0699999999999998</v>
      </c>
      <c r="S147" s="83">
        <v>2.88</v>
      </c>
      <c r="T147" s="83">
        <v>2.94</v>
      </c>
      <c r="U147" s="83">
        <v>1.73</v>
      </c>
      <c r="V147" s="83">
        <v>2.66</v>
      </c>
      <c r="W147" s="83">
        <v>2.0499999999999998</v>
      </c>
      <c r="X147" s="82">
        <v>43706</v>
      </c>
      <c r="Y147" s="83">
        <v>0.37</v>
      </c>
      <c r="Z147" s="83">
        <v>12.49943</v>
      </c>
      <c r="AA147" s="75">
        <v>0.75679186363507622</v>
      </c>
      <c r="AB147" s="66">
        <v>1690.515983236367</v>
      </c>
      <c r="AC147" s="66">
        <v>1.690515983236367</v>
      </c>
      <c r="AD147" s="67">
        <v>1.6905159999999999</v>
      </c>
      <c r="AE147" s="15" t="s">
        <v>149</v>
      </c>
      <c r="AF147" s="86">
        <v>46.5</v>
      </c>
    </row>
    <row r="148" spans="1:32" ht="14.5" x14ac:dyDescent="0.35">
      <c r="A148" s="59" t="s">
        <v>172</v>
      </c>
      <c r="B148" s="59" t="s">
        <v>180</v>
      </c>
      <c r="C148" s="59" t="s">
        <v>137</v>
      </c>
      <c r="D148" s="59" t="s">
        <v>313</v>
      </c>
      <c r="E148" s="59" t="s">
        <v>148</v>
      </c>
      <c r="F148" s="59" t="s">
        <v>142</v>
      </c>
      <c r="G148" s="75"/>
      <c r="H148" s="75"/>
      <c r="I148" s="75" t="s">
        <v>212</v>
      </c>
      <c r="J148" s="75"/>
      <c r="K148" s="75"/>
      <c r="L148" s="75"/>
      <c r="M148" s="92">
        <v>16.55</v>
      </c>
      <c r="N148" s="62">
        <v>0</v>
      </c>
      <c r="O148" s="62">
        <v>0</v>
      </c>
      <c r="P148" s="62">
        <v>0</v>
      </c>
      <c r="Q148" s="62" t="e">
        <v>#VALUE!</v>
      </c>
      <c r="R148" s="92">
        <v>1.75</v>
      </c>
      <c r="S148" s="92">
        <v>2.67</v>
      </c>
      <c r="T148" s="92">
        <v>2.7</v>
      </c>
      <c r="U148" s="92">
        <v>1.63</v>
      </c>
      <c r="V148" s="92">
        <v>2.62</v>
      </c>
      <c r="W148" s="92">
        <v>1.62</v>
      </c>
      <c r="X148" s="91">
        <v>43706</v>
      </c>
      <c r="Y148" s="75"/>
      <c r="Z148" s="75"/>
      <c r="AA148" s="65" t="e">
        <v>#VALUE!</v>
      </c>
      <c r="AB148" s="66" t="e">
        <v>#VALUE!</v>
      </c>
      <c r="AC148" s="66" t="e">
        <v>#VALUE!</v>
      </c>
      <c r="AD148" s="102" t="e">
        <v>#VALUE!</v>
      </c>
      <c r="AE148" s="15" t="s">
        <v>16</v>
      </c>
      <c r="AF148" s="101" t="s">
        <v>211</v>
      </c>
    </row>
    <row r="149" spans="1:32" ht="14.5" x14ac:dyDescent="0.35">
      <c r="A149" s="88" t="s">
        <v>172</v>
      </c>
      <c r="B149" s="88" t="s">
        <v>180</v>
      </c>
      <c r="C149" s="88" t="s">
        <v>137</v>
      </c>
      <c r="D149" s="88" t="s">
        <v>313</v>
      </c>
      <c r="E149" s="88" t="s">
        <v>148</v>
      </c>
      <c r="F149" s="88" t="s">
        <v>160</v>
      </c>
      <c r="G149" s="61">
        <v>6.9258899999999999</v>
      </c>
      <c r="H149" s="61">
        <v>4.5329499999999996</v>
      </c>
      <c r="I149" s="64">
        <v>0.68500000000000005</v>
      </c>
      <c r="J149" s="64">
        <v>0.81399999999999995</v>
      </c>
      <c r="K149" s="64">
        <v>0.82599999999999996</v>
      </c>
      <c r="L149" s="64">
        <v>0.995</v>
      </c>
      <c r="M149" s="64">
        <v>19.809999999999999</v>
      </c>
      <c r="N149" s="62">
        <v>1.99</v>
      </c>
      <c r="O149" s="62">
        <v>1.6519999999999999</v>
      </c>
      <c r="P149" s="62">
        <v>0.18100000000000005</v>
      </c>
      <c r="Q149" s="62">
        <v>0.1409999999999999</v>
      </c>
      <c r="R149" s="64">
        <v>1.74</v>
      </c>
      <c r="S149" s="64">
        <v>2.08</v>
      </c>
      <c r="T149" s="64">
        <v>2.31</v>
      </c>
      <c r="U149" s="64">
        <v>1.95</v>
      </c>
      <c r="V149" s="64">
        <v>1.89</v>
      </c>
      <c r="W149" s="64">
        <v>1.45</v>
      </c>
      <c r="X149" s="63">
        <v>43706</v>
      </c>
      <c r="Y149" s="64">
        <v>0.31</v>
      </c>
      <c r="Z149" s="64">
        <v>14.88762</v>
      </c>
      <c r="AA149" s="75">
        <v>0.23491809503310304</v>
      </c>
      <c r="AB149" s="66">
        <v>6486.5583834028412</v>
      </c>
      <c r="AC149" s="66">
        <v>6.4865583834028415</v>
      </c>
      <c r="AD149" s="67">
        <v>6.4865579999999996</v>
      </c>
      <c r="AE149" s="15" t="s">
        <v>10</v>
      </c>
      <c r="AF149" s="64">
        <v>23.6</v>
      </c>
    </row>
    <row r="150" spans="1:32" ht="14.5" x14ac:dyDescent="0.35">
      <c r="A150" s="59" t="s">
        <v>172</v>
      </c>
      <c r="B150" s="59" t="s">
        <v>180</v>
      </c>
      <c r="C150" s="59" t="s">
        <v>137</v>
      </c>
      <c r="D150" s="59" t="s">
        <v>314</v>
      </c>
      <c r="E150" s="59" t="s">
        <v>150</v>
      </c>
      <c r="F150" s="59" t="s">
        <v>139</v>
      </c>
      <c r="G150" s="75"/>
      <c r="H150" s="75"/>
      <c r="I150" s="92">
        <v>1</v>
      </c>
      <c r="J150" s="92">
        <v>1.321</v>
      </c>
      <c r="K150" s="92">
        <v>1.2589999999999999</v>
      </c>
      <c r="L150" s="92">
        <v>1.3939999999999999</v>
      </c>
      <c r="M150" s="92">
        <v>15.74</v>
      </c>
      <c r="N150" s="62">
        <v>2.7879999999999998</v>
      </c>
      <c r="O150" s="62">
        <v>2.5179999999999998</v>
      </c>
      <c r="P150" s="62">
        <v>7.2999999999999954E-2</v>
      </c>
      <c r="Q150" s="62">
        <v>0.2589999999999999</v>
      </c>
      <c r="R150" s="92">
        <v>2.5099999999999998</v>
      </c>
      <c r="S150" s="92">
        <v>3.24</v>
      </c>
      <c r="T150" s="92">
        <v>2.78</v>
      </c>
      <c r="U150" s="92">
        <v>2.73</v>
      </c>
      <c r="V150" s="92">
        <v>3.46</v>
      </c>
      <c r="W150" s="92">
        <v>2.58</v>
      </c>
      <c r="X150" s="91">
        <v>43706</v>
      </c>
      <c r="Y150" s="75"/>
      <c r="Z150" s="75"/>
      <c r="AA150" s="65">
        <v>1.1473803769029718</v>
      </c>
      <c r="AB150" s="66">
        <v>0</v>
      </c>
      <c r="AC150" s="66">
        <v>0</v>
      </c>
      <c r="AD150" s="102" t="e">
        <v>#VALUE!</v>
      </c>
      <c r="AE150" s="15" t="s">
        <v>16</v>
      </c>
      <c r="AF150" s="101" t="s">
        <v>211</v>
      </c>
    </row>
    <row r="151" spans="1:32" ht="14.5" x14ac:dyDescent="0.35">
      <c r="A151" s="59" t="s">
        <v>172</v>
      </c>
      <c r="B151" s="59" t="s">
        <v>180</v>
      </c>
      <c r="C151" s="59" t="s">
        <v>137</v>
      </c>
      <c r="D151" s="59" t="s">
        <v>314</v>
      </c>
      <c r="E151" s="59" t="s">
        <v>150</v>
      </c>
      <c r="F151" s="59" t="s">
        <v>142</v>
      </c>
      <c r="G151" s="75"/>
      <c r="H151" s="75"/>
      <c r="I151" s="92">
        <v>0.998</v>
      </c>
      <c r="J151" s="92">
        <v>1.524</v>
      </c>
      <c r="K151" s="92">
        <v>1.1619999999999999</v>
      </c>
      <c r="L151" s="92">
        <v>1.657</v>
      </c>
      <c r="M151" s="92">
        <v>15.72</v>
      </c>
      <c r="N151" s="62">
        <v>3.3140000000000001</v>
      </c>
      <c r="O151" s="62">
        <v>2.3239999999999998</v>
      </c>
      <c r="P151" s="62">
        <v>0.13300000000000001</v>
      </c>
      <c r="Q151" s="62">
        <v>0.16399999999999992</v>
      </c>
      <c r="R151" s="92">
        <v>2.36</v>
      </c>
      <c r="S151" s="92">
        <v>3.21</v>
      </c>
      <c r="T151" s="92">
        <v>2.75</v>
      </c>
      <c r="U151" s="92">
        <v>2.52</v>
      </c>
      <c r="V151" s="92">
        <v>3.58</v>
      </c>
      <c r="W151" s="92">
        <v>2.63</v>
      </c>
      <c r="X151" s="91">
        <v>43706</v>
      </c>
      <c r="Y151" s="75"/>
      <c r="Z151" s="75"/>
      <c r="AA151" s="75">
        <v>0.85210315260328207</v>
      </c>
      <c r="AB151" s="66">
        <v>0</v>
      </c>
      <c r="AC151" s="66">
        <v>0</v>
      </c>
      <c r="AD151" s="102" t="e">
        <v>#VALUE!</v>
      </c>
      <c r="AE151" s="15" t="s">
        <v>16</v>
      </c>
      <c r="AF151" s="101" t="s">
        <v>211</v>
      </c>
    </row>
    <row r="152" spans="1:32" ht="14.5" x14ac:dyDescent="0.35">
      <c r="A152" s="88" t="s">
        <v>172</v>
      </c>
      <c r="B152" s="88" t="s">
        <v>180</v>
      </c>
      <c r="C152" s="88" t="s">
        <v>137</v>
      </c>
      <c r="D152" s="88" t="s">
        <v>314</v>
      </c>
      <c r="E152" s="88" t="s">
        <v>150</v>
      </c>
      <c r="F152" s="88" t="s">
        <v>160</v>
      </c>
      <c r="G152" s="61">
        <v>9.0962700000000005</v>
      </c>
      <c r="H152" s="61">
        <v>8.9023000000000003</v>
      </c>
      <c r="I152" s="64">
        <v>0.80700000000000005</v>
      </c>
      <c r="J152" s="64">
        <v>0.97499999999999998</v>
      </c>
      <c r="K152" s="64">
        <v>1.008</v>
      </c>
      <c r="L152" s="64">
        <v>1.1779999999999999</v>
      </c>
      <c r="M152" s="64">
        <v>17.579999999999998</v>
      </c>
      <c r="N152" s="62">
        <v>2.3559999999999999</v>
      </c>
      <c r="O152" s="62">
        <v>2.016</v>
      </c>
      <c r="P152" s="62">
        <v>0.20299999999999996</v>
      </c>
      <c r="Q152" s="62">
        <v>0.20099999999999996</v>
      </c>
      <c r="R152" s="64">
        <v>1.74</v>
      </c>
      <c r="S152" s="64">
        <v>2.4300000000000002</v>
      </c>
      <c r="T152" s="64">
        <v>2.86</v>
      </c>
      <c r="U152" s="64">
        <v>2.15</v>
      </c>
      <c r="V152" s="64">
        <v>2.56</v>
      </c>
      <c r="W152" s="64">
        <v>1.89</v>
      </c>
      <c r="X152" s="63">
        <v>43706</v>
      </c>
      <c r="Y152" s="64">
        <v>0.31</v>
      </c>
      <c r="Z152" s="64">
        <v>16.725429999999999</v>
      </c>
      <c r="AA152" s="65">
        <v>0.54512898816331545</v>
      </c>
      <c r="AB152" s="66">
        <v>3140.3896820082377</v>
      </c>
      <c r="AC152" s="66">
        <v>3.1403896820082378</v>
      </c>
      <c r="AD152" s="67">
        <v>3.14039</v>
      </c>
      <c r="AE152" s="15" t="s">
        <v>18</v>
      </c>
      <c r="AF152" s="69">
        <v>32.1</v>
      </c>
    </row>
    <row r="153" spans="1:32" ht="14.5" x14ac:dyDescent="0.35">
      <c r="A153" s="87" t="s">
        <v>172</v>
      </c>
      <c r="B153" s="87" t="s">
        <v>180</v>
      </c>
      <c r="C153" s="87" t="s">
        <v>137</v>
      </c>
      <c r="D153" s="87" t="s">
        <v>315</v>
      </c>
      <c r="E153" s="87" t="s">
        <v>151</v>
      </c>
      <c r="F153" s="87" t="s">
        <v>139</v>
      </c>
      <c r="G153" s="80">
        <v>21.498480000000001</v>
      </c>
      <c r="H153" s="80">
        <v>21.484030000000001</v>
      </c>
      <c r="I153" s="83">
        <v>1.2310000000000001</v>
      </c>
      <c r="J153" s="83">
        <v>1.835</v>
      </c>
      <c r="K153" s="83">
        <v>1.482</v>
      </c>
      <c r="L153" s="83">
        <v>2.1160000000000001</v>
      </c>
      <c r="M153" s="83">
        <v>18.170000000000002</v>
      </c>
      <c r="N153" s="62">
        <v>4.2320000000000002</v>
      </c>
      <c r="O153" s="62">
        <v>2.964</v>
      </c>
      <c r="P153" s="62">
        <v>0.28100000000000014</v>
      </c>
      <c r="Q153" s="62">
        <v>0.25099999999999989</v>
      </c>
      <c r="R153" s="83">
        <v>2.4</v>
      </c>
      <c r="S153" s="83">
        <v>4.54</v>
      </c>
      <c r="T153" s="83">
        <v>2.04</v>
      </c>
      <c r="U153" s="83">
        <v>4.6500000000000004</v>
      </c>
      <c r="V153" s="83">
        <v>4.53</v>
      </c>
      <c r="W153" s="83">
        <v>2.58</v>
      </c>
      <c r="X153" s="82">
        <v>43706</v>
      </c>
      <c r="Y153" s="83">
        <v>0.28999999999999998</v>
      </c>
      <c r="Z153" s="83">
        <v>29.61101</v>
      </c>
      <c r="AA153" s="75">
        <v>2.7209746738769529</v>
      </c>
      <c r="AB153" s="66">
        <v>1113.8693357957332</v>
      </c>
      <c r="AC153" s="66">
        <v>1.1138693357957332</v>
      </c>
      <c r="AD153" s="67">
        <v>1.113869</v>
      </c>
      <c r="AE153" s="15" t="s">
        <v>149</v>
      </c>
      <c r="AF153" s="86">
        <v>71.8</v>
      </c>
    </row>
    <row r="154" spans="1:32" ht="14.5" x14ac:dyDescent="0.35">
      <c r="A154" s="88" t="s">
        <v>172</v>
      </c>
      <c r="B154" s="88" t="s">
        <v>180</v>
      </c>
      <c r="C154" s="88" t="s">
        <v>137</v>
      </c>
      <c r="D154" s="88" t="s">
        <v>315</v>
      </c>
      <c r="E154" s="88" t="s">
        <v>151</v>
      </c>
      <c r="F154" s="88" t="s">
        <v>142</v>
      </c>
      <c r="G154" s="61">
        <v>7.9691400000000003</v>
      </c>
      <c r="H154" s="61">
        <v>7.9566600000000003</v>
      </c>
      <c r="I154" s="64">
        <v>0.23699999999999999</v>
      </c>
      <c r="J154" s="64">
        <v>1.579</v>
      </c>
      <c r="K154" s="64">
        <v>0.45100000000000001</v>
      </c>
      <c r="L154" s="64">
        <v>1.7769999999999999</v>
      </c>
      <c r="M154" s="64">
        <v>19.440000000000001</v>
      </c>
      <c r="N154" s="62">
        <v>3.5539999999999998</v>
      </c>
      <c r="O154" s="62">
        <v>0.90200000000000002</v>
      </c>
      <c r="P154" s="62">
        <v>0.19799999999999995</v>
      </c>
      <c r="Q154" s="62">
        <v>0.21400000000000002</v>
      </c>
      <c r="R154" s="64">
        <v>1.84</v>
      </c>
      <c r="S154" s="64">
        <v>3.49</v>
      </c>
      <c r="T154" s="64">
        <v>3.61</v>
      </c>
      <c r="U154" s="64">
        <v>1.59</v>
      </c>
      <c r="V154" s="64">
        <v>4.32</v>
      </c>
      <c r="W154" s="64">
        <v>2.0099999999999998</v>
      </c>
      <c r="X154" s="63">
        <v>43706</v>
      </c>
      <c r="Y154" s="64">
        <v>0.36</v>
      </c>
      <c r="Z154" s="64">
        <v>18.13402</v>
      </c>
      <c r="AA154" s="65">
        <v>0.11151972315589254</v>
      </c>
      <c r="AB154" s="66">
        <v>16643.625476204328</v>
      </c>
      <c r="AC154" s="66">
        <v>16.643625476204328</v>
      </c>
      <c r="AD154" s="67">
        <v>16.643630000000002</v>
      </c>
      <c r="AE154" s="15" t="s">
        <v>5</v>
      </c>
      <c r="AF154" s="69">
        <v>52.5</v>
      </c>
    </row>
    <row r="155" spans="1:32" ht="14.5" x14ac:dyDescent="0.35">
      <c r="A155" s="88" t="s">
        <v>172</v>
      </c>
      <c r="B155" s="88" t="s">
        <v>180</v>
      </c>
      <c r="C155" s="88" t="s">
        <v>137</v>
      </c>
      <c r="D155" s="88" t="s">
        <v>316</v>
      </c>
      <c r="E155" s="88" t="s">
        <v>169</v>
      </c>
      <c r="F155" s="88" t="s">
        <v>139</v>
      </c>
      <c r="G155" s="61">
        <v>15.24441</v>
      </c>
      <c r="H155" s="61">
        <v>2.43682</v>
      </c>
      <c r="I155" s="64">
        <v>1.1459999999999999</v>
      </c>
      <c r="J155" s="64">
        <v>1.5780000000000001</v>
      </c>
      <c r="K155" s="64">
        <v>1.2909999999999999</v>
      </c>
      <c r="L155" s="64">
        <v>1.909</v>
      </c>
      <c r="M155" s="64">
        <v>19.86</v>
      </c>
      <c r="N155" s="62">
        <v>3.8180000000000001</v>
      </c>
      <c r="O155" s="62">
        <v>2.5819999999999999</v>
      </c>
      <c r="P155" s="62">
        <v>0.33099999999999996</v>
      </c>
      <c r="Q155" s="62">
        <v>0.14500000000000002</v>
      </c>
      <c r="R155" s="64">
        <v>2.77</v>
      </c>
      <c r="S155" s="64">
        <v>3.6</v>
      </c>
      <c r="T155" s="64">
        <v>3.7</v>
      </c>
      <c r="U155" s="64">
        <v>2.57</v>
      </c>
      <c r="V155" s="64">
        <v>3.95</v>
      </c>
      <c r="W155" s="64">
        <v>2.91</v>
      </c>
      <c r="X155" s="63">
        <v>43706</v>
      </c>
      <c r="Y155" s="64">
        <v>0.25</v>
      </c>
      <c r="Z155" s="64">
        <v>19.38325</v>
      </c>
      <c r="AA155" s="75">
        <v>1.3607667967863677</v>
      </c>
      <c r="AB155" s="66">
        <v>1457.9694373253699</v>
      </c>
      <c r="AC155" s="66">
        <v>1.45796943732537</v>
      </c>
      <c r="AD155" s="67">
        <v>1.4579690000000001</v>
      </c>
      <c r="AE155" s="15" t="s">
        <v>18</v>
      </c>
      <c r="AF155" s="69">
        <v>60.4</v>
      </c>
    </row>
    <row r="156" spans="1:32" ht="14.5" x14ac:dyDescent="0.35">
      <c r="A156" s="59" t="s">
        <v>172</v>
      </c>
      <c r="B156" s="59" t="s">
        <v>180</v>
      </c>
      <c r="C156" s="59" t="s">
        <v>137</v>
      </c>
      <c r="D156" s="59" t="s">
        <v>316</v>
      </c>
      <c r="E156" s="59" t="s">
        <v>169</v>
      </c>
      <c r="F156" s="59" t="s">
        <v>142</v>
      </c>
      <c r="G156" s="75"/>
      <c r="H156" s="75"/>
      <c r="I156" s="92">
        <v>0.94299999999999995</v>
      </c>
      <c r="J156" s="92">
        <v>1.2509999999999999</v>
      </c>
      <c r="K156" s="92">
        <v>1.216</v>
      </c>
      <c r="L156" s="92">
        <v>1.458</v>
      </c>
      <c r="M156" s="92">
        <v>17.09</v>
      </c>
      <c r="N156" s="62">
        <v>2.9159999999999999</v>
      </c>
      <c r="O156" s="62">
        <v>2.4319999999999999</v>
      </c>
      <c r="P156" s="62">
        <v>0.20700000000000007</v>
      </c>
      <c r="Q156" s="62">
        <v>0.27300000000000002</v>
      </c>
      <c r="R156" s="92">
        <v>1.98</v>
      </c>
      <c r="S156" s="92">
        <v>3.02</v>
      </c>
      <c r="T156" s="92">
        <v>3.39</v>
      </c>
      <c r="U156" s="92">
        <v>2.3199999999999998</v>
      </c>
      <c r="V156" s="92">
        <v>3.29</v>
      </c>
      <c r="W156" s="92">
        <v>2.35</v>
      </c>
      <c r="X156" s="91">
        <v>43706</v>
      </c>
      <c r="Y156" s="75"/>
      <c r="Z156" s="75"/>
      <c r="AA156" s="65">
        <v>1.2350463121518007</v>
      </c>
      <c r="AB156" s="66">
        <v>0</v>
      </c>
      <c r="AC156" s="66">
        <v>0</v>
      </c>
      <c r="AD156" s="102" t="e">
        <v>#VALUE!</v>
      </c>
      <c r="AE156" s="15" t="s">
        <v>16</v>
      </c>
      <c r="AF156" s="101" t="s">
        <v>211</v>
      </c>
    </row>
    <row r="157" spans="1:32" ht="14.5" x14ac:dyDescent="0.35">
      <c r="A157" s="59" t="s">
        <v>172</v>
      </c>
      <c r="B157" s="59" t="s">
        <v>180</v>
      </c>
      <c r="C157" s="59" t="s">
        <v>152</v>
      </c>
      <c r="D157" s="59" t="s">
        <v>317</v>
      </c>
      <c r="E157" s="59" t="s">
        <v>138</v>
      </c>
      <c r="F157" s="59" t="s">
        <v>139</v>
      </c>
      <c r="G157" s="75"/>
      <c r="H157" s="75"/>
      <c r="I157" s="92">
        <v>1.0549999999999999</v>
      </c>
      <c r="J157" s="92">
        <v>1.5349999999999999</v>
      </c>
      <c r="K157" s="92">
        <v>1.4079999999999999</v>
      </c>
      <c r="L157" s="92">
        <v>1.956</v>
      </c>
      <c r="M157" s="92">
        <v>16.97</v>
      </c>
      <c r="N157" s="62">
        <v>3.9119999999999999</v>
      </c>
      <c r="O157" s="62">
        <v>2.8159999999999998</v>
      </c>
      <c r="P157" s="62">
        <v>0.42100000000000004</v>
      </c>
      <c r="Q157" s="62">
        <v>0.35299999999999998</v>
      </c>
      <c r="R157" s="92">
        <v>2.48</v>
      </c>
      <c r="S157" s="92">
        <v>3.97</v>
      </c>
      <c r="T157" s="92">
        <v>3.57</v>
      </c>
      <c r="U157" s="92">
        <v>4.29</v>
      </c>
      <c r="V157" s="92">
        <v>4.03</v>
      </c>
      <c r="W157" s="92">
        <v>2.73</v>
      </c>
      <c r="X157" s="91">
        <v>43706</v>
      </c>
      <c r="Y157" s="75"/>
      <c r="Z157" s="75"/>
      <c r="AA157" s="75">
        <v>2.8724685144834519</v>
      </c>
      <c r="AB157" s="66">
        <v>0</v>
      </c>
      <c r="AC157" s="66">
        <v>0</v>
      </c>
      <c r="AD157" s="102" t="e">
        <v>#VALUE!</v>
      </c>
      <c r="AE157" s="15" t="s">
        <v>16</v>
      </c>
      <c r="AF157" s="101" t="s">
        <v>211</v>
      </c>
    </row>
    <row r="158" spans="1:32" ht="14.5" x14ac:dyDescent="0.35">
      <c r="A158" s="59" t="s">
        <v>172</v>
      </c>
      <c r="B158" s="59" t="s">
        <v>180</v>
      </c>
      <c r="C158" s="59" t="s">
        <v>152</v>
      </c>
      <c r="D158" s="59" t="s">
        <v>317</v>
      </c>
      <c r="E158" s="59" t="s">
        <v>138</v>
      </c>
      <c r="F158" s="59" t="s">
        <v>142</v>
      </c>
      <c r="G158" s="75"/>
      <c r="H158" s="75"/>
      <c r="I158" s="92">
        <v>0.85</v>
      </c>
      <c r="J158" s="92">
        <v>1.6970000000000001</v>
      </c>
      <c r="K158" s="92">
        <v>1.0980000000000001</v>
      </c>
      <c r="L158" s="92">
        <v>1.9319999999999999</v>
      </c>
      <c r="M158" s="92">
        <v>17.329999999999998</v>
      </c>
      <c r="N158" s="62">
        <v>3.8639999999999999</v>
      </c>
      <c r="O158" s="62">
        <v>2.1960000000000002</v>
      </c>
      <c r="P158" s="62">
        <v>0.23499999999999988</v>
      </c>
      <c r="Q158" s="62">
        <v>0.24800000000000011</v>
      </c>
      <c r="R158" s="92">
        <v>2.69</v>
      </c>
      <c r="S158" s="92">
        <v>3.85</v>
      </c>
      <c r="T158" s="92">
        <v>4.01</v>
      </c>
      <c r="U158" s="92">
        <v>3.02</v>
      </c>
      <c r="V158" s="92">
        <v>3.93</v>
      </c>
      <c r="W158" s="92">
        <v>2.99</v>
      </c>
      <c r="X158" s="91">
        <v>43706</v>
      </c>
      <c r="Y158" s="92">
        <v>0.23</v>
      </c>
      <c r="Z158" s="75"/>
      <c r="AA158" s="65">
        <v>1.1901303633003257</v>
      </c>
      <c r="AB158" s="66">
        <v>0</v>
      </c>
      <c r="AC158" s="66">
        <v>0</v>
      </c>
      <c r="AD158" s="102" t="e">
        <v>#VALUE!</v>
      </c>
      <c r="AE158" s="15" t="s">
        <v>149</v>
      </c>
      <c r="AF158" s="101" t="s">
        <v>211</v>
      </c>
    </row>
    <row r="159" spans="1:32" ht="14.5" x14ac:dyDescent="0.35">
      <c r="A159" s="87" t="s">
        <v>172</v>
      </c>
      <c r="B159" s="87" t="s">
        <v>180</v>
      </c>
      <c r="C159" s="87" t="s">
        <v>152</v>
      </c>
      <c r="D159" s="87" t="s">
        <v>317</v>
      </c>
      <c r="E159" s="87" t="s">
        <v>138</v>
      </c>
      <c r="F159" s="87" t="s">
        <v>160</v>
      </c>
      <c r="G159" s="80">
        <v>14.526490000000001</v>
      </c>
      <c r="H159" s="80">
        <v>14.1129</v>
      </c>
      <c r="I159" s="83">
        <v>1.43</v>
      </c>
      <c r="J159" s="83">
        <v>1.7929999999999999</v>
      </c>
      <c r="K159" s="83">
        <v>1.7130000000000001</v>
      </c>
      <c r="L159" s="83">
        <v>2.0369999999999999</v>
      </c>
      <c r="M159" s="83">
        <v>19.53</v>
      </c>
      <c r="N159" s="62">
        <v>4.0739999999999998</v>
      </c>
      <c r="O159" s="62">
        <v>3.4260000000000002</v>
      </c>
      <c r="P159" s="62">
        <v>0.24399999999999999</v>
      </c>
      <c r="Q159" s="62">
        <v>0.28300000000000014</v>
      </c>
      <c r="R159" s="83">
        <v>3.24</v>
      </c>
      <c r="S159" s="83">
        <v>3.86</v>
      </c>
      <c r="T159" s="83">
        <v>4.18</v>
      </c>
      <c r="U159" s="83">
        <v>3.41</v>
      </c>
      <c r="V159" s="83">
        <v>3.82</v>
      </c>
      <c r="W159" s="83">
        <v>3.15</v>
      </c>
      <c r="X159" s="82">
        <v>43706</v>
      </c>
      <c r="Y159" s="83">
        <v>0.23</v>
      </c>
      <c r="Z159" s="83">
        <v>15.807219999999999</v>
      </c>
      <c r="AA159" s="75">
        <v>3.923871438997907</v>
      </c>
      <c r="AB159" s="66">
        <v>412.33125385725197</v>
      </c>
      <c r="AC159" s="66">
        <v>0.412331253857252</v>
      </c>
      <c r="AD159" s="67">
        <v>0.412331</v>
      </c>
      <c r="AE159" s="15" t="s">
        <v>149</v>
      </c>
      <c r="AF159" s="83">
        <v>73.400000000000006</v>
      </c>
    </row>
    <row r="160" spans="1:32" ht="14.5" x14ac:dyDescent="0.35">
      <c r="A160" s="59" t="s">
        <v>172</v>
      </c>
      <c r="B160" s="59" t="s">
        <v>180</v>
      </c>
      <c r="C160" s="59" t="s">
        <v>152</v>
      </c>
      <c r="D160" s="59" t="s">
        <v>318</v>
      </c>
      <c r="E160" s="59" t="s">
        <v>145</v>
      </c>
      <c r="F160" s="59" t="s">
        <v>139</v>
      </c>
      <c r="G160" s="75"/>
      <c r="H160" s="75"/>
      <c r="I160" s="92">
        <v>0.86599999999999999</v>
      </c>
      <c r="J160" s="92">
        <v>1.524</v>
      </c>
      <c r="K160" s="92">
        <v>1.0780000000000001</v>
      </c>
      <c r="L160" s="92">
        <v>1.913</v>
      </c>
      <c r="M160" s="92">
        <v>16.37</v>
      </c>
      <c r="N160" s="62">
        <v>3.8260000000000001</v>
      </c>
      <c r="O160" s="62">
        <v>2.1560000000000001</v>
      </c>
      <c r="P160" s="62">
        <v>0.38900000000000001</v>
      </c>
      <c r="Q160" s="62">
        <v>0.21200000000000008</v>
      </c>
      <c r="R160" s="92">
        <v>2.46</v>
      </c>
      <c r="S160" s="92">
        <v>3.61</v>
      </c>
      <c r="T160" s="92">
        <v>3.63</v>
      </c>
      <c r="U160" s="92">
        <v>2.76</v>
      </c>
      <c r="V160" s="92">
        <v>2.46</v>
      </c>
      <c r="W160" s="92">
        <v>3.54</v>
      </c>
      <c r="X160" s="91">
        <v>43706</v>
      </c>
      <c r="Y160" s="75"/>
      <c r="Z160" s="75"/>
      <c r="AA160" s="65">
        <v>1.1048085729732773</v>
      </c>
      <c r="AB160" s="66">
        <v>0</v>
      </c>
      <c r="AC160" s="66">
        <v>0</v>
      </c>
      <c r="AD160" s="102" t="e">
        <v>#VALUE!</v>
      </c>
      <c r="AE160" s="15" t="s">
        <v>16</v>
      </c>
      <c r="AF160" s="101" t="s">
        <v>211</v>
      </c>
    </row>
    <row r="161" spans="1:32" ht="14.5" x14ac:dyDescent="0.35">
      <c r="A161" s="87" t="s">
        <v>172</v>
      </c>
      <c r="B161" s="87" t="s">
        <v>180</v>
      </c>
      <c r="C161" s="87" t="s">
        <v>152</v>
      </c>
      <c r="D161" s="87" t="s">
        <v>318</v>
      </c>
      <c r="E161" s="87" t="s">
        <v>145</v>
      </c>
      <c r="F161" s="87" t="s">
        <v>142</v>
      </c>
      <c r="G161" s="80">
        <v>21.703050000000001</v>
      </c>
      <c r="H161" s="80">
        <v>16.274609999999999</v>
      </c>
      <c r="I161" s="83">
        <v>1.2490000000000001</v>
      </c>
      <c r="J161" s="83">
        <v>1.6919999999999999</v>
      </c>
      <c r="K161" s="83">
        <v>1.5149999999999999</v>
      </c>
      <c r="L161" s="83">
        <v>1.919</v>
      </c>
      <c r="M161" s="83">
        <v>19.48</v>
      </c>
      <c r="N161" s="62">
        <v>3.8380000000000001</v>
      </c>
      <c r="O161" s="62">
        <v>3.03</v>
      </c>
      <c r="P161" s="62">
        <v>0.22700000000000009</v>
      </c>
      <c r="Q161" s="62">
        <v>0.26599999999999979</v>
      </c>
      <c r="R161" s="83">
        <v>2.94</v>
      </c>
      <c r="S161" s="83">
        <v>3.7</v>
      </c>
      <c r="T161" s="83">
        <v>2.81</v>
      </c>
      <c r="U161" s="83">
        <v>4.2</v>
      </c>
      <c r="V161" s="83">
        <v>3.48</v>
      </c>
      <c r="W161" s="83">
        <v>3.02</v>
      </c>
      <c r="X161" s="82">
        <v>43706</v>
      </c>
      <c r="Y161" s="83">
        <v>0.25</v>
      </c>
      <c r="Z161" s="83">
        <v>26.60791</v>
      </c>
      <c r="AA161" s="75">
        <v>2.651591081016289</v>
      </c>
      <c r="AB161" s="66">
        <v>1027.0929308405439</v>
      </c>
      <c r="AC161" s="66">
        <v>1.0270929308405439</v>
      </c>
      <c r="AD161" s="67">
        <v>1.027093</v>
      </c>
      <c r="AE161" s="15" t="s">
        <v>149</v>
      </c>
      <c r="AF161" s="83">
        <v>68.8</v>
      </c>
    </row>
    <row r="162" spans="1:32" ht="14.5" x14ac:dyDescent="0.35">
      <c r="A162" s="59" t="s">
        <v>172</v>
      </c>
      <c r="B162" s="59" t="s">
        <v>180</v>
      </c>
      <c r="C162" s="59" t="s">
        <v>152</v>
      </c>
      <c r="D162" s="59" t="s">
        <v>319</v>
      </c>
      <c r="E162" s="59" t="s">
        <v>148</v>
      </c>
      <c r="F162" s="59" t="s">
        <v>139</v>
      </c>
      <c r="G162" s="75"/>
      <c r="H162" s="75"/>
      <c r="I162" s="92">
        <v>0.54700000000000004</v>
      </c>
      <c r="J162" s="92">
        <v>1.3420000000000001</v>
      </c>
      <c r="K162" s="92">
        <v>0.80100000000000005</v>
      </c>
      <c r="L162" s="92">
        <v>1.6859999999999999</v>
      </c>
      <c r="M162" s="92">
        <v>16.27</v>
      </c>
      <c r="N162" s="62">
        <v>3.3719999999999999</v>
      </c>
      <c r="O162" s="62">
        <v>1.6020000000000001</v>
      </c>
      <c r="P162" s="62">
        <v>0.34399999999999986</v>
      </c>
      <c r="Q162" s="62">
        <v>0.254</v>
      </c>
      <c r="R162" s="92">
        <v>1.75</v>
      </c>
      <c r="S162" s="92">
        <v>3.29</v>
      </c>
      <c r="T162" s="92">
        <v>3.35</v>
      </c>
      <c r="U162" s="92">
        <v>2.0099999999999998</v>
      </c>
      <c r="V162" s="92">
        <v>3.45</v>
      </c>
      <c r="W162" s="92">
        <v>2.1</v>
      </c>
      <c r="X162" s="91">
        <v>43706</v>
      </c>
      <c r="Y162" s="75"/>
      <c r="Z162" s="75"/>
      <c r="AA162" s="65">
        <v>0.50802036686234309</v>
      </c>
      <c r="AB162" s="66">
        <v>0</v>
      </c>
      <c r="AC162" s="66">
        <v>0</v>
      </c>
      <c r="AD162" s="102" t="e">
        <v>#VALUE!</v>
      </c>
      <c r="AE162" s="15" t="s">
        <v>16</v>
      </c>
      <c r="AF162" s="101" t="s">
        <v>211</v>
      </c>
    </row>
    <row r="163" spans="1:32" ht="14.5" x14ac:dyDescent="0.35">
      <c r="A163" s="59" t="s">
        <v>172</v>
      </c>
      <c r="B163" s="59" t="s">
        <v>180</v>
      </c>
      <c r="C163" s="59" t="s">
        <v>152</v>
      </c>
      <c r="D163" s="59" t="s">
        <v>319</v>
      </c>
      <c r="E163" s="59" t="s">
        <v>148</v>
      </c>
      <c r="F163" s="59" t="s">
        <v>142</v>
      </c>
      <c r="G163" s="75"/>
      <c r="H163" s="75"/>
      <c r="I163" s="92">
        <v>0.72299999999999998</v>
      </c>
      <c r="J163" s="92">
        <v>1.4390000000000001</v>
      </c>
      <c r="K163" s="92">
        <v>0.95199999999999996</v>
      </c>
      <c r="L163" s="92">
        <v>1.6850000000000001</v>
      </c>
      <c r="M163" s="92">
        <v>16.16</v>
      </c>
      <c r="N163" s="62">
        <v>3.37</v>
      </c>
      <c r="O163" s="62">
        <v>1.9039999999999999</v>
      </c>
      <c r="P163" s="62">
        <v>0.246</v>
      </c>
      <c r="Q163" s="62">
        <v>0.22899999999999998</v>
      </c>
      <c r="R163" s="92">
        <v>1.81</v>
      </c>
      <c r="S163" s="92">
        <v>3.27</v>
      </c>
      <c r="T163" s="92">
        <v>3.48</v>
      </c>
      <c r="U163" s="92">
        <v>2.13</v>
      </c>
      <c r="V163" s="92">
        <v>3.36</v>
      </c>
      <c r="W163" s="92">
        <v>1.76</v>
      </c>
      <c r="X163" s="91">
        <v>43706</v>
      </c>
      <c r="Y163" s="75"/>
      <c r="Z163" s="75"/>
      <c r="AA163" s="75">
        <v>0.71469244953138578</v>
      </c>
      <c r="AB163" s="66">
        <v>0</v>
      </c>
      <c r="AC163" s="66">
        <v>0</v>
      </c>
      <c r="AD163" s="102" t="e">
        <v>#VALUE!</v>
      </c>
      <c r="AE163" s="15" t="s">
        <v>16</v>
      </c>
      <c r="AF163" s="101" t="s">
        <v>211</v>
      </c>
    </row>
    <row r="164" spans="1:32" ht="14.5" x14ac:dyDescent="0.35">
      <c r="A164" s="59" t="s">
        <v>172</v>
      </c>
      <c r="B164" s="59" t="s">
        <v>180</v>
      </c>
      <c r="C164" s="59" t="s">
        <v>152</v>
      </c>
      <c r="D164" s="59" t="s">
        <v>319</v>
      </c>
      <c r="E164" s="59" t="s">
        <v>148</v>
      </c>
      <c r="F164" s="59" t="s">
        <v>160</v>
      </c>
      <c r="G164" s="75"/>
      <c r="H164" s="75"/>
      <c r="I164" s="92">
        <v>0.63200000000000001</v>
      </c>
      <c r="J164" s="92">
        <v>1.256</v>
      </c>
      <c r="K164" s="92">
        <v>0.81399999999999995</v>
      </c>
      <c r="L164" s="92">
        <v>1.387</v>
      </c>
      <c r="M164" s="92">
        <v>17.440000000000001</v>
      </c>
      <c r="N164" s="62">
        <v>2.774</v>
      </c>
      <c r="O164" s="62">
        <v>1.6279999999999999</v>
      </c>
      <c r="P164" s="62">
        <v>0.13100000000000001</v>
      </c>
      <c r="Q164" s="62">
        <v>0.18199999999999994</v>
      </c>
      <c r="R164" s="92">
        <v>1.97</v>
      </c>
      <c r="S164" s="92">
        <v>2.77</v>
      </c>
      <c r="T164" s="92">
        <v>3.15</v>
      </c>
      <c r="U164" s="92">
        <v>1.61</v>
      </c>
      <c r="V164" s="92">
        <v>2.89</v>
      </c>
      <c r="W164" s="92">
        <v>1.88</v>
      </c>
      <c r="X164" s="91">
        <v>43706</v>
      </c>
      <c r="Y164" s="75"/>
      <c r="Z164" s="75"/>
      <c r="AA164" s="65">
        <v>0.33852485708779478</v>
      </c>
      <c r="AB164" s="66">
        <v>0</v>
      </c>
      <c r="AC164" s="66">
        <v>0</v>
      </c>
      <c r="AD164" s="102" t="e">
        <v>#VALUE!</v>
      </c>
      <c r="AE164" s="15" t="s">
        <v>16</v>
      </c>
      <c r="AF164" s="101" t="s">
        <v>211</v>
      </c>
    </row>
    <row r="165" spans="1:32" ht="14.5" x14ac:dyDescent="0.35">
      <c r="A165" s="120" t="s">
        <v>172</v>
      </c>
      <c r="B165" s="120" t="s">
        <v>180</v>
      </c>
      <c r="C165" s="120" t="s">
        <v>152</v>
      </c>
      <c r="D165" s="120" t="s">
        <v>320</v>
      </c>
      <c r="E165" s="120" t="s">
        <v>150</v>
      </c>
      <c r="F165" s="120" t="s">
        <v>139</v>
      </c>
      <c r="G165" s="108"/>
      <c r="H165" s="108"/>
      <c r="I165" s="107">
        <v>0.54600000000000004</v>
      </c>
      <c r="J165" s="107">
        <v>1.851</v>
      </c>
      <c r="K165" s="107">
        <v>0.72</v>
      </c>
      <c r="L165" s="107">
        <v>2.0590000000000002</v>
      </c>
      <c r="M165" s="107">
        <v>20.2</v>
      </c>
      <c r="N165" s="62">
        <v>4.1180000000000003</v>
      </c>
      <c r="O165" s="62">
        <v>1.44</v>
      </c>
      <c r="P165" s="62">
        <v>0.20800000000000018</v>
      </c>
      <c r="Q165" s="62">
        <v>0.17399999999999993</v>
      </c>
      <c r="R165" s="107">
        <v>1.99</v>
      </c>
      <c r="S165" s="107">
        <v>4.41</v>
      </c>
      <c r="T165" s="107">
        <v>4.3099999999999996</v>
      </c>
      <c r="U165" s="107">
        <v>1.95</v>
      </c>
      <c r="V165" s="107">
        <v>2.5099999999999998</v>
      </c>
      <c r="W165" s="107">
        <v>3.97</v>
      </c>
      <c r="X165" s="106">
        <v>43706</v>
      </c>
      <c r="Y165" s="107">
        <v>0.2</v>
      </c>
      <c r="Z165" s="107">
        <v>36.236260000000001</v>
      </c>
      <c r="AA165" s="75">
        <v>0.36695992595893223</v>
      </c>
      <c r="AB165" s="66">
        <v>10107.185916076696</v>
      </c>
      <c r="AC165" s="66">
        <v>10.107185916076697</v>
      </c>
      <c r="AD165" s="67">
        <v>10.107189999999999</v>
      </c>
      <c r="AE165" s="15" t="s">
        <v>5</v>
      </c>
      <c r="AF165" s="110">
        <v>79.8</v>
      </c>
    </row>
    <row r="166" spans="1:32" ht="14.5" x14ac:dyDescent="0.35">
      <c r="A166" s="88" t="s">
        <v>172</v>
      </c>
      <c r="B166" s="88" t="s">
        <v>180</v>
      </c>
      <c r="C166" s="88" t="s">
        <v>152</v>
      </c>
      <c r="D166" s="88" t="s">
        <v>320</v>
      </c>
      <c r="E166" s="88" t="s">
        <v>150</v>
      </c>
      <c r="F166" s="88" t="s">
        <v>142</v>
      </c>
      <c r="G166" s="61">
        <v>11.78876</v>
      </c>
      <c r="H166" s="61">
        <v>9.9253099999999996</v>
      </c>
      <c r="I166" s="64">
        <v>0.80300000000000005</v>
      </c>
      <c r="J166" s="64">
        <v>1.4239999999999999</v>
      </c>
      <c r="K166" s="64">
        <v>0.97699999999999998</v>
      </c>
      <c r="L166" s="64">
        <v>1.6579999999999999</v>
      </c>
      <c r="M166" s="64">
        <v>19.11</v>
      </c>
      <c r="N166" s="62">
        <v>3.3159999999999998</v>
      </c>
      <c r="O166" s="62">
        <v>1.954</v>
      </c>
      <c r="P166" s="62">
        <v>0.23399999999999999</v>
      </c>
      <c r="Q166" s="62">
        <v>0.17399999999999993</v>
      </c>
      <c r="R166" s="64">
        <v>2.48</v>
      </c>
      <c r="S166" s="64">
        <v>4.03</v>
      </c>
      <c r="T166" s="64">
        <v>3.65</v>
      </c>
      <c r="U166" s="64">
        <v>2.13</v>
      </c>
      <c r="V166" s="64">
        <v>4.01</v>
      </c>
      <c r="W166" s="64">
        <v>1.89</v>
      </c>
      <c r="X166" s="63">
        <v>43706</v>
      </c>
      <c r="Y166" s="64">
        <v>0.25</v>
      </c>
      <c r="Z166" s="64">
        <v>19.569600000000001</v>
      </c>
      <c r="AA166" s="65">
        <v>0.63529917807748482</v>
      </c>
      <c r="AB166" s="66">
        <v>3152.8926356578709</v>
      </c>
      <c r="AC166" s="66">
        <v>3.1528926356578708</v>
      </c>
      <c r="AD166" s="67">
        <v>3.1528930000000002</v>
      </c>
      <c r="AE166" s="15" t="s">
        <v>18</v>
      </c>
      <c r="AF166" s="69">
        <v>59.7</v>
      </c>
    </row>
    <row r="167" spans="1:32" ht="14.5" x14ac:dyDescent="0.35">
      <c r="A167" s="87" t="s">
        <v>172</v>
      </c>
      <c r="B167" s="87" t="s">
        <v>180</v>
      </c>
      <c r="C167" s="87" t="s">
        <v>154</v>
      </c>
      <c r="D167" s="87" t="s">
        <v>321</v>
      </c>
      <c r="E167" s="87" t="s">
        <v>138</v>
      </c>
      <c r="F167" s="87" t="s">
        <v>139</v>
      </c>
      <c r="G167" s="80">
        <v>17.571739999999998</v>
      </c>
      <c r="H167" s="80">
        <v>17.567720000000001</v>
      </c>
      <c r="I167" s="83">
        <v>0.51100000000000001</v>
      </c>
      <c r="J167" s="83">
        <v>1.6739999999999999</v>
      </c>
      <c r="K167" s="83">
        <v>0.78200000000000003</v>
      </c>
      <c r="L167" s="83">
        <v>1.919</v>
      </c>
      <c r="M167" s="83">
        <v>21.43</v>
      </c>
      <c r="N167" s="62">
        <v>3.8380000000000001</v>
      </c>
      <c r="O167" s="62">
        <v>1.5640000000000001</v>
      </c>
      <c r="P167" s="62">
        <v>0.24500000000000011</v>
      </c>
      <c r="Q167" s="62">
        <v>0.27100000000000002</v>
      </c>
      <c r="R167" s="83">
        <v>1.67</v>
      </c>
      <c r="S167" s="83">
        <v>3.55</v>
      </c>
      <c r="T167" s="83">
        <v>3.06</v>
      </c>
      <c r="U167" s="83">
        <v>1.61</v>
      </c>
      <c r="V167" s="83">
        <v>1.92</v>
      </c>
      <c r="W167" s="83">
        <v>3.68</v>
      </c>
      <c r="X167" s="82">
        <v>43706</v>
      </c>
      <c r="Y167" s="83">
        <v>0.27</v>
      </c>
      <c r="Z167" s="83">
        <v>23.40239</v>
      </c>
      <c r="AA167" s="75">
        <v>0.54531908513917604</v>
      </c>
      <c r="AB167" s="66">
        <v>4392.5330906894587</v>
      </c>
      <c r="AC167" s="66">
        <v>4.3925330906894589</v>
      </c>
      <c r="AD167" s="67">
        <v>4.3925330000000002</v>
      </c>
      <c r="AE167" s="15" t="s">
        <v>149</v>
      </c>
      <c r="AF167" s="86">
        <v>74.2</v>
      </c>
    </row>
    <row r="168" spans="1:32" ht="14.5" x14ac:dyDescent="0.35">
      <c r="A168" s="87" t="s">
        <v>172</v>
      </c>
      <c r="B168" s="87" t="s">
        <v>180</v>
      </c>
      <c r="C168" s="87" t="s">
        <v>154</v>
      </c>
      <c r="D168" s="87" t="s">
        <v>321</v>
      </c>
      <c r="E168" s="87" t="s">
        <v>138</v>
      </c>
      <c r="F168" s="87" t="s">
        <v>142</v>
      </c>
      <c r="G168" s="80">
        <v>12.417899999999999</v>
      </c>
      <c r="H168" s="80">
        <v>12.20266</v>
      </c>
      <c r="I168" s="83">
        <v>0.22800000000000001</v>
      </c>
      <c r="J168" s="83">
        <v>1.349</v>
      </c>
      <c r="K168" s="83">
        <v>0.48</v>
      </c>
      <c r="L168" s="83">
        <v>1.5509999999999999</v>
      </c>
      <c r="M168" s="83">
        <v>17.829999999999998</v>
      </c>
      <c r="N168" s="62">
        <v>3.1019999999999999</v>
      </c>
      <c r="O168" s="62">
        <v>0.96</v>
      </c>
      <c r="P168" s="62">
        <v>0.20199999999999996</v>
      </c>
      <c r="Q168" s="62">
        <v>0.252</v>
      </c>
      <c r="R168" s="83">
        <v>1.51</v>
      </c>
      <c r="S168" s="83">
        <v>3.12</v>
      </c>
      <c r="T168" s="83">
        <v>1.62</v>
      </c>
      <c r="U168" s="83">
        <v>3.29</v>
      </c>
      <c r="V168" s="83">
        <v>1.72</v>
      </c>
      <c r="W168" s="83">
        <v>2.81</v>
      </c>
      <c r="X168" s="82">
        <v>43706</v>
      </c>
      <c r="Y168" s="83">
        <v>0.27</v>
      </c>
      <c r="Z168" s="83">
        <v>17.722519999999999</v>
      </c>
      <c r="AA168" s="65">
        <v>0.12216033486797849</v>
      </c>
      <c r="AB168" s="66">
        <v>14849.122407807223</v>
      </c>
      <c r="AC168" s="66">
        <v>14.849122407807224</v>
      </c>
      <c r="AD168" s="67">
        <v>14.849119999999999</v>
      </c>
      <c r="AE168" s="15" t="s">
        <v>149</v>
      </c>
      <c r="AF168" s="86">
        <v>45.9</v>
      </c>
    </row>
    <row r="169" spans="1:32" ht="14.5" x14ac:dyDescent="0.35">
      <c r="A169" s="59" t="s">
        <v>172</v>
      </c>
      <c r="B169" s="59" t="s">
        <v>180</v>
      </c>
      <c r="C169" s="59" t="s">
        <v>154</v>
      </c>
      <c r="D169" s="59" t="s">
        <v>321</v>
      </c>
      <c r="E169" s="59" t="s">
        <v>138</v>
      </c>
      <c r="F169" s="59" t="s">
        <v>160</v>
      </c>
      <c r="G169" s="75"/>
      <c r="H169" s="75"/>
      <c r="I169" s="75" t="s">
        <v>212</v>
      </c>
      <c r="J169" s="75"/>
      <c r="K169" s="75"/>
      <c r="L169" s="75"/>
      <c r="M169" s="92">
        <v>17.12</v>
      </c>
      <c r="N169" s="62">
        <v>0</v>
      </c>
      <c r="O169" s="62">
        <v>0</v>
      </c>
      <c r="P169" s="62">
        <v>0</v>
      </c>
      <c r="Q169" s="62" t="e">
        <v>#VALUE!</v>
      </c>
      <c r="R169" s="92">
        <v>1.58</v>
      </c>
      <c r="S169" s="92">
        <v>3.33</v>
      </c>
      <c r="T169" s="92">
        <v>3.16</v>
      </c>
      <c r="U169" s="92">
        <v>1.56</v>
      </c>
      <c r="V169" s="92">
        <v>2.4</v>
      </c>
      <c r="W169" s="92">
        <v>3.34</v>
      </c>
      <c r="X169" s="91">
        <v>43706</v>
      </c>
      <c r="Y169" s="92">
        <v>0.28000000000000003</v>
      </c>
      <c r="Z169" s="75"/>
      <c r="AA169" s="75" t="e">
        <v>#VALUE!</v>
      </c>
      <c r="AB169" s="66" t="e">
        <v>#VALUE!</v>
      </c>
      <c r="AC169" s="66" t="e">
        <v>#VALUE!</v>
      </c>
      <c r="AD169" s="102" t="e">
        <v>#VALUE!</v>
      </c>
      <c r="AE169" s="15" t="s">
        <v>16</v>
      </c>
      <c r="AF169" s="75" t="s">
        <v>211</v>
      </c>
    </row>
    <row r="170" spans="1:32" ht="14.5" x14ac:dyDescent="0.35">
      <c r="A170" s="59" t="s">
        <v>172</v>
      </c>
      <c r="B170" s="59" t="s">
        <v>180</v>
      </c>
      <c r="C170" s="59" t="s">
        <v>154</v>
      </c>
      <c r="D170" s="59" t="s">
        <v>322</v>
      </c>
      <c r="E170" s="59" t="s">
        <v>145</v>
      </c>
      <c r="F170" s="59" t="s">
        <v>139</v>
      </c>
      <c r="G170" s="75"/>
      <c r="H170" s="75"/>
      <c r="I170" s="75" t="s">
        <v>212</v>
      </c>
      <c r="J170" s="75"/>
      <c r="K170" s="75"/>
      <c r="L170" s="75"/>
      <c r="M170" s="92">
        <v>18.850000000000001</v>
      </c>
      <c r="N170" s="62">
        <v>0</v>
      </c>
      <c r="O170" s="62">
        <v>0</v>
      </c>
      <c r="P170" s="62">
        <v>0</v>
      </c>
      <c r="Q170" s="62" t="e">
        <v>#VALUE!</v>
      </c>
      <c r="R170" s="92">
        <v>1.8</v>
      </c>
      <c r="S170" s="92">
        <v>3.31</v>
      </c>
      <c r="T170" s="92">
        <v>2.46</v>
      </c>
      <c r="U170" s="92">
        <v>3.1</v>
      </c>
      <c r="V170" s="92">
        <v>1.64</v>
      </c>
      <c r="W170" s="92">
        <v>3.1</v>
      </c>
      <c r="X170" s="91">
        <v>43706</v>
      </c>
      <c r="Y170" s="92">
        <v>0.35</v>
      </c>
      <c r="Z170" s="92">
        <v>14.15166</v>
      </c>
      <c r="AA170" s="65" t="e">
        <v>#VALUE!</v>
      </c>
      <c r="AB170" s="66" t="e">
        <v>#VALUE!</v>
      </c>
      <c r="AC170" s="66" t="e">
        <v>#VALUE!</v>
      </c>
      <c r="AD170" s="102" t="e">
        <v>#VALUE!</v>
      </c>
      <c r="AE170" s="15" t="s">
        <v>16</v>
      </c>
      <c r="AF170" s="92">
        <v>64.5</v>
      </c>
    </row>
    <row r="171" spans="1:32" ht="14.5" x14ac:dyDescent="0.35">
      <c r="A171" s="59" t="s">
        <v>172</v>
      </c>
      <c r="B171" s="59" t="s">
        <v>180</v>
      </c>
      <c r="C171" s="59" t="s">
        <v>154</v>
      </c>
      <c r="D171" s="59" t="s">
        <v>322</v>
      </c>
      <c r="E171" s="59" t="s">
        <v>145</v>
      </c>
      <c r="F171" s="59" t="s">
        <v>142</v>
      </c>
      <c r="G171" s="75"/>
      <c r="H171" s="75"/>
      <c r="I171" s="92">
        <v>0.316</v>
      </c>
      <c r="J171" s="92">
        <v>1.2649999999999999</v>
      </c>
      <c r="K171" s="92">
        <v>0.44</v>
      </c>
      <c r="L171" s="92">
        <v>1.512</v>
      </c>
      <c r="M171" s="92">
        <v>18.690000000000001</v>
      </c>
      <c r="N171" s="62">
        <v>3.024</v>
      </c>
      <c r="O171" s="62">
        <v>0.88</v>
      </c>
      <c r="P171" s="62">
        <v>0.24700000000000011</v>
      </c>
      <c r="Q171" s="62">
        <v>0.124</v>
      </c>
      <c r="R171" s="92">
        <v>1.22</v>
      </c>
      <c r="S171" s="92">
        <v>2.74</v>
      </c>
      <c r="T171" s="92">
        <v>2.92</v>
      </c>
      <c r="U171" s="92">
        <v>1.37</v>
      </c>
      <c r="V171" s="92">
        <v>2.74</v>
      </c>
      <c r="W171" s="92">
        <v>1.48</v>
      </c>
      <c r="X171" s="91">
        <v>43706</v>
      </c>
      <c r="Y171" s="75"/>
      <c r="Z171" s="75"/>
      <c r="AA171" s="75">
        <v>6.9807579357337404E-2</v>
      </c>
      <c r="AB171" s="66">
        <v>0</v>
      </c>
      <c r="AC171" s="66">
        <v>0</v>
      </c>
      <c r="AD171" s="102" t="e">
        <v>#VALUE!</v>
      </c>
      <c r="AE171" s="15" t="s">
        <v>16</v>
      </c>
      <c r="AF171" s="75" t="s">
        <v>211</v>
      </c>
    </row>
    <row r="172" spans="1:32" ht="14.5" x14ac:dyDescent="0.35">
      <c r="A172" s="121" t="s">
        <v>172</v>
      </c>
      <c r="B172" s="121" t="s">
        <v>180</v>
      </c>
      <c r="C172" s="121" t="s">
        <v>154</v>
      </c>
      <c r="D172" s="121" t="s">
        <v>322</v>
      </c>
      <c r="E172" s="121" t="s">
        <v>145</v>
      </c>
      <c r="F172" s="121" t="s">
        <v>160</v>
      </c>
      <c r="G172" s="76"/>
      <c r="H172" s="76"/>
      <c r="I172" s="74">
        <v>1.0620000000000001</v>
      </c>
      <c r="J172" s="74">
        <v>1.4570000000000001</v>
      </c>
      <c r="K172" s="74">
        <v>1.373</v>
      </c>
      <c r="L172" s="74">
        <v>1.68</v>
      </c>
      <c r="M172" s="74">
        <v>19.89</v>
      </c>
      <c r="N172" s="62">
        <v>3.36</v>
      </c>
      <c r="O172" s="62">
        <v>2.746</v>
      </c>
      <c r="P172" s="62">
        <v>0.22299999999999986</v>
      </c>
      <c r="Q172" s="62">
        <v>0.31099999999999994</v>
      </c>
      <c r="R172" s="74">
        <v>2.0499999999999998</v>
      </c>
      <c r="S172" s="74">
        <v>3.36</v>
      </c>
      <c r="T172" s="74">
        <v>2.04</v>
      </c>
      <c r="U172" s="74">
        <v>2.64</v>
      </c>
      <c r="V172" s="74">
        <v>2.0499999999999998</v>
      </c>
      <c r="W172" s="74">
        <v>3.5</v>
      </c>
      <c r="X172" s="73">
        <v>43706</v>
      </c>
      <c r="Y172" s="74">
        <v>0.39</v>
      </c>
      <c r="Z172" s="74">
        <v>8.4130500000000001</v>
      </c>
      <c r="AA172" s="65">
        <v>2.0445191161616516</v>
      </c>
      <c r="AB172" s="66">
        <v>421.18007851725832</v>
      </c>
      <c r="AC172" s="66">
        <v>0.42118007851725831</v>
      </c>
      <c r="AD172" s="67">
        <v>0.42118</v>
      </c>
      <c r="AE172" s="15" t="s">
        <v>10</v>
      </c>
      <c r="AF172" s="78">
        <v>47.7</v>
      </c>
    </row>
    <row r="173" spans="1:32" ht="14.5" x14ac:dyDescent="0.35">
      <c r="A173" s="87" t="s">
        <v>172</v>
      </c>
      <c r="B173" s="87" t="s">
        <v>180</v>
      </c>
      <c r="C173" s="87" t="s">
        <v>154</v>
      </c>
      <c r="D173" s="87" t="s">
        <v>323</v>
      </c>
      <c r="E173" s="87" t="s">
        <v>148</v>
      </c>
      <c r="F173" s="87" t="s">
        <v>139</v>
      </c>
      <c r="G173" s="84"/>
      <c r="H173" s="84"/>
      <c r="I173" s="83">
        <v>0.90600000000000003</v>
      </c>
      <c r="J173" s="83">
        <v>1.4239999999999999</v>
      </c>
      <c r="K173" s="83">
        <v>1.2609999999999999</v>
      </c>
      <c r="L173" s="83">
        <v>1.6990000000000001</v>
      </c>
      <c r="M173" s="83">
        <v>16.04</v>
      </c>
      <c r="N173" s="62">
        <v>3.3980000000000001</v>
      </c>
      <c r="O173" s="62">
        <v>2.5219999999999998</v>
      </c>
      <c r="P173" s="62">
        <v>0.27500000000000013</v>
      </c>
      <c r="Q173" s="62">
        <v>0.35499999999999987</v>
      </c>
      <c r="R173" s="83">
        <v>1.65</v>
      </c>
      <c r="S173" s="83">
        <v>3.01</v>
      </c>
      <c r="T173" s="83">
        <v>2.97</v>
      </c>
      <c r="U173" s="83">
        <v>1.82</v>
      </c>
      <c r="V173" s="83">
        <v>2.48</v>
      </c>
      <c r="W173" s="83">
        <v>3.08</v>
      </c>
      <c r="X173" s="82">
        <v>43706</v>
      </c>
      <c r="Y173" s="83">
        <v>0.51</v>
      </c>
      <c r="Z173" s="83">
        <v>15.335699999999999</v>
      </c>
      <c r="AA173" s="75">
        <v>1.8439111590924826</v>
      </c>
      <c r="AB173" s="66">
        <v>851.27354754040607</v>
      </c>
      <c r="AC173" s="66">
        <v>0.85127354754040607</v>
      </c>
      <c r="AD173" s="67">
        <v>0.85127399999999998</v>
      </c>
      <c r="AE173" s="15" t="s">
        <v>16</v>
      </c>
      <c r="AF173" s="86">
        <v>48.4</v>
      </c>
    </row>
    <row r="174" spans="1:32" ht="14.5" x14ac:dyDescent="0.35">
      <c r="A174" s="87" t="s">
        <v>172</v>
      </c>
      <c r="B174" s="87" t="s">
        <v>180</v>
      </c>
      <c r="C174" s="87" t="s">
        <v>154</v>
      </c>
      <c r="D174" s="87" t="s">
        <v>323</v>
      </c>
      <c r="E174" s="87" t="s">
        <v>148</v>
      </c>
      <c r="F174" s="87" t="s">
        <v>142</v>
      </c>
      <c r="G174" s="80">
        <v>8.6578700000000008</v>
      </c>
      <c r="H174" s="80">
        <v>8.6555900000000001</v>
      </c>
      <c r="I174" s="83">
        <v>0.38</v>
      </c>
      <c r="J174" s="83">
        <v>1.0820000000000001</v>
      </c>
      <c r="K174" s="83">
        <v>0.54</v>
      </c>
      <c r="L174" s="83">
        <v>1.3180000000000001</v>
      </c>
      <c r="M174" s="83">
        <v>19.59</v>
      </c>
      <c r="N174" s="62">
        <v>2.6360000000000001</v>
      </c>
      <c r="O174" s="62">
        <v>1.08</v>
      </c>
      <c r="P174" s="62">
        <v>0.23599999999999999</v>
      </c>
      <c r="Q174" s="62">
        <v>0.16000000000000003</v>
      </c>
      <c r="R174" s="83">
        <v>1.52</v>
      </c>
      <c r="S174" s="83">
        <v>2.73</v>
      </c>
      <c r="T174" s="83">
        <v>1.64</v>
      </c>
      <c r="U174" s="83">
        <v>2.44</v>
      </c>
      <c r="V174" s="83">
        <v>1.93</v>
      </c>
      <c r="W174" s="83">
        <v>2.83</v>
      </c>
      <c r="X174" s="82">
        <v>43706</v>
      </c>
      <c r="Y174" s="83">
        <v>0.39</v>
      </c>
      <c r="Z174" s="83">
        <v>15.335699999999999</v>
      </c>
      <c r="AA174" s="65">
        <v>0.1163693419770582</v>
      </c>
      <c r="AB174" s="66">
        <v>13488.714184354976</v>
      </c>
      <c r="AC174" s="66">
        <v>13.488714184354976</v>
      </c>
      <c r="AD174" s="67">
        <v>13.488709999999999</v>
      </c>
      <c r="AE174" s="15" t="s">
        <v>12</v>
      </c>
      <c r="AF174" s="86">
        <v>44.9</v>
      </c>
    </row>
    <row r="175" spans="1:32" ht="14.5" x14ac:dyDescent="0.35">
      <c r="A175" s="59" t="s">
        <v>172</v>
      </c>
      <c r="B175" s="59" t="s">
        <v>180</v>
      </c>
      <c r="C175" s="59" t="s">
        <v>154</v>
      </c>
      <c r="D175" s="59" t="s">
        <v>324</v>
      </c>
      <c r="E175" s="59" t="s">
        <v>150</v>
      </c>
      <c r="F175" s="59" t="s">
        <v>139</v>
      </c>
      <c r="G175" s="75"/>
      <c r="H175" s="75"/>
      <c r="I175" s="92">
        <v>0.42</v>
      </c>
      <c r="J175" s="92">
        <v>1.0649999999999999</v>
      </c>
      <c r="K175" s="92">
        <v>0.58299999999999996</v>
      </c>
      <c r="L175" s="92">
        <v>1.421</v>
      </c>
      <c r="M175" s="92">
        <v>16.399999999999999</v>
      </c>
      <c r="N175" s="62">
        <v>2.8420000000000001</v>
      </c>
      <c r="O175" s="62">
        <v>1.1659999999999999</v>
      </c>
      <c r="P175" s="62">
        <v>0.35600000000000009</v>
      </c>
      <c r="Q175" s="62">
        <v>0.16299999999999998</v>
      </c>
      <c r="R175" s="92">
        <v>1.83</v>
      </c>
      <c r="S175" s="92">
        <v>3.11</v>
      </c>
      <c r="T175" s="92">
        <v>1.92</v>
      </c>
      <c r="U175" s="92">
        <v>2.85</v>
      </c>
      <c r="V175" s="92">
        <v>2.61</v>
      </c>
      <c r="W175" s="92">
        <v>1.5</v>
      </c>
      <c r="X175" s="91">
        <v>43706</v>
      </c>
      <c r="Y175" s="75"/>
      <c r="Z175" s="75"/>
      <c r="AA175" s="75">
        <v>0.1591805278630086</v>
      </c>
      <c r="AB175" s="66">
        <v>0</v>
      </c>
      <c r="AC175" s="66">
        <v>0</v>
      </c>
      <c r="AD175" s="102" t="e">
        <v>#VALUE!</v>
      </c>
      <c r="AE175" s="15" t="s">
        <v>16</v>
      </c>
      <c r="AF175" s="75" t="s">
        <v>211</v>
      </c>
    </row>
    <row r="176" spans="1:32" ht="14.5" x14ac:dyDescent="0.35">
      <c r="A176" s="87" t="s">
        <v>172</v>
      </c>
      <c r="B176" s="87" t="s">
        <v>180</v>
      </c>
      <c r="C176" s="87" t="s">
        <v>154</v>
      </c>
      <c r="D176" s="87" t="s">
        <v>324</v>
      </c>
      <c r="E176" s="87" t="s">
        <v>150</v>
      </c>
      <c r="F176" s="87" t="s">
        <v>142</v>
      </c>
      <c r="G176" s="80">
        <v>6.9421799999999996</v>
      </c>
      <c r="H176" s="80">
        <v>6.6948400000000001</v>
      </c>
      <c r="I176" s="83">
        <v>0.215</v>
      </c>
      <c r="J176" s="83">
        <v>1.157</v>
      </c>
      <c r="K176" s="83">
        <v>0.40600000000000003</v>
      </c>
      <c r="L176" s="83">
        <v>1.365</v>
      </c>
      <c r="M176" s="83">
        <v>18.72</v>
      </c>
      <c r="N176" s="62">
        <v>2.73</v>
      </c>
      <c r="O176" s="62">
        <v>0.81200000000000006</v>
      </c>
      <c r="P176" s="62">
        <v>0.20799999999999996</v>
      </c>
      <c r="Q176" s="62">
        <v>0.19100000000000003</v>
      </c>
      <c r="R176" s="83">
        <v>1.22</v>
      </c>
      <c r="S176" s="83">
        <v>2.61</v>
      </c>
      <c r="T176" s="83">
        <v>2.59</v>
      </c>
      <c r="U176" s="83">
        <v>1.21</v>
      </c>
      <c r="V176" s="83">
        <v>2.61</v>
      </c>
      <c r="W176" s="83">
        <v>1.46</v>
      </c>
      <c r="X176" s="82">
        <v>43706</v>
      </c>
      <c r="Y176" s="83">
        <v>0.27</v>
      </c>
      <c r="Z176" s="83">
        <v>10.31349</v>
      </c>
      <c r="AA176" s="65">
        <v>6.2715427976759386E-2</v>
      </c>
      <c r="AB176" s="66">
        <v>16832.041308339423</v>
      </c>
      <c r="AC176" s="66">
        <v>16.832041308339424</v>
      </c>
      <c r="AD176" s="67">
        <v>16.832039999999999</v>
      </c>
      <c r="AE176" s="15" t="s">
        <v>5</v>
      </c>
      <c r="AF176" s="83">
        <v>34.799999999999997</v>
      </c>
    </row>
    <row r="177" spans="1:32" ht="14.5" x14ac:dyDescent="0.35">
      <c r="A177" s="59" t="s">
        <v>172</v>
      </c>
      <c r="B177" s="59" t="s">
        <v>180</v>
      </c>
      <c r="C177" s="59" t="s">
        <v>154</v>
      </c>
      <c r="D177" s="59" t="s">
        <v>324</v>
      </c>
      <c r="E177" s="59" t="s">
        <v>150</v>
      </c>
      <c r="F177" s="59" t="s">
        <v>160</v>
      </c>
      <c r="G177" s="75"/>
      <c r="H177" s="75"/>
      <c r="I177" s="92">
        <v>0.83299999999999996</v>
      </c>
      <c r="J177" s="92">
        <v>1.3440000000000001</v>
      </c>
      <c r="K177" s="92">
        <v>0.97699999999999998</v>
      </c>
      <c r="L177" s="92">
        <v>1.526</v>
      </c>
      <c r="M177" s="92">
        <v>16.239999999999998</v>
      </c>
      <c r="N177" s="62">
        <v>3.052</v>
      </c>
      <c r="O177" s="62">
        <v>1.954</v>
      </c>
      <c r="P177" s="62">
        <v>0.18199999999999994</v>
      </c>
      <c r="Q177" s="62">
        <v>0.14400000000000002</v>
      </c>
      <c r="R177" s="92">
        <v>1.61</v>
      </c>
      <c r="S177" s="92">
        <v>2.63</v>
      </c>
      <c r="T177" s="92">
        <v>2.66</v>
      </c>
      <c r="U177" s="92">
        <v>1.9</v>
      </c>
      <c r="V177" s="92">
        <v>2.4900000000000002</v>
      </c>
      <c r="W177" s="92">
        <v>1.88</v>
      </c>
      <c r="X177" s="91">
        <v>43706</v>
      </c>
      <c r="Y177" s="75"/>
      <c r="Z177" s="75"/>
      <c r="AA177" s="75">
        <v>0.50757485510271727</v>
      </c>
      <c r="AB177" s="66">
        <v>0</v>
      </c>
      <c r="AC177" s="66">
        <v>0</v>
      </c>
      <c r="AD177" s="102" t="e">
        <v>#VALUE!</v>
      </c>
      <c r="AE177" s="15" t="s">
        <v>16</v>
      </c>
      <c r="AF177" s="101" t="s">
        <v>211</v>
      </c>
    </row>
    <row r="178" spans="1:32" ht="14.5" x14ac:dyDescent="0.35">
      <c r="A178" s="87" t="s">
        <v>172</v>
      </c>
      <c r="B178" s="87" t="s">
        <v>180</v>
      </c>
      <c r="C178" s="87" t="s">
        <v>154</v>
      </c>
      <c r="D178" s="87" t="s">
        <v>325</v>
      </c>
      <c r="E178" s="87" t="s">
        <v>151</v>
      </c>
      <c r="F178" s="87" t="s">
        <v>139</v>
      </c>
      <c r="G178" s="84"/>
      <c r="H178" s="84"/>
      <c r="I178" s="83">
        <v>0.29899999999999999</v>
      </c>
      <c r="J178" s="83">
        <v>1.1259999999999999</v>
      </c>
      <c r="K178" s="83">
        <v>0.56699999999999995</v>
      </c>
      <c r="L178" s="83">
        <v>1.3049999999999999</v>
      </c>
      <c r="M178" s="83">
        <v>17.899999999999999</v>
      </c>
      <c r="N178" s="62">
        <v>2.61</v>
      </c>
      <c r="O178" s="62">
        <v>1.1339999999999999</v>
      </c>
      <c r="P178" s="62">
        <v>0.17900000000000005</v>
      </c>
      <c r="Q178" s="62">
        <v>0.26799999999999996</v>
      </c>
      <c r="R178" s="83">
        <v>1.52</v>
      </c>
      <c r="S178" s="83">
        <v>2.84</v>
      </c>
      <c r="T178" s="83">
        <v>2.8</v>
      </c>
      <c r="U178" s="83">
        <v>1.52</v>
      </c>
      <c r="V178" s="83">
        <v>2.79</v>
      </c>
      <c r="W178" s="83">
        <v>1.55</v>
      </c>
      <c r="X178" s="82">
        <v>43706</v>
      </c>
      <c r="Y178" s="83">
        <v>0.28999999999999998</v>
      </c>
      <c r="Z178" s="83">
        <v>18.56476</v>
      </c>
      <c r="AA178" s="65">
        <v>0.16319157836416331</v>
      </c>
      <c r="AB178" s="66">
        <v>11643.863967823134</v>
      </c>
      <c r="AC178" s="66">
        <v>11.643863967823133</v>
      </c>
      <c r="AD178" s="67">
        <v>11.64386</v>
      </c>
      <c r="AE178" s="15" t="s">
        <v>16</v>
      </c>
      <c r="AF178" s="86">
        <v>44.4</v>
      </c>
    </row>
    <row r="179" spans="1:32" ht="14.5" x14ac:dyDescent="0.35">
      <c r="A179" s="87" t="s">
        <v>172</v>
      </c>
      <c r="B179" s="87" t="s">
        <v>180</v>
      </c>
      <c r="C179" s="87" t="s">
        <v>154</v>
      </c>
      <c r="D179" s="87" t="s">
        <v>325</v>
      </c>
      <c r="E179" s="87" t="s">
        <v>151</v>
      </c>
      <c r="F179" s="87" t="s">
        <v>142</v>
      </c>
      <c r="G179" s="80">
        <v>1.25021</v>
      </c>
      <c r="H179" s="80">
        <v>0.93603999999999998</v>
      </c>
      <c r="I179" s="83">
        <v>0.38200000000000001</v>
      </c>
      <c r="J179" s="83">
        <v>1.19</v>
      </c>
      <c r="K179" s="83">
        <v>0.51</v>
      </c>
      <c r="L179" s="83">
        <v>1.3109999999999999</v>
      </c>
      <c r="M179" s="83">
        <v>20.66</v>
      </c>
      <c r="N179" s="62">
        <v>2.6219999999999999</v>
      </c>
      <c r="O179" s="62">
        <v>1.02</v>
      </c>
      <c r="P179" s="62">
        <v>0.121</v>
      </c>
      <c r="Q179" s="62">
        <v>0.128</v>
      </c>
      <c r="R179" s="83">
        <v>1.51</v>
      </c>
      <c r="S179" s="83">
        <v>2.5499999999999998</v>
      </c>
      <c r="T179" s="83">
        <v>2.67</v>
      </c>
      <c r="U179" s="83">
        <v>1.56</v>
      </c>
      <c r="V179" s="83">
        <v>1.32</v>
      </c>
      <c r="W179" s="83">
        <v>2.56</v>
      </c>
      <c r="X179" s="82">
        <v>43706</v>
      </c>
      <c r="Y179" s="83">
        <v>0.22</v>
      </c>
      <c r="Z179" s="83">
        <v>17.12491</v>
      </c>
      <c r="AA179" s="75">
        <v>8.4486324293654533E-2</v>
      </c>
      <c r="AB179" s="66">
        <v>20746.622686522933</v>
      </c>
      <c r="AC179" s="66">
        <v>20.746622686522933</v>
      </c>
      <c r="AD179" s="67">
        <v>20.74662</v>
      </c>
      <c r="AE179" s="15" t="s">
        <v>5</v>
      </c>
      <c r="AF179" s="86">
        <v>46.5</v>
      </c>
    </row>
    <row r="180" spans="1:32" ht="14.5" x14ac:dyDescent="0.35">
      <c r="A180" s="121" t="s">
        <v>172</v>
      </c>
      <c r="B180" s="121" t="s">
        <v>180</v>
      </c>
      <c r="C180" s="121" t="s">
        <v>154</v>
      </c>
      <c r="D180" s="121" t="s">
        <v>325</v>
      </c>
      <c r="E180" s="121" t="s">
        <v>151</v>
      </c>
      <c r="F180" s="121" t="s">
        <v>160</v>
      </c>
      <c r="G180" s="74">
        <v>6.9204800000000004</v>
      </c>
      <c r="H180" s="74">
        <v>6.8886399999999997</v>
      </c>
      <c r="I180" s="74">
        <v>0.30599999999999999</v>
      </c>
      <c r="J180" s="74">
        <v>1.2</v>
      </c>
      <c r="K180" s="74">
        <v>0.51800000000000002</v>
      </c>
      <c r="L180" s="74">
        <v>1.3340000000000001</v>
      </c>
      <c r="M180" s="74">
        <v>19.98</v>
      </c>
      <c r="N180" s="62">
        <v>2.6680000000000001</v>
      </c>
      <c r="O180" s="62">
        <v>1.036</v>
      </c>
      <c r="P180" s="62">
        <v>0.13400000000000012</v>
      </c>
      <c r="Q180" s="62">
        <v>0.21200000000000002</v>
      </c>
      <c r="R180" s="74">
        <v>1.49</v>
      </c>
      <c r="S180" s="74">
        <v>3.03</v>
      </c>
      <c r="T180" s="74">
        <v>1.56</v>
      </c>
      <c r="U180" s="74">
        <v>2.82</v>
      </c>
      <c r="V180" s="74">
        <v>2.67</v>
      </c>
      <c r="W180" s="74">
        <v>1.37</v>
      </c>
      <c r="X180" s="73">
        <v>43706</v>
      </c>
      <c r="Y180" s="74">
        <v>0.25</v>
      </c>
      <c r="Z180" s="74">
        <v>16.569210000000002</v>
      </c>
      <c r="AA180" s="65">
        <v>0.11862022768026349</v>
      </c>
      <c r="AB180" s="66">
        <v>14297.12044092776</v>
      </c>
      <c r="AC180" s="66">
        <v>14.29712044092776</v>
      </c>
      <c r="AD180" s="67">
        <v>14.29712</v>
      </c>
      <c r="AE180" s="15" t="s">
        <v>10</v>
      </c>
      <c r="AF180" s="78">
        <v>43.7</v>
      </c>
    </row>
    <row r="181" spans="1:32" ht="14.5" x14ac:dyDescent="0.35">
      <c r="A181" s="79" t="s">
        <v>172</v>
      </c>
      <c r="B181" s="79" t="s">
        <v>183</v>
      </c>
      <c r="C181" s="79" t="s">
        <v>137</v>
      </c>
      <c r="D181" s="79" t="s">
        <v>326</v>
      </c>
      <c r="E181" s="79" t="s">
        <v>138</v>
      </c>
      <c r="F181" s="79" t="s">
        <v>139</v>
      </c>
      <c r="G181" s="80">
        <v>54.46378</v>
      </c>
      <c r="H181" s="80">
        <v>5.7786099999999996</v>
      </c>
      <c r="I181" s="81">
        <v>0.64400000000000002</v>
      </c>
      <c r="J181" s="81">
        <v>1.2749999999999999</v>
      </c>
      <c r="K181" s="81">
        <v>0.85299999999999998</v>
      </c>
      <c r="L181" s="81">
        <v>1.4730000000000001</v>
      </c>
      <c r="M181" s="81">
        <v>25.16</v>
      </c>
      <c r="N181" s="62">
        <v>2.9460000000000002</v>
      </c>
      <c r="O181" s="62">
        <v>1.706</v>
      </c>
      <c r="P181" s="62">
        <v>0.19800000000000018</v>
      </c>
      <c r="Q181" s="62">
        <v>0.20899999999999996</v>
      </c>
      <c r="R181" s="81">
        <v>2.16</v>
      </c>
      <c r="S181" s="81">
        <v>3.18</v>
      </c>
      <c r="T181" s="81">
        <v>2.23</v>
      </c>
      <c r="U181" s="81">
        <v>1.75</v>
      </c>
      <c r="V181" s="81">
        <v>3.68</v>
      </c>
      <c r="W181" s="81">
        <v>3.2</v>
      </c>
      <c r="X181" s="82">
        <v>43706</v>
      </c>
      <c r="Y181" s="83">
        <v>0.22</v>
      </c>
      <c r="Z181" s="83">
        <v>19.47213</v>
      </c>
      <c r="AA181" s="75">
        <v>0.45056597982143792</v>
      </c>
      <c r="AB181" s="66">
        <v>4423.4445755644028</v>
      </c>
      <c r="AC181" s="66">
        <v>4.4234445755644032</v>
      </c>
      <c r="AD181" s="67">
        <v>4.4234450000000001</v>
      </c>
      <c r="AE181" s="15" t="s">
        <v>149</v>
      </c>
      <c r="AF181" s="86">
        <v>53.7</v>
      </c>
    </row>
    <row r="182" spans="1:32" ht="14.5" x14ac:dyDescent="0.35">
      <c r="A182" s="60" t="s">
        <v>172</v>
      </c>
      <c r="B182" s="60" t="s">
        <v>183</v>
      </c>
      <c r="C182" s="60" t="s">
        <v>137</v>
      </c>
      <c r="D182" s="60" t="s">
        <v>326</v>
      </c>
      <c r="E182" s="60" t="s">
        <v>138</v>
      </c>
      <c r="F182" s="60" t="s">
        <v>160</v>
      </c>
      <c r="G182" s="61">
        <v>2.1462400000000001</v>
      </c>
      <c r="H182" s="61">
        <v>2.1461100000000002</v>
      </c>
      <c r="I182" s="62">
        <v>0.28899999999999998</v>
      </c>
      <c r="J182" s="62">
        <v>0.497</v>
      </c>
      <c r="K182" s="62">
        <v>0.48499999999999999</v>
      </c>
      <c r="L182" s="62">
        <v>0.64600000000000002</v>
      </c>
      <c r="M182" s="62">
        <v>25.99</v>
      </c>
      <c r="N182" s="62">
        <v>1.292</v>
      </c>
      <c r="O182" s="62">
        <v>0.97</v>
      </c>
      <c r="P182" s="62">
        <v>0.14900000000000002</v>
      </c>
      <c r="Q182" s="62">
        <v>0.19600000000000001</v>
      </c>
      <c r="R182" s="62">
        <v>1.05</v>
      </c>
      <c r="S182" s="62">
        <v>1.37</v>
      </c>
      <c r="T182" s="62">
        <v>1.6</v>
      </c>
      <c r="U182" s="62">
        <v>1.22</v>
      </c>
      <c r="V182" s="62">
        <v>1.43</v>
      </c>
      <c r="W182" s="62">
        <v>1.17</v>
      </c>
      <c r="X182" s="63">
        <v>43706</v>
      </c>
      <c r="Y182" s="64">
        <v>0.2</v>
      </c>
      <c r="Z182" s="64">
        <v>3.2356600000000002</v>
      </c>
      <c r="AA182" s="65">
        <v>4.8460616238426825E-2</v>
      </c>
      <c r="AB182" s="66">
        <v>6834.0708109703119</v>
      </c>
      <c r="AC182" s="66">
        <v>6.8340708109703119</v>
      </c>
      <c r="AD182" s="67">
        <v>6.8340709999999998</v>
      </c>
      <c r="AE182" s="15" t="s">
        <v>18</v>
      </c>
      <c r="AF182" s="69">
        <v>17.2</v>
      </c>
    </row>
    <row r="183" spans="1:32" ht="14.5" x14ac:dyDescent="0.35">
      <c r="A183" s="79" t="s">
        <v>172</v>
      </c>
      <c r="B183" s="79" t="s">
        <v>183</v>
      </c>
      <c r="C183" s="79" t="s">
        <v>137</v>
      </c>
      <c r="D183" s="79" t="s">
        <v>327</v>
      </c>
      <c r="E183" s="79" t="s">
        <v>145</v>
      </c>
      <c r="F183" s="79" t="s">
        <v>139</v>
      </c>
      <c r="G183" s="123"/>
      <c r="H183" s="123"/>
      <c r="I183" s="81">
        <v>0.93300000000000005</v>
      </c>
      <c r="J183" s="81">
        <v>1.171</v>
      </c>
      <c r="K183" s="81">
        <v>1.1160000000000001</v>
      </c>
      <c r="L183" s="81">
        <v>1.393</v>
      </c>
      <c r="M183" s="81">
        <v>25.03</v>
      </c>
      <c r="N183" s="62">
        <v>2.786</v>
      </c>
      <c r="O183" s="62">
        <v>2.2320000000000002</v>
      </c>
      <c r="P183" s="62">
        <v>0.22199999999999998</v>
      </c>
      <c r="Q183" s="62">
        <v>0.18300000000000005</v>
      </c>
      <c r="R183" s="81">
        <v>2.4900000000000002</v>
      </c>
      <c r="S183" s="81">
        <v>3.02</v>
      </c>
      <c r="T183" s="81">
        <v>3.92</v>
      </c>
      <c r="U183" s="81">
        <v>3.62</v>
      </c>
      <c r="V183" s="81">
        <v>2.48</v>
      </c>
      <c r="W183" s="81">
        <v>1.8</v>
      </c>
      <c r="X183" s="82">
        <v>43706</v>
      </c>
      <c r="Y183" s="83">
        <v>0.17</v>
      </c>
      <c r="Z183" s="83">
        <v>24.787379999999999</v>
      </c>
      <c r="AA183" s="75">
        <v>0.77371480698544337</v>
      </c>
      <c r="AB183" s="66">
        <v>3279.1043945960469</v>
      </c>
      <c r="AC183" s="66">
        <v>3.2791043945960467</v>
      </c>
      <c r="AD183" s="67">
        <v>3.2791039999999998</v>
      </c>
      <c r="AE183" s="15" t="s">
        <v>16</v>
      </c>
      <c r="AF183" s="86">
        <v>55.4</v>
      </c>
    </row>
    <row r="184" spans="1:32" ht="14.5" x14ac:dyDescent="0.35">
      <c r="A184" s="79" t="s">
        <v>172</v>
      </c>
      <c r="B184" s="79" t="s">
        <v>183</v>
      </c>
      <c r="C184" s="79" t="s">
        <v>137</v>
      </c>
      <c r="D184" s="79" t="s">
        <v>327</v>
      </c>
      <c r="E184" s="79" t="s">
        <v>145</v>
      </c>
      <c r="F184" s="79" t="s">
        <v>142</v>
      </c>
      <c r="G184" s="80">
        <v>4.8046899999999999</v>
      </c>
      <c r="H184" s="80">
        <v>4.5763100000000003</v>
      </c>
      <c r="I184" s="81">
        <v>0.48599999999999999</v>
      </c>
      <c r="J184" s="81">
        <v>0.66700000000000004</v>
      </c>
      <c r="K184" s="81">
        <v>0.61499999999999999</v>
      </c>
      <c r="L184" s="81">
        <v>0.78600000000000003</v>
      </c>
      <c r="M184" s="81">
        <v>25.23</v>
      </c>
      <c r="N184" s="62">
        <v>1.5720000000000001</v>
      </c>
      <c r="O184" s="62">
        <v>1.23</v>
      </c>
      <c r="P184" s="62">
        <v>0.11899999999999999</v>
      </c>
      <c r="Q184" s="62">
        <v>0.129</v>
      </c>
      <c r="R184" s="81">
        <v>1.34</v>
      </c>
      <c r="S184" s="81">
        <v>1.74</v>
      </c>
      <c r="T184" s="81">
        <v>2.36</v>
      </c>
      <c r="U184" s="81">
        <v>1.43</v>
      </c>
      <c r="V184" s="81">
        <v>1.67</v>
      </c>
      <c r="W184" s="81">
        <v>1.39</v>
      </c>
      <c r="X184" s="82">
        <v>43706</v>
      </c>
      <c r="Y184" s="83">
        <v>0.25</v>
      </c>
      <c r="Z184" s="83">
        <v>10.37946</v>
      </c>
      <c r="AA184" s="65">
        <v>8.3459876373933456E-2</v>
      </c>
      <c r="AB184" s="66">
        <v>12729.242180878755</v>
      </c>
      <c r="AC184" s="66">
        <v>12.729242180878755</v>
      </c>
      <c r="AD184" s="67">
        <v>12.729240000000001</v>
      </c>
      <c r="AE184" s="15" t="s">
        <v>149</v>
      </c>
      <c r="AF184" s="86">
        <v>27</v>
      </c>
    </row>
    <row r="185" spans="1:32" ht="14.5" x14ac:dyDescent="0.35">
      <c r="A185" s="79" t="s">
        <v>172</v>
      </c>
      <c r="B185" s="79" t="s">
        <v>183</v>
      </c>
      <c r="C185" s="79" t="s">
        <v>137</v>
      </c>
      <c r="D185" s="79" t="s">
        <v>328</v>
      </c>
      <c r="E185" s="79" t="s">
        <v>148</v>
      </c>
      <c r="F185" s="79" t="s">
        <v>139</v>
      </c>
      <c r="G185" s="80">
        <v>14.40584</v>
      </c>
      <c r="H185" s="80">
        <v>10.46184</v>
      </c>
      <c r="I185" s="81">
        <v>0.72</v>
      </c>
      <c r="J185" s="81">
        <v>1.181</v>
      </c>
      <c r="K185" s="81">
        <v>0.89700000000000002</v>
      </c>
      <c r="L185" s="81">
        <v>1.385</v>
      </c>
      <c r="M185" s="81">
        <v>28.24</v>
      </c>
      <c r="N185" s="62">
        <v>2.77</v>
      </c>
      <c r="O185" s="62">
        <v>1.794</v>
      </c>
      <c r="P185" s="62">
        <v>0.20399999999999996</v>
      </c>
      <c r="Q185" s="62">
        <v>0.17700000000000005</v>
      </c>
      <c r="R185" s="81">
        <v>2.37</v>
      </c>
      <c r="S185" s="81">
        <v>3.11</v>
      </c>
      <c r="T185" s="81">
        <v>3.91</v>
      </c>
      <c r="U185" s="81">
        <v>3.51</v>
      </c>
      <c r="V185" s="81">
        <v>2.4300000000000002</v>
      </c>
      <c r="W185" s="81">
        <v>1.72</v>
      </c>
      <c r="X185" s="82">
        <v>43706</v>
      </c>
      <c r="Y185" s="83">
        <v>0.41</v>
      </c>
      <c r="Z185" s="83">
        <v>29.430700000000002</v>
      </c>
      <c r="AA185" s="75">
        <v>0.43887741502816041</v>
      </c>
      <c r="AB185" s="66">
        <v>6863.7725929081598</v>
      </c>
      <c r="AC185" s="66">
        <v>6.8637725929081599</v>
      </c>
      <c r="AD185" s="67">
        <v>6.8637730000000001</v>
      </c>
      <c r="AE185" s="15" t="s">
        <v>149</v>
      </c>
      <c r="AF185" s="86">
        <v>62.3</v>
      </c>
    </row>
    <row r="186" spans="1:32" ht="14.5" x14ac:dyDescent="0.35">
      <c r="A186" s="79" t="s">
        <v>172</v>
      </c>
      <c r="B186" s="79" t="s">
        <v>183</v>
      </c>
      <c r="C186" s="79" t="s">
        <v>152</v>
      </c>
      <c r="D186" s="79" t="s">
        <v>329</v>
      </c>
      <c r="E186" s="79" t="s">
        <v>138</v>
      </c>
      <c r="F186" s="79" t="s">
        <v>139</v>
      </c>
      <c r="G186" s="80">
        <v>14.92535</v>
      </c>
      <c r="H186" s="80">
        <v>9.5671700000000008</v>
      </c>
      <c r="I186" s="81">
        <v>1.1499999999999999</v>
      </c>
      <c r="J186" s="81">
        <v>1.5169999999999999</v>
      </c>
      <c r="K186" s="81">
        <v>1.417</v>
      </c>
      <c r="L186" s="81">
        <v>1.8360000000000001</v>
      </c>
      <c r="M186" s="81">
        <v>22.44</v>
      </c>
      <c r="N186" s="62">
        <v>3.6720000000000002</v>
      </c>
      <c r="O186" s="62">
        <v>2.8340000000000001</v>
      </c>
      <c r="P186" s="62">
        <v>0.31900000000000017</v>
      </c>
      <c r="Q186" s="62">
        <v>0.26700000000000013</v>
      </c>
      <c r="R186" s="81">
        <v>2.97</v>
      </c>
      <c r="S186" s="81">
        <v>3.54</v>
      </c>
      <c r="T186" s="81">
        <v>3.63</v>
      </c>
      <c r="U186" s="81">
        <v>2.95</v>
      </c>
      <c r="V186" s="81">
        <v>4.03</v>
      </c>
      <c r="W186" s="81">
        <v>3.57</v>
      </c>
      <c r="X186" s="82">
        <v>43706</v>
      </c>
      <c r="Y186" s="83">
        <v>0.45</v>
      </c>
      <c r="Z186" s="83">
        <v>22.470669999999998</v>
      </c>
      <c r="AA186" s="65">
        <v>2.2906771582205745</v>
      </c>
      <c r="AB186" s="66">
        <v>1004.0553702811218</v>
      </c>
      <c r="AC186" s="66">
        <v>1.0040553702811219</v>
      </c>
      <c r="AD186" s="67">
        <v>1.0040549999999999</v>
      </c>
      <c r="AE186" s="15" t="s">
        <v>149</v>
      </c>
      <c r="AF186" s="86">
        <v>72.599999999999994</v>
      </c>
    </row>
    <row r="187" spans="1:32" ht="14.5" x14ac:dyDescent="0.35">
      <c r="A187" s="79" t="s">
        <v>172</v>
      </c>
      <c r="B187" s="79" t="s">
        <v>183</v>
      </c>
      <c r="C187" s="79" t="s">
        <v>152</v>
      </c>
      <c r="D187" s="79" t="s">
        <v>329</v>
      </c>
      <c r="E187" s="79" t="s">
        <v>138</v>
      </c>
      <c r="F187" s="79" t="s">
        <v>160</v>
      </c>
      <c r="G187" s="80">
        <v>6.2425699999999997</v>
      </c>
      <c r="H187" s="80">
        <v>5.0868599999999997</v>
      </c>
      <c r="I187" s="81">
        <v>0.70399999999999996</v>
      </c>
      <c r="J187" s="81">
        <v>1.2390000000000001</v>
      </c>
      <c r="K187" s="81">
        <v>0.82099999999999995</v>
      </c>
      <c r="L187" s="81">
        <v>1.4750000000000001</v>
      </c>
      <c r="M187" s="81">
        <v>20.100000000000001</v>
      </c>
      <c r="N187" s="62">
        <v>2.95</v>
      </c>
      <c r="O187" s="62">
        <v>1.6419999999999999</v>
      </c>
      <c r="P187" s="62">
        <v>0.23599999999999999</v>
      </c>
      <c r="Q187" s="62">
        <v>0.11699999999999999</v>
      </c>
      <c r="R187" s="81">
        <v>1.9</v>
      </c>
      <c r="S187" s="81">
        <v>2.91</v>
      </c>
      <c r="T187" s="81">
        <v>3.33</v>
      </c>
      <c r="U187" s="81">
        <v>1.75</v>
      </c>
      <c r="V187" s="81">
        <v>2.46</v>
      </c>
      <c r="W187" s="81">
        <v>1.86</v>
      </c>
      <c r="X187" s="82">
        <v>43706</v>
      </c>
      <c r="Y187" s="83">
        <v>0.15</v>
      </c>
      <c r="Z187" s="83">
        <v>14.091760000000001</v>
      </c>
      <c r="AA187" s="75">
        <v>0.30154794662685497</v>
      </c>
      <c r="AB187" s="66">
        <v>4783.1542804417659</v>
      </c>
      <c r="AC187" s="66">
        <v>4.7831542804417664</v>
      </c>
      <c r="AD187" s="67">
        <v>4.7831539999999997</v>
      </c>
      <c r="AE187" s="15" t="s">
        <v>149</v>
      </c>
      <c r="AF187" s="86">
        <v>39.200000000000003</v>
      </c>
    </row>
    <row r="188" spans="1:32" ht="14.5" x14ac:dyDescent="0.35">
      <c r="A188" s="79" t="s">
        <v>172</v>
      </c>
      <c r="B188" s="79" t="s">
        <v>183</v>
      </c>
      <c r="C188" s="79" t="s">
        <v>152</v>
      </c>
      <c r="D188" s="79" t="s">
        <v>330</v>
      </c>
      <c r="E188" s="79" t="s">
        <v>145</v>
      </c>
      <c r="F188" s="79" t="s">
        <v>139</v>
      </c>
      <c r="G188" s="80">
        <v>10.23706</v>
      </c>
      <c r="H188" s="80">
        <v>8.79556</v>
      </c>
      <c r="I188" s="81">
        <v>0.64800000000000002</v>
      </c>
      <c r="J188" s="81">
        <v>1.4510000000000001</v>
      </c>
      <c r="K188" s="81">
        <v>0.98499999999999999</v>
      </c>
      <c r="L188" s="81">
        <v>1.6919999999999999</v>
      </c>
      <c r="M188" s="81">
        <v>20.66</v>
      </c>
      <c r="N188" s="62">
        <v>3.3839999999999999</v>
      </c>
      <c r="O188" s="62">
        <v>1.97</v>
      </c>
      <c r="P188" s="62">
        <v>0.24099999999999988</v>
      </c>
      <c r="Q188" s="62">
        <v>0.33699999999999997</v>
      </c>
      <c r="R188" s="81">
        <v>2.08</v>
      </c>
      <c r="S188" s="81">
        <v>3.63</v>
      </c>
      <c r="T188" s="81">
        <v>3.65</v>
      </c>
      <c r="U188" s="81">
        <v>1.97</v>
      </c>
      <c r="V188" s="81">
        <v>3.93</v>
      </c>
      <c r="W188" s="81">
        <v>2.16</v>
      </c>
      <c r="X188" s="82">
        <v>43706</v>
      </c>
      <c r="Y188" s="83">
        <v>0.16</v>
      </c>
      <c r="Z188" s="83">
        <v>17.710789999999999</v>
      </c>
      <c r="AA188" s="65">
        <v>0.95989988558061723</v>
      </c>
      <c r="AB188" s="66">
        <v>1888.502310177729</v>
      </c>
      <c r="AC188" s="66">
        <v>1.888502310177729</v>
      </c>
      <c r="AD188" s="67">
        <v>1.8885019999999999</v>
      </c>
      <c r="AE188" s="15" t="s">
        <v>149</v>
      </c>
      <c r="AF188" s="86">
        <v>55.5</v>
      </c>
    </row>
    <row r="189" spans="1:32" ht="14.5" x14ac:dyDescent="0.35">
      <c r="A189" s="79" t="s">
        <v>172</v>
      </c>
      <c r="B189" s="79" t="s">
        <v>183</v>
      </c>
      <c r="C189" s="79" t="s">
        <v>152</v>
      </c>
      <c r="D189" s="79" t="s">
        <v>330</v>
      </c>
      <c r="E189" s="79" t="s">
        <v>145</v>
      </c>
      <c r="F189" s="79" t="s">
        <v>142</v>
      </c>
      <c r="G189" s="80">
        <v>8.7437299999999993</v>
      </c>
      <c r="H189" s="80">
        <v>8.3368900000000004</v>
      </c>
      <c r="I189" s="81">
        <v>0.76</v>
      </c>
      <c r="J189" s="81">
        <v>1.319</v>
      </c>
      <c r="K189" s="81">
        <v>0.90400000000000003</v>
      </c>
      <c r="L189" s="81">
        <v>1.5089999999999999</v>
      </c>
      <c r="M189" s="81">
        <v>22.41</v>
      </c>
      <c r="N189" s="62">
        <v>3.0179999999999998</v>
      </c>
      <c r="O189" s="62">
        <v>1.8080000000000001</v>
      </c>
      <c r="P189" s="62">
        <v>0.18999999999999995</v>
      </c>
      <c r="Q189" s="62">
        <v>0.14400000000000002</v>
      </c>
      <c r="R189" s="81">
        <v>1.85</v>
      </c>
      <c r="S189" s="81">
        <v>2.97</v>
      </c>
      <c r="T189" s="81">
        <v>2.88</v>
      </c>
      <c r="U189" s="81">
        <v>1.91</v>
      </c>
      <c r="V189" s="81">
        <v>3.38</v>
      </c>
      <c r="W189" s="81">
        <v>2.15</v>
      </c>
      <c r="X189" s="82">
        <v>43706</v>
      </c>
      <c r="Y189" s="83">
        <v>0.35</v>
      </c>
      <c r="Z189" s="83">
        <v>20.53933</v>
      </c>
      <c r="AA189" s="75">
        <v>0.42080410052567496</v>
      </c>
      <c r="AB189" s="66">
        <v>4995.8781376309271</v>
      </c>
      <c r="AC189" s="66">
        <v>4.9958781376309274</v>
      </c>
      <c r="AD189" s="67">
        <v>4.9958780000000003</v>
      </c>
      <c r="AE189" s="15" t="s">
        <v>149</v>
      </c>
      <c r="AF189" s="86">
        <v>46.9</v>
      </c>
    </row>
    <row r="190" spans="1:32" ht="14.5" x14ac:dyDescent="0.35">
      <c r="A190" s="79" t="s">
        <v>172</v>
      </c>
      <c r="B190" s="79" t="s">
        <v>183</v>
      </c>
      <c r="C190" s="79" t="s">
        <v>152</v>
      </c>
      <c r="D190" s="79" t="s">
        <v>331</v>
      </c>
      <c r="E190" s="79" t="s">
        <v>148</v>
      </c>
      <c r="F190" s="79" t="s">
        <v>139</v>
      </c>
      <c r="G190" s="80">
        <v>11.63588</v>
      </c>
      <c r="H190" s="80">
        <v>9.5478299999999994</v>
      </c>
      <c r="I190" s="81">
        <v>0.81200000000000006</v>
      </c>
      <c r="J190" s="81">
        <v>1.4159999999999999</v>
      </c>
      <c r="K190" s="81">
        <v>1.0329999999999999</v>
      </c>
      <c r="L190" s="81">
        <v>1.627</v>
      </c>
      <c r="M190" s="81">
        <v>24.7</v>
      </c>
      <c r="N190" s="62">
        <v>3.254</v>
      </c>
      <c r="O190" s="62">
        <v>2.0659999999999998</v>
      </c>
      <c r="P190" s="62">
        <v>0.21100000000000008</v>
      </c>
      <c r="Q190" s="62">
        <v>0.22099999999999986</v>
      </c>
      <c r="R190" s="81">
        <v>2.1800000000000002</v>
      </c>
      <c r="S190" s="81">
        <v>3.58</v>
      </c>
      <c r="T190" s="81">
        <v>3.56</v>
      </c>
      <c r="U190" s="81">
        <v>1.96</v>
      </c>
      <c r="V190" s="81">
        <v>4.0999999999999996</v>
      </c>
      <c r="W190" s="81">
        <v>2.62</v>
      </c>
      <c r="X190" s="82">
        <v>43706</v>
      </c>
      <c r="Y190" s="83">
        <v>0.36</v>
      </c>
      <c r="Z190" s="83">
        <v>30.976610000000001</v>
      </c>
      <c r="AA190" s="65">
        <v>0.81315289517366707</v>
      </c>
      <c r="AB190" s="66">
        <v>3899.125393916459</v>
      </c>
      <c r="AC190" s="66">
        <v>3.8991253939164592</v>
      </c>
      <c r="AD190" s="67">
        <v>3.8991250000000002</v>
      </c>
      <c r="AE190" s="15" t="s">
        <v>149</v>
      </c>
      <c r="AF190" s="86">
        <v>76.8</v>
      </c>
    </row>
    <row r="191" spans="1:32" ht="14.5" x14ac:dyDescent="0.35">
      <c r="A191" s="79" t="s">
        <v>172</v>
      </c>
      <c r="B191" s="79" t="s">
        <v>183</v>
      </c>
      <c r="C191" s="79" t="s">
        <v>152</v>
      </c>
      <c r="D191" s="79" t="s">
        <v>331</v>
      </c>
      <c r="E191" s="79" t="s">
        <v>148</v>
      </c>
      <c r="F191" s="79" t="s">
        <v>142</v>
      </c>
      <c r="G191" s="80">
        <v>5.41648</v>
      </c>
      <c r="H191" s="80">
        <v>3.9512800000000001</v>
      </c>
      <c r="I191" s="81">
        <v>0.51</v>
      </c>
      <c r="J191" s="81">
        <v>1.0649999999999999</v>
      </c>
      <c r="K191" s="81">
        <v>0.65400000000000003</v>
      </c>
      <c r="L191" s="81">
        <v>1.31</v>
      </c>
      <c r="M191" s="81">
        <v>24.74</v>
      </c>
      <c r="N191" s="62">
        <v>2.62</v>
      </c>
      <c r="O191" s="62">
        <v>1.3080000000000001</v>
      </c>
      <c r="P191" s="62">
        <v>0.24500000000000011</v>
      </c>
      <c r="Q191" s="62">
        <v>0.14400000000000002</v>
      </c>
      <c r="R191" s="81">
        <v>1.35</v>
      </c>
      <c r="S191" s="81">
        <v>2.88</v>
      </c>
      <c r="T191" s="81">
        <v>2.8</v>
      </c>
      <c r="U191" s="81">
        <v>1.62</v>
      </c>
      <c r="V191" s="81">
        <v>3.2</v>
      </c>
      <c r="W191" s="81">
        <v>1.86</v>
      </c>
      <c r="X191" s="82">
        <v>43706</v>
      </c>
      <c r="Y191" s="83">
        <v>0.27</v>
      </c>
      <c r="Z191" s="83">
        <v>13.091189999999999</v>
      </c>
      <c r="AA191" s="75">
        <v>0.17684660500144583</v>
      </c>
      <c r="AB191" s="66">
        <v>7576.8366778318714</v>
      </c>
      <c r="AC191" s="66">
        <v>7.5768366778318716</v>
      </c>
      <c r="AD191" s="67">
        <v>7.5768370000000003</v>
      </c>
      <c r="AE191" s="15" t="s">
        <v>149</v>
      </c>
      <c r="AF191" s="86">
        <v>42.8</v>
      </c>
    </row>
    <row r="192" spans="1:32" ht="14.5" x14ac:dyDescent="0.35">
      <c r="A192" s="79" t="s">
        <v>172</v>
      </c>
      <c r="B192" s="79" t="s">
        <v>183</v>
      </c>
      <c r="C192" s="79" t="s">
        <v>152</v>
      </c>
      <c r="D192" s="79" t="s">
        <v>331</v>
      </c>
      <c r="E192" s="79" t="s">
        <v>148</v>
      </c>
      <c r="F192" s="79" t="s">
        <v>160</v>
      </c>
      <c r="G192" s="80">
        <v>4.0041399999999996</v>
      </c>
      <c r="H192" s="80">
        <v>3.9475799999999999</v>
      </c>
      <c r="I192" s="81">
        <v>0.56000000000000005</v>
      </c>
      <c r="J192" s="81">
        <v>1.1379999999999999</v>
      </c>
      <c r="K192" s="81">
        <v>0.75900000000000001</v>
      </c>
      <c r="L192" s="81">
        <v>1.379</v>
      </c>
      <c r="M192" s="81">
        <v>24.61</v>
      </c>
      <c r="N192" s="62">
        <v>2.758</v>
      </c>
      <c r="O192" s="62">
        <v>1.518</v>
      </c>
      <c r="P192" s="62">
        <v>0.2410000000000001</v>
      </c>
      <c r="Q192" s="62">
        <v>0.19899999999999995</v>
      </c>
      <c r="R192" s="81">
        <v>1.67</v>
      </c>
      <c r="S192" s="81">
        <v>2.37</v>
      </c>
      <c r="T192" s="81">
        <v>2.36</v>
      </c>
      <c r="U192" s="81">
        <v>1.69</v>
      </c>
      <c r="V192" s="81">
        <v>2.71</v>
      </c>
      <c r="W192" s="81">
        <v>1.51</v>
      </c>
      <c r="X192" s="82">
        <v>43706</v>
      </c>
      <c r="Y192" s="83">
        <v>0.28999999999999998</v>
      </c>
      <c r="Z192" s="83">
        <v>9.0880600000000005</v>
      </c>
      <c r="AA192" s="65">
        <v>0.31660225226891459</v>
      </c>
      <c r="AB192" s="66">
        <v>2938.0738805565279</v>
      </c>
      <c r="AC192" s="66">
        <v>2.9380738805565279</v>
      </c>
      <c r="AD192" s="67">
        <v>2.9380739999999999</v>
      </c>
      <c r="AE192" s="15" t="s">
        <v>149</v>
      </c>
      <c r="AF192" s="86">
        <v>41.1</v>
      </c>
    </row>
    <row r="193" spans="1:32" ht="14.5" x14ac:dyDescent="0.35">
      <c r="A193" s="79" t="s">
        <v>172</v>
      </c>
      <c r="B193" s="79" t="s">
        <v>183</v>
      </c>
      <c r="C193" s="79" t="s">
        <v>152</v>
      </c>
      <c r="D193" s="79" t="s">
        <v>332</v>
      </c>
      <c r="E193" s="79" t="s">
        <v>150</v>
      </c>
      <c r="F193" s="79" t="s">
        <v>142</v>
      </c>
      <c r="G193" s="80">
        <v>3.9036</v>
      </c>
      <c r="H193" s="80">
        <v>2.8809999999999998</v>
      </c>
      <c r="I193" s="81">
        <v>0.35899999999999999</v>
      </c>
      <c r="J193" s="81">
        <v>0.876</v>
      </c>
      <c r="K193" s="81">
        <v>0.57199999999999995</v>
      </c>
      <c r="L193" s="81">
        <v>1.0580000000000001</v>
      </c>
      <c r="M193" s="81">
        <v>25.73</v>
      </c>
      <c r="N193" s="62">
        <v>2.1160000000000001</v>
      </c>
      <c r="O193" s="62">
        <v>1.1439999999999999</v>
      </c>
      <c r="P193" s="62">
        <v>0.18200000000000005</v>
      </c>
      <c r="Q193" s="62">
        <v>0.21299999999999997</v>
      </c>
      <c r="R193" s="81">
        <v>1.24</v>
      </c>
      <c r="S193" s="81">
        <v>2.2400000000000002</v>
      </c>
      <c r="T193" s="81">
        <v>1.93</v>
      </c>
      <c r="U193" s="81">
        <v>1.34</v>
      </c>
      <c r="V193" s="81">
        <v>2.4900000000000002</v>
      </c>
      <c r="W193" s="81">
        <v>1.55</v>
      </c>
      <c r="X193" s="82">
        <v>43706</v>
      </c>
      <c r="Y193" s="83">
        <v>0.24</v>
      </c>
      <c r="Z193" s="83">
        <v>12.279299999999999</v>
      </c>
      <c r="AA193" s="75">
        <v>0.12367892014597671</v>
      </c>
      <c r="AB193" s="66">
        <v>10162.099711628869</v>
      </c>
      <c r="AC193" s="66">
        <v>10.162099711628869</v>
      </c>
      <c r="AD193" s="67">
        <v>10.162100000000001</v>
      </c>
      <c r="AE193" s="15" t="s">
        <v>149</v>
      </c>
      <c r="AF193" s="86">
        <v>32.9</v>
      </c>
    </row>
    <row r="194" spans="1:32" ht="14.5" x14ac:dyDescent="0.35">
      <c r="A194" s="79" t="s">
        <v>172</v>
      </c>
      <c r="B194" s="79" t="s">
        <v>183</v>
      </c>
      <c r="C194" s="79" t="s">
        <v>152</v>
      </c>
      <c r="D194" s="79" t="s">
        <v>333</v>
      </c>
      <c r="E194" s="79" t="s">
        <v>151</v>
      </c>
      <c r="F194" s="79" t="s">
        <v>139</v>
      </c>
      <c r="G194" s="80">
        <v>10.895759999999999</v>
      </c>
      <c r="H194" s="80">
        <v>7.7593800000000002</v>
      </c>
      <c r="I194" s="81">
        <v>0.71199999999999997</v>
      </c>
      <c r="J194" s="81">
        <v>1.0469999999999999</v>
      </c>
      <c r="K194" s="81">
        <v>1.0089999999999999</v>
      </c>
      <c r="L194" s="81">
        <v>1.266</v>
      </c>
      <c r="M194" s="81">
        <v>28.38</v>
      </c>
      <c r="N194" s="62">
        <v>2.532</v>
      </c>
      <c r="O194" s="62">
        <v>2.0179999999999998</v>
      </c>
      <c r="P194" s="62">
        <v>0.21900000000000008</v>
      </c>
      <c r="Q194" s="62">
        <v>0.29699999999999993</v>
      </c>
      <c r="R194" s="81">
        <v>2.2200000000000002</v>
      </c>
      <c r="S194" s="81">
        <v>2.95</v>
      </c>
      <c r="T194" s="81">
        <v>2.2799999999999998</v>
      </c>
      <c r="U194" s="81">
        <v>2.2200000000000002</v>
      </c>
      <c r="V194" s="81">
        <v>3.32</v>
      </c>
      <c r="W194" s="81">
        <v>2.88</v>
      </c>
      <c r="X194" s="82">
        <v>43706</v>
      </c>
      <c r="Y194" s="83">
        <v>0.36</v>
      </c>
      <c r="Z194" s="83">
        <v>22.244420000000002</v>
      </c>
      <c r="AA194" s="65">
        <v>0.72459425464192539</v>
      </c>
      <c r="AB194" s="66">
        <v>3142.1848261941714</v>
      </c>
      <c r="AC194" s="66">
        <v>3.1421848261941716</v>
      </c>
      <c r="AD194" s="67">
        <v>3.142185</v>
      </c>
      <c r="AE194" s="15" t="s">
        <v>149</v>
      </c>
      <c r="AF194" s="86">
        <v>60.1</v>
      </c>
    </row>
    <row r="195" spans="1:32" ht="14.5" x14ac:dyDescent="0.35">
      <c r="A195" s="79" t="s">
        <v>172</v>
      </c>
      <c r="B195" s="79" t="s">
        <v>183</v>
      </c>
      <c r="C195" s="79" t="s">
        <v>154</v>
      </c>
      <c r="D195" s="79" t="s">
        <v>334</v>
      </c>
      <c r="E195" s="79" t="s">
        <v>138</v>
      </c>
      <c r="F195" s="79" t="s">
        <v>139</v>
      </c>
      <c r="G195" s="80">
        <v>12.20209</v>
      </c>
      <c r="H195" s="80">
        <v>11.773350000000001</v>
      </c>
      <c r="I195" s="81">
        <v>0.44500000000000001</v>
      </c>
      <c r="J195" s="81">
        <v>1.621</v>
      </c>
      <c r="K195" s="81">
        <v>0.60399999999999998</v>
      </c>
      <c r="L195" s="81">
        <v>1.897</v>
      </c>
      <c r="M195" s="81">
        <v>20.309999999999999</v>
      </c>
      <c r="N195" s="62">
        <v>3.794</v>
      </c>
      <c r="O195" s="62">
        <v>1.208</v>
      </c>
      <c r="P195" s="62">
        <v>0.27600000000000002</v>
      </c>
      <c r="Q195" s="62">
        <v>0.15899999999999997</v>
      </c>
      <c r="R195" s="81">
        <v>1.49</v>
      </c>
      <c r="S195" s="81">
        <v>3.9</v>
      </c>
      <c r="T195" s="81">
        <v>4.12</v>
      </c>
      <c r="U195" s="81">
        <v>2.39</v>
      </c>
      <c r="V195" s="81">
        <v>4.04</v>
      </c>
      <c r="W195" s="81">
        <v>1.61</v>
      </c>
      <c r="X195" s="82">
        <v>43706</v>
      </c>
      <c r="Y195" s="83">
        <v>0.31</v>
      </c>
      <c r="Z195" s="83">
        <v>14.68782</v>
      </c>
      <c r="AA195" s="75">
        <v>0.21610815696133084</v>
      </c>
      <c r="AB195" s="66">
        <v>6956.5147257213548</v>
      </c>
      <c r="AC195" s="66">
        <v>6.9565147257213553</v>
      </c>
      <c r="AD195" s="67">
        <v>6.9565149999999996</v>
      </c>
      <c r="AE195" s="15" t="s">
        <v>149</v>
      </c>
      <c r="AF195" s="86">
        <v>73.5</v>
      </c>
    </row>
    <row r="196" spans="1:32" ht="14.5" x14ac:dyDescent="0.35">
      <c r="A196" s="79" t="s">
        <v>172</v>
      </c>
      <c r="B196" s="79" t="s">
        <v>183</v>
      </c>
      <c r="C196" s="79" t="s">
        <v>154</v>
      </c>
      <c r="D196" s="79" t="s">
        <v>334</v>
      </c>
      <c r="E196" s="79" t="s">
        <v>138</v>
      </c>
      <c r="F196" s="79" t="s">
        <v>142</v>
      </c>
      <c r="G196" s="80">
        <v>5.4567800000000002</v>
      </c>
      <c r="H196" s="80">
        <v>5.3539599999999998</v>
      </c>
      <c r="I196" s="81">
        <v>0.27700000000000002</v>
      </c>
      <c r="J196" s="81">
        <v>1.9</v>
      </c>
      <c r="K196" s="81">
        <v>0.39300000000000002</v>
      </c>
      <c r="L196" s="81">
        <v>2.0880000000000001</v>
      </c>
      <c r="M196" s="81">
        <v>22.58</v>
      </c>
      <c r="N196" s="62">
        <v>4.1760000000000002</v>
      </c>
      <c r="O196" s="62">
        <v>0.78600000000000003</v>
      </c>
      <c r="P196" s="62">
        <v>0.18800000000000017</v>
      </c>
      <c r="Q196" s="62">
        <v>0.11599999999999999</v>
      </c>
      <c r="R196" s="81">
        <v>1.5</v>
      </c>
      <c r="S196" s="81">
        <v>4.54</v>
      </c>
      <c r="T196" s="81">
        <v>4.6900000000000004</v>
      </c>
      <c r="U196" s="81">
        <v>1.69</v>
      </c>
      <c r="V196" s="81">
        <v>4.1100000000000003</v>
      </c>
      <c r="W196" s="81">
        <v>1.32</v>
      </c>
      <c r="X196" s="82">
        <v>43706</v>
      </c>
      <c r="Y196" s="83">
        <v>0.21</v>
      </c>
      <c r="Z196" s="83">
        <v>9.2909600000000001</v>
      </c>
      <c r="AA196" s="65">
        <v>6.7823769590789978E-2</v>
      </c>
      <c r="AB196" s="66">
        <v>14021.168007483744</v>
      </c>
      <c r="AC196" s="66">
        <v>14.021168007483745</v>
      </c>
      <c r="AD196" s="67">
        <v>14.02117</v>
      </c>
      <c r="AE196" s="15" t="s">
        <v>149</v>
      </c>
      <c r="AF196" s="86">
        <v>64.2</v>
      </c>
    </row>
    <row r="197" spans="1:32" ht="14.5" x14ac:dyDescent="0.35">
      <c r="A197" s="79" t="s">
        <v>172</v>
      </c>
      <c r="B197" s="79" t="s">
        <v>183</v>
      </c>
      <c r="C197" s="79" t="s">
        <v>154</v>
      </c>
      <c r="D197" s="79" t="s">
        <v>335</v>
      </c>
      <c r="E197" s="79" t="s">
        <v>145</v>
      </c>
      <c r="F197" s="79" t="s">
        <v>139</v>
      </c>
      <c r="G197" s="80">
        <v>9.0795200000000005</v>
      </c>
      <c r="H197" s="80">
        <v>8.8232499999999998</v>
      </c>
      <c r="I197" s="81">
        <v>0.54800000000000004</v>
      </c>
      <c r="J197" s="81">
        <v>1.419</v>
      </c>
      <c r="K197" s="81">
        <v>0.68100000000000005</v>
      </c>
      <c r="L197" s="81">
        <v>1.6220000000000001</v>
      </c>
      <c r="M197" s="81">
        <v>23.63</v>
      </c>
      <c r="N197" s="62">
        <v>3.2440000000000002</v>
      </c>
      <c r="O197" s="62">
        <v>1.3620000000000001</v>
      </c>
      <c r="P197" s="62">
        <v>0.20300000000000007</v>
      </c>
      <c r="Q197" s="62">
        <v>0.13300000000000001</v>
      </c>
      <c r="R197" s="81">
        <v>1.74</v>
      </c>
      <c r="S197" s="81">
        <v>3.19</v>
      </c>
      <c r="T197" s="81">
        <v>3.32</v>
      </c>
      <c r="U197" s="81">
        <v>1.95</v>
      </c>
      <c r="V197" s="81">
        <v>3.31</v>
      </c>
      <c r="W197" s="81">
        <v>1.76</v>
      </c>
      <c r="X197" s="82">
        <v>43706</v>
      </c>
      <c r="Y197" s="83">
        <v>0.21</v>
      </c>
      <c r="Z197" s="83">
        <v>17.76201</v>
      </c>
      <c r="AA197" s="75">
        <v>0.21892350108555517</v>
      </c>
      <c r="AB197" s="66">
        <v>8304.3424888610771</v>
      </c>
      <c r="AC197" s="66">
        <v>8.304342488861078</v>
      </c>
      <c r="AD197" s="67">
        <v>8.3043420000000001</v>
      </c>
      <c r="AE197" s="15" t="s">
        <v>149</v>
      </c>
      <c r="AF197" s="86">
        <v>67.3</v>
      </c>
    </row>
    <row r="198" spans="1:32" ht="14.5" x14ac:dyDescent="0.35">
      <c r="A198" s="79" t="s">
        <v>172</v>
      </c>
      <c r="B198" s="79" t="s">
        <v>183</v>
      </c>
      <c r="C198" s="79" t="s">
        <v>154</v>
      </c>
      <c r="D198" s="79" t="s">
        <v>335</v>
      </c>
      <c r="E198" s="79" t="s">
        <v>145</v>
      </c>
      <c r="F198" s="79" t="s">
        <v>160</v>
      </c>
      <c r="G198" s="80">
        <v>3.9875500000000001</v>
      </c>
      <c r="H198" s="80">
        <v>2.7317999999999998</v>
      </c>
      <c r="I198" s="81">
        <v>0.60299999999999998</v>
      </c>
      <c r="J198" s="81">
        <v>0.996</v>
      </c>
      <c r="K198" s="81">
        <v>0.79500000000000004</v>
      </c>
      <c r="L198" s="81">
        <v>1.1419999999999999</v>
      </c>
      <c r="M198" s="81">
        <v>27.35</v>
      </c>
      <c r="N198" s="62">
        <v>2.2839999999999998</v>
      </c>
      <c r="O198" s="62">
        <v>1.59</v>
      </c>
      <c r="P198" s="62">
        <v>0.14599999999999991</v>
      </c>
      <c r="Q198" s="62">
        <v>0.19200000000000006</v>
      </c>
      <c r="R198" s="81">
        <v>1.51</v>
      </c>
      <c r="S198" s="81">
        <v>2.2999999999999998</v>
      </c>
      <c r="T198" s="81">
        <v>3.04</v>
      </c>
      <c r="U198" s="81">
        <v>2.02</v>
      </c>
      <c r="V198" s="81">
        <v>2.08</v>
      </c>
      <c r="W198" s="81">
        <v>1.72</v>
      </c>
      <c r="X198" s="82">
        <v>43706</v>
      </c>
      <c r="Y198" s="83">
        <v>0.25</v>
      </c>
      <c r="Z198" s="83">
        <v>9.2446199999999994</v>
      </c>
      <c r="AA198" s="65">
        <v>0.2791540497054939</v>
      </c>
      <c r="AB198" s="66">
        <v>3389.6172283664264</v>
      </c>
      <c r="AC198" s="66">
        <v>3.3896172283664265</v>
      </c>
      <c r="AD198" s="67">
        <v>3.3896169999999999</v>
      </c>
      <c r="AE198" s="15" t="s">
        <v>149</v>
      </c>
      <c r="AF198" s="86">
        <v>48.8</v>
      </c>
    </row>
    <row r="199" spans="1:32" ht="14.5" x14ac:dyDescent="0.35">
      <c r="A199" s="79" t="s">
        <v>172</v>
      </c>
      <c r="B199" s="79" t="s">
        <v>183</v>
      </c>
      <c r="C199" s="79" t="s">
        <v>154</v>
      </c>
      <c r="D199" s="79" t="s">
        <v>336</v>
      </c>
      <c r="E199" s="79" t="s">
        <v>148</v>
      </c>
      <c r="F199" s="79" t="s">
        <v>139</v>
      </c>
      <c r="G199" s="80">
        <v>11.245380000000001</v>
      </c>
      <c r="H199" s="80">
        <v>10.85946</v>
      </c>
      <c r="I199" s="81">
        <v>0.17799999999999999</v>
      </c>
      <c r="J199" s="81">
        <v>1.4419999999999999</v>
      </c>
      <c r="K199" s="81">
        <v>0.375</v>
      </c>
      <c r="L199" s="81">
        <v>1.6359999999999999</v>
      </c>
      <c r="M199" s="81">
        <v>24.62</v>
      </c>
      <c r="N199" s="62">
        <v>3.2719999999999998</v>
      </c>
      <c r="O199" s="62">
        <v>0.75</v>
      </c>
      <c r="P199" s="62">
        <v>0.19399999999999995</v>
      </c>
      <c r="Q199" s="62">
        <v>0.19700000000000001</v>
      </c>
      <c r="R199" s="81">
        <v>1.74</v>
      </c>
      <c r="S199" s="81">
        <v>3.97</v>
      </c>
      <c r="T199" s="81">
        <v>4.21</v>
      </c>
      <c r="U199" s="81">
        <v>2.0699999999999998</v>
      </c>
      <c r="V199" s="81">
        <v>4.49</v>
      </c>
      <c r="W199" s="81">
        <v>1.83</v>
      </c>
      <c r="X199" s="82">
        <v>43706</v>
      </c>
      <c r="Y199" s="83">
        <v>0.42</v>
      </c>
      <c r="Z199" s="83">
        <v>10.73043</v>
      </c>
      <c r="AA199" s="75">
        <v>6.1371731218302299E-2</v>
      </c>
      <c r="AB199" s="66">
        <v>17895.93024055778</v>
      </c>
      <c r="AC199" s="66">
        <v>17.895930240557782</v>
      </c>
      <c r="AD199" s="67">
        <v>17.89593</v>
      </c>
      <c r="AE199" s="15" t="s">
        <v>5</v>
      </c>
      <c r="AF199" s="86">
        <v>85.2</v>
      </c>
    </row>
    <row r="200" spans="1:32" ht="14.5" x14ac:dyDescent="0.35">
      <c r="A200" s="79" t="s">
        <v>172</v>
      </c>
      <c r="B200" s="79" t="s">
        <v>183</v>
      </c>
      <c r="C200" s="79" t="s">
        <v>154</v>
      </c>
      <c r="D200" s="79" t="s">
        <v>336</v>
      </c>
      <c r="E200" s="79" t="s">
        <v>148</v>
      </c>
      <c r="F200" s="79" t="s">
        <v>142</v>
      </c>
      <c r="G200" s="80">
        <v>8.2566600000000001</v>
      </c>
      <c r="H200" s="80">
        <v>8.2005300000000005</v>
      </c>
      <c r="I200" s="81">
        <v>9.9000000000000005E-2</v>
      </c>
      <c r="J200" s="81">
        <v>1.4359999999999999</v>
      </c>
      <c r="K200" s="81">
        <v>0.26400000000000001</v>
      </c>
      <c r="L200" s="81">
        <v>1.6</v>
      </c>
      <c r="M200" s="81">
        <v>24.21</v>
      </c>
      <c r="N200" s="62">
        <v>3.2</v>
      </c>
      <c r="O200" s="62">
        <v>0.52800000000000002</v>
      </c>
      <c r="P200" s="62">
        <v>0.16400000000000015</v>
      </c>
      <c r="Q200" s="62">
        <v>0.16500000000000001</v>
      </c>
      <c r="R200" s="81">
        <v>1.32</v>
      </c>
      <c r="S200" s="81">
        <v>4.26</v>
      </c>
      <c r="T200" s="81">
        <v>4.2300000000000004</v>
      </c>
      <c r="U200" s="81">
        <v>1.54</v>
      </c>
      <c r="V200" s="81">
        <v>3.84</v>
      </c>
      <c r="W200" s="81">
        <v>1.1100000000000001</v>
      </c>
      <c r="X200" s="82">
        <v>43706</v>
      </c>
      <c r="Y200" s="83">
        <v>0.34</v>
      </c>
      <c r="Z200" s="83">
        <v>10.44225</v>
      </c>
      <c r="AA200" s="65">
        <v>2.2027466199876552E-2</v>
      </c>
      <c r="AB200" s="66">
        <v>48521.595138390905</v>
      </c>
      <c r="AC200" s="66">
        <v>48.521595138390907</v>
      </c>
      <c r="AD200" s="67">
        <v>48.521599999999999</v>
      </c>
      <c r="AE200" s="15" t="s">
        <v>5</v>
      </c>
      <c r="AF200" s="86">
        <v>61.3</v>
      </c>
    </row>
    <row r="201" spans="1:32" ht="14.5" x14ac:dyDescent="0.35">
      <c r="A201" s="60" t="s">
        <v>172</v>
      </c>
      <c r="B201" s="60" t="s">
        <v>183</v>
      </c>
      <c r="C201" s="60" t="s">
        <v>154</v>
      </c>
      <c r="D201" s="60" t="s">
        <v>337</v>
      </c>
      <c r="E201" s="60" t="s">
        <v>150</v>
      </c>
      <c r="F201" s="60" t="s">
        <v>139</v>
      </c>
      <c r="G201" s="61">
        <v>9.0896299999999997</v>
      </c>
      <c r="H201" s="61">
        <v>7.9349999999999996</v>
      </c>
      <c r="I201" s="62">
        <v>0.49</v>
      </c>
      <c r="J201" s="62">
        <v>1.476</v>
      </c>
      <c r="K201" s="62">
        <v>0.64</v>
      </c>
      <c r="L201" s="62">
        <v>1.6160000000000001</v>
      </c>
      <c r="M201" s="62">
        <v>27.5</v>
      </c>
      <c r="N201" s="62">
        <v>3.2320000000000002</v>
      </c>
      <c r="O201" s="62">
        <v>1.28</v>
      </c>
      <c r="P201" s="62">
        <v>0.14000000000000012</v>
      </c>
      <c r="Q201" s="62">
        <v>0.15000000000000002</v>
      </c>
      <c r="R201" s="62">
        <v>2.2400000000000002</v>
      </c>
      <c r="S201" s="62">
        <v>3.46</v>
      </c>
      <c r="T201" s="62">
        <v>3.3</v>
      </c>
      <c r="U201" s="62">
        <v>2.33</v>
      </c>
      <c r="V201" s="62">
        <v>3.36</v>
      </c>
      <c r="W201" s="62">
        <v>1.66</v>
      </c>
      <c r="X201" s="63">
        <v>43706</v>
      </c>
      <c r="Y201" s="64">
        <v>0.3</v>
      </c>
      <c r="Z201" s="64">
        <v>11.96926</v>
      </c>
      <c r="AA201" s="75">
        <v>0.19632973310768126</v>
      </c>
      <c r="AB201" s="66">
        <v>6240.0310616463385</v>
      </c>
      <c r="AC201" s="66">
        <v>6.2400310616463388</v>
      </c>
      <c r="AD201" s="67">
        <v>6.2400310000000001</v>
      </c>
      <c r="AE201" s="15" t="s">
        <v>18</v>
      </c>
      <c r="AF201" s="69">
        <v>70.400000000000006</v>
      </c>
    </row>
    <row r="202" spans="1:32" ht="14.5" x14ac:dyDescent="0.35">
      <c r="A202" s="79" t="s">
        <v>172</v>
      </c>
      <c r="B202" s="79" t="s">
        <v>183</v>
      </c>
      <c r="C202" s="79" t="s">
        <v>154</v>
      </c>
      <c r="D202" s="79" t="s">
        <v>337</v>
      </c>
      <c r="E202" s="79" t="s">
        <v>150</v>
      </c>
      <c r="F202" s="79" t="s">
        <v>160</v>
      </c>
      <c r="G202" s="80">
        <v>3.59083</v>
      </c>
      <c r="H202" s="80">
        <v>3.0081699999999998</v>
      </c>
      <c r="I202" s="81">
        <v>0.60599999999999998</v>
      </c>
      <c r="J202" s="81">
        <v>1.1910000000000001</v>
      </c>
      <c r="K202" s="81">
        <v>0.78300000000000003</v>
      </c>
      <c r="L202" s="81">
        <v>1.42</v>
      </c>
      <c r="M202" s="81">
        <v>22.08</v>
      </c>
      <c r="N202" s="62">
        <v>2.84</v>
      </c>
      <c r="O202" s="62">
        <v>1.5660000000000001</v>
      </c>
      <c r="P202" s="62">
        <v>0.22899999999999987</v>
      </c>
      <c r="Q202" s="62">
        <v>0.17700000000000005</v>
      </c>
      <c r="R202" s="81">
        <v>1.66</v>
      </c>
      <c r="S202" s="81">
        <v>2.67</v>
      </c>
      <c r="T202" s="81">
        <v>3.02</v>
      </c>
      <c r="U202" s="81">
        <v>1.76</v>
      </c>
      <c r="V202" s="81">
        <v>2.79</v>
      </c>
      <c r="W202" s="81">
        <v>1.41</v>
      </c>
      <c r="X202" s="82">
        <v>43706</v>
      </c>
      <c r="Y202" s="83">
        <v>0.24</v>
      </c>
      <c r="Z202" s="83">
        <v>7.8807700000000001</v>
      </c>
      <c r="AA202" s="65">
        <v>0.3272110289118122</v>
      </c>
      <c r="AB202" s="66">
        <v>2465.1664362421729</v>
      </c>
      <c r="AC202" s="66">
        <v>2.465166436242173</v>
      </c>
      <c r="AD202" s="67">
        <v>2.465166</v>
      </c>
      <c r="AE202" s="15" t="s">
        <v>149</v>
      </c>
      <c r="AF202" s="86">
        <v>44.3</v>
      </c>
    </row>
    <row r="203" spans="1:32" ht="14.5" x14ac:dyDescent="0.35">
      <c r="A203" s="89" t="s">
        <v>172</v>
      </c>
      <c r="B203" s="89" t="s">
        <v>183</v>
      </c>
      <c r="C203" s="89" t="s">
        <v>154</v>
      </c>
      <c r="D203" s="89" t="s">
        <v>338</v>
      </c>
      <c r="E203" s="89" t="s">
        <v>151</v>
      </c>
      <c r="F203" s="89" t="s">
        <v>139</v>
      </c>
      <c r="G203" s="101"/>
      <c r="H203" s="101"/>
      <c r="I203" s="101" t="s">
        <v>212</v>
      </c>
      <c r="J203" s="101"/>
      <c r="K203" s="101"/>
      <c r="L203" s="101"/>
      <c r="M203" s="90">
        <v>25.18</v>
      </c>
      <c r="N203" s="62">
        <v>0</v>
      </c>
      <c r="O203" s="62">
        <v>0</v>
      </c>
      <c r="P203" s="62">
        <v>0</v>
      </c>
      <c r="Q203" s="62" t="e">
        <v>#VALUE!</v>
      </c>
      <c r="R203" s="90">
        <v>3.01</v>
      </c>
      <c r="S203" s="90">
        <v>3.25</v>
      </c>
      <c r="T203" s="90">
        <v>3.31</v>
      </c>
      <c r="U203" s="90">
        <v>2.97</v>
      </c>
      <c r="V203" s="90">
        <v>3.12</v>
      </c>
      <c r="W203" s="90">
        <v>2.58</v>
      </c>
      <c r="X203" s="91">
        <v>43706</v>
      </c>
      <c r="Y203" s="92">
        <v>0.88</v>
      </c>
      <c r="Z203" s="92">
        <v>19.95834</v>
      </c>
      <c r="AA203" s="75" t="e">
        <v>#VALUE!</v>
      </c>
      <c r="AB203" s="66" t="e">
        <v>#VALUE!</v>
      </c>
      <c r="AC203" s="66" t="e">
        <v>#VALUE!</v>
      </c>
      <c r="AD203" s="102" t="e">
        <v>#VALUE!</v>
      </c>
      <c r="AE203" s="15" t="s">
        <v>16</v>
      </c>
      <c r="AF203" s="94">
        <v>82.1</v>
      </c>
    </row>
    <row r="204" spans="1:32" ht="14.5" x14ac:dyDescent="0.35">
      <c r="A204" s="79" t="s">
        <v>172</v>
      </c>
      <c r="B204" s="79" t="s">
        <v>183</v>
      </c>
      <c r="C204" s="79" t="s">
        <v>154</v>
      </c>
      <c r="D204" s="79" t="s">
        <v>338</v>
      </c>
      <c r="E204" s="79" t="s">
        <v>151</v>
      </c>
      <c r="F204" s="79" t="s">
        <v>142</v>
      </c>
      <c r="G204" s="80">
        <v>6.4889400000000004</v>
      </c>
      <c r="H204" s="80">
        <v>5.91317</v>
      </c>
      <c r="I204" s="81">
        <v>0.64200000000000002</v>
      </c>
      <c r="J204" s="81">
        <v>1.3819999999999999</v>
      </c>
      <c r="K204" s="81">
        <v>0.85399999999999998</v>
      </c>
      <c r="L204" s="81">
        <v>1.552</v>
      </c>
      <c r="M204" s="81">
        <v>26.12</v>
      </c>
      <c r="N204" s="62">
        <v>3.1040000000000001</v>
      </c>
      <c r="O204" s="62">
        <v>1.708</v>
      </c>
      <c r="P204" s="62">
        <v>0.17000000000000015</v>
      </c>
      <c r="Q204" s="62">
        <v>0.21199999999999997</v>
      </c>
      <c r="R204" s="81">
        <v>2.0499999999999998</v>
      </c>
      <c r="S204" s="81">
        <v>3.48</v>
      </c>
      <c r="T204" s="81">
        <v>3.3</v>
      </c>
      <c r="U204" s="81">
        <v>1.72</v>
      </c>
      <c r="V204" s="81">
        <v>3.44</v>
      </c>
      <c r="W204" s="81">
        <v>2.2400000000000002</v>
      </c>
      <c r="X204" s="82">
        <v>43706</v>
      </c>
      <c r="Y204" s="83">
        <v>0.25</v>
      </c>
      <c r="Z204" s="83">
        <v>13.81949</v>
      </c>
      <c r="AA204" s="65">
        <v>0.4719859883373318</v>
      </c>
      <c r="AB204" s="66">
        <v>2996.8736734985291</v>
      </c>
      <c r="AC204" s="66">
        <v>2.9968736734985293</v>
      </c>
      <c r="AD204" s="67">
        <v>2.996874</v>
      </c>
      <c r="AE204" s="15" t="s">
        <v>149</v>
      </c>
      <c r="AF204" s="86">
        <v>66.5</v>
      </c>
    </row>
    <row r="205" spans="1:32" ht="14.5" x14ac:dyDescent="0.35">
      <c r="A205" s="87" t="s">
        <v>184</v>
      </c>
      <c r="B205" s="87" t="s">
        <v>185</v>
      </c>
      <c r="C205" s="87" t="s">
        <v>137</v>
      </c>
      <c r="D205" s="87" t="s">
        <v>339</v>
      </c>
      <c r="E205" s="87" t="s">
        <v>138</v>
      </c>
      <c r="F205" s="87" t="s">
        <v>139</v>
      </c>
      <c r="G205" s="80">
        <v>17.049610000000001</v>
      </c>
      <c r="H205" s="80">
        <v>16.753789999999999</v>
      </c>
      <c r="I205" s="83">
        <v>1.04</v>
      </c>
      <c r="J205" s="83">
        <v>1.393</v>
      </c>
      <c r="K205" s="83">
        <v>1.337</v>
      </c>
      <c r="L205" s="83">
        <v>1.6859999999999999</v>
      </c>
      <c r="M205" s="83">
        <v>23.86</v>
      </c>
      <c r="N205" s="62">
        <v>3.3719999999999999</v>
      </c>
      <c r="O205" s="62">
        <v>2.6739999999999999</v>
      </c>
      <c r="P205" s="62">
        <v>0.29299999999999993</v>
      </c>
      <c r="Q205" s="62">
        <v>0.29699999999999993</v>
      </c>
      <c r="R205" s="83">
        <v>2.5099999999999998</v>
      </c>
      <c r="S205" s="83">
        <v>3.68</v>
      </c>
      <c r="T205" s="83">
        <v>3.42</v>
      </c>
      <c r="U205" s="83">
        <v>2.39</v>
      </c>
      <c r="V205" s="83">
        <v>3.22</v>
      </c>
      <c r="W205" s="83">
        <v>3.06</v>
      </c>
      <c r="X205" s="82">
        <v>43668</v>
      </c>
      <c r="Y205" s="83">
        <v>0.13</v>
      </c>
      <c r="Z205" s="83">
        <v>41.327570000000001</v>
      </c>
      <c r="AA205" s="65">
        <v>1.9340981999347346</v>
      </c>
      <c r="AB205" s="66">
        <v>2187.0911145313485</v>
      </c>
      <c r="AC205" s="66">
        <v>2.1870911145313485</v>
      </c>
      <c r="AD205" s="67">
        <v>2.1870910000000001</v>
      </c>
      <c r="AE205" s="15" t="s">
        <v>149</v>
      </c>
      <c r="AF205" s="86">
        <v>79.400000000000006</v>
      </c>
    </row>
    <row r="206" spans="1:32" ht="14.5" x14ac:dyDescent="0.35">
      <c r="A206" s="87" t="s">
        <v>184</v>
      </c>
      <c r="B206" s="87" t="s">
        <v>185</v>
      </c>
      <c r="C206" s="87" t="s">
        <v>137</v>
      </c>
      <c r="D206" s="87" t="s">
        <v>339</v>
      </c>
      <c r="E206" s="87" t="s">
        <v>138</v>
      </c>
      <c r="F206" s="87" t="s">
        <v>142</v>
      </c>
      <c r="G206" s="80">
        <v>9.6125799999999995</v>
      </c>
      <c r="H206" s="80">
        <v>6.7625299999999999</v>
      </c>
      <c r="I206" s="83">
        <v>0.60599999999999998</v>
      </c>
      <c r="J206" s="83">
        <v>0.97</v>
      </c>
      <c r="K206" s="83">
        <v>0.82799999999999996</v>
      </c>
      <c r="L206" s="83">
        <v>1.1120000000000001</v>
      </c>
      <c r="M206" s="83">
        <v>21.52</v>
      </c>
      <c r="N206" s="62">
        <v>2.2240000000000002</v>
      </c>
      <c r="O206" s="62">
        <v>1.6559999999999999</v>
      </c>
      <c r="P206" s="62">
        <v>0.14200000000000013</v>
      </c>
      <c r="Q206" s="62">
        <v>0.22199999999999998</v>
      </c>
      <c r="R206" s="83">
        <v>2.08</v>
      </c>
      <c r="S206" s="83">
        <v>2.91</v>
      </c>
      <c r="T206" s="83">
        <v>2.74</v>
      </c>
      <c r="U206" s="83">
        <v>1.57</v>
      </c>
      <c r="V206" s="83">
        <v>3.32</v>
      </c>
      <c r="W206" s="83">
        <v>2.52</v>
      </c>
      <c r="X206" s="82">
        <v>43668</v>
      </c>
      <c r="Y206" s="83">
        <v>0.15</v>
      </c>
      <c r="Z206" s="83">
        <v>27.25431</v>
      </c>
      <c r="AA206" s="75">
        <v>0.32623335178487467</v>
      </c>
      <c r="AB206" s="66">
        <v>8550.9104843594214</v>
      </c>
      <c r="AC206" s="66">
        <v>8.5509104843594219</v>
      </c>
      <c r="AD206" s="67">
        <v>8.55091</v>
      </c>
      <c r="AE206" s="15" t="s">
        <v>149</v>
      </c>
      <c r="AF206" s="86">
        <v>38.299999999999997</v>
      </c>
    </row>
    <row r="207" spans="1:32" ht="14.5" x14ac:dyDescent="0.35">
      <c r="A207" s="87" t="s">
        <v>184</v>
      </c>
      <c r="B207" s="87" t="s">
        <v>185</v>
      </c>
      <c r="C207" s="87" t="s">
        <v>137</v>
      </c>
      <c r="D207" s="87" t="s">
        <v>339</v>
      </c>
      <c r="E207" s="87" t="s">
        <v>138</v>
      </c>
      <c r="F207" s="87" t="s">
        <v>160</v>
      </c>
      <c r="G207" s="80">
        <v>5.0412800000000004</v>
      </c>
      <c r="H207" s="80">
        <v>3.9714700000000001</v>
      </c>
      <c r="I207" s="83">
        <v>0.372</v>
      </c>
      <c r="J207" s="83">
        <v>0.80700000000000005</v>
      </c>
      <c r="K207" s="83">
        <v>0.56000000000000005</v>
      </c>
      <c r="L207" s="83">
        <v>0.90300000000000002</v>
      </c>
      <c r="M207" s="83">
        <v>21.9</v>
      </c>
      <c r="N207" s="62">
        <v>1.806</v>
      </c>
      <c r="O207" s="62">
        <v>1.1200000000000001</v>
      </c>
      <c r="P207" s="62">
        <v>9.5999999999999974E-2</v>
      </c>
      <c r="Q207" s="62">
        <v>0.18800000000000006</v>
      </c>
      <c r="R207" s="83">
        <v>1.39</v>
      </c>
      <c r="S207" s="83">
        <v>2.4700000000000002</v>
      </c>
      <c r="T207" s="83">
        <v>2.12</v>
      </c>
      <c r="U207" s="83">
        <v>1.79</v>
      </c>
      <c r="V207" s="83">
        <v>2.69</v>
      </c>
      <c r="W207" s="83">
        <v>1.46</v>
      </c>
      <c r="X207" s="82">
        <v>43668</v>
      </c>
      <c r="Y207" s="83">
        <v>0.19</v>
      </c>
      <c r="Z207" s="83">
        <v>14.04355</v>
      </c>
      <c r="AA207" s="65">
        <v>9.1921287041351066E-2</v>
      </c>
      <c r="AB207" s="66">
        <v>15637.464438950257</v>
      </c>
      <c r="AC207" s="66">
        <v>15.637464438950257</v>
      </c>
      <c r="AD207" s="67">
        <v>15.637460000000001</v>
      </c>
      <c r="AE207" s="15" t="s">
        <v>149</v>
      </c>
      <c r="AF207" s="86">
        <v>32.299999999999997</v>
      </c>
    </row>
    <row r="208" spans="1:32" ht="14.5" x14ac:dyDescent="0.35">
      <c r="A208" s="87" t="s">
        <v>184</v>
      </c>
      <c r="B208" s="87" t="s">
        <v>185</v>
      </c>
      <c r="C208" s="87" t="s">
        <v>137</v>
      </c>
      <c r="D208" s="87" t="s">
        <v>340</v>
      </c>
      <c r="E208" s="87" t="s">
        <v>145</v>
      </c>
      <c r="F208" s="87" t="s">
        <v>139</v>
      </c>
      <c r="G208" s="80">
        <v>22.951429999999998</v>
      </c>
      <c r="H208" s="80">
        <v>14.38843</v>
      </c>
      <c r="I208" s="83">
        <v>1.135</v>
      </c>
      <c r="J208" s="83">
        <v>1.0349999999999999</v>
      </c>
      <c r="K208" s="83">
        <v>1.577</v>
      </c>
      <c r="L208" s="83">
        <v>1.339</v>
      </c>
      <c r="M208" s="83">
        <v>23.38</v>
      </c>
      <c r="N208" s="62">
        <v>2.6779999999999999</v>
      </c>
      <c r="O208" s="62">
        <v>3.1539999999999999</v>
      </c>
      <c r="P208" s="62">
        <v>0.30400000000000005</v>
      </c>
      <c r="Q208" s="62">
        <v>0.44199999999999995</v>
      </c>
      <c r="R208" s="83">
        <v>2.84</v>
      </c>
      <c r="S208" s="83">
        <v>3.31</v>
      </c>
      <c r="T208" s="83">
        <v>3.06</v>
      </c>
      <c r="U208" s="83">
        <v>2.62</v>
      </c>
      <c r="V208" s="83">
        <v>4.21</v>
      </c>
      <c r="W208" s="83">
        <v>4.03</v>
      </c>
      <c r="X208" s="82">
        <v>43668</v>
      </c>
      <c r="Y208" s="83">
        <v>0.31</v>
      </c>
      <c r="Z208" s="83">
        <v>54.434399999999997</v>
      </c>
      <c r="AA208" s="75">
        <v>2.9358942231404956</v>
      </c>
      <c r="AB208" s="66">
        <v>1897.7480884989548</v>
      </c>
      <c r="AC208" s="66">
        <v>1.8977480884989548</v>
      </c>
      <c r="AD208" s="67">
        <v>1.897748</v>
      </c>
      <c r="AE208" s="15" t="s">
        <v>149</v>
      </c>
      <c r="AF208" s="86">
        <v>73.3</v>
      </c>
    </row>
    <row r="209" spans="1:32" ht="14.5" x14ac:dyDescent="0.35">
      <c r="A209" s="87" t="s">
        <v>184</v>
      </c>
      <c r="B209" s="87" t="s">
        <v>185</v>
      </c>
      <c r="C209" s="87" t="s">
        <v>137</v>
      </c>
      <c r="D209" s="87" t="s">
        <v>340</v>
      </c>
      <c r="E209" s="87" t="s">
        <v>145</v>
      </c>
      <c r="F209" s="87" t="s">
        <v>142</v>
      </c>
      <c r="G209" s="80">
        <v>8.2519899999999993</v>
      </c>
      <c r="H209" s="80">
        <v>4.7374999999999998</v>
      </c>
      <c r="I209" s="83">
        <v>0.64</v>
      </c>
      <c r="J209" s="83">
        <v>0.754</v>
      </c>
      <c r="K209" s="83">
        <v>0.76600000000000001</v>
      </c>
      <c r="L209" s="83">
        <v>0.89</v>
      </c>
      <c r="M209" s="83">
        <v>25.96</v>
      </c>
      <c r="N209" s="62">
        <v>1.78</v>
      </c>
      <c r="O209" s="62">
        <v>1.532</v>
      </c>
      <c r="P209" s="62">
        <v>0.13600000000000001</v>
      </c>
      <c r="Q209" s="62">
        <v>0.126</v>
      </c>
      <c r="R209" s="83">
        <v>1.9</v>
      </c>
      <c r="S209" s="83">
        <v>2.4900000000000002</v>
      </c>
      <c r="T209" s="83">
        <v>2.54</v>
      </c>
      <c r="U209" s="83">
        <v>2.08</v>
      </c>
      <c r="V209" s="83">
        <v>2.93</v>
      </c>
      <c r="W209" s="83">
        <v>2.19</v>
      </c>
      <c r="X209" s="82">
        <v>43668</v>
      </c>
      <c r="Y209" s="83">
        <v>0.28999999999999998</v>
      </c>
      <c r="Z209" s="83">
        <v>26.296140000000001</v>
      </c>
      <c r="AA209" s="65">
        <v>0.15893196239211302</v>
      </c>
      <c r="AB209" s="66">
        <v>16935.042239078062</v>
      </c>
      <c r="AC209" s="66">
        <v>16.935042239078061</v>
      </c>
      <c r="AD209" s="67">
        <v>16.935040000000001</v>
      </c>
      <c r="AE209" s="15" t="s">
        <v>149</v>
      </c>
      <c r="AF209" s="86">
        <v>44.5</v>
      </c>
    </row>
    <row r="210" spans="1:32" ht="14.5" x14ac:dyDescent="0.35">
      <c r="A210" s="59" t="s">
        <v>184</v>
      </c>
      <c r="B210" s="59" t="s">
        <v>185</v>
      </c>
      <c r="C210" s="59" t="s">
        <v>137</v>
      </c>
      <c r="D210" s="59" t="s">
        <v>341</v>
      </c>
      <c r="E210" s="59" t="s">
        <v>148</v>
      </c>
      <c r="F210" s="59" t="s">
        <v>139</v>
      </c>
      <c r="G210" s="75"/>
      <c r="H210" s="75"/>
      <c r="I210" s="92">
        <v>1.1970000000000001</v>
      </c>
      <c r="J210" s="92">
        <v>1.621</v>
      </c>
      <c r="K210" s="92">
        <v>1.518</v>
      </c>
      <c r="L210" s="92">
        <v>1.9390000000000001</v>
      </c>
      <c r="M210" s="92">
        <v>15.56</v>
      </c>
      <c r="N210" s="62">
        <v>3.8780000000000001</v>
      </c>
      <c r="O210" s="62">
        <v>3.036</v>
      </c>
      <c r="P210" s="62">
        <v>0.31800000000000006</v>
      </c>
      <c r="Q210" s="62">
        <v>0.32099999999999995</v>
      </c>
      <c r="R210" s="92">
        <v>3.05</v>
      </c>
      <c r="S210" s="92">
        <v>4.5</v>
      </c>
      <c r="T210" s="92">
        <v>4.0999999999999996</v>
      </c>
      <c r="U210" s="92">
        <v>2.82</v>
      </c>
      <c r="V210" s="92">
        <v>4.9000000000000004</v>
      </c>
      <c r="W210" s="92">
        <v>3.89</v>
      </c>
      <c r="X210" s="91">
        <v>43668</v>
      </c>
      <c r="Y210" s="75"/>
      <c r="Z210" s="75"/>
      <c r="AA210" s="75">
        <v>3.1434929665552551</v>
      </c>
      <c r="AB210" s="66">
        <v>0</v>
      </c>
      <c r="AC210" s="66">
        <v>0</v>
      </c>
      <c r="AD210" s="102" t="e">
        <v>#VALUE!</v>
      </c>
      <c r="AE210" s="15" t="s">
        <v>16</v>
      </c>
      <c r="AF210" s="75" t="s">
        <v>211</v>
      </c>
    </row>
    <row r="211" spans="1:32" ht="14.5" x14ac:dyDescent="0.35">
      <c r="A211" s="59" t="s">
        <v>184</v>
      </c>
      <c r="B211" s="59" t="s">
        <v>185</v>
      </c>
      <c r="C211" s="59" t="s">
        <v>137</v>
      </c>
      <c r="D211" s="59" t="s">
        <v>341</v>
      </c>
      <c r="E211" s="59" t="s">
        <v>148</v>
      </c>
      <c r="F211" s="59" t="s">
        <v>142</v>
      </c>
      <c r="G211" s="75"/>
      <c r="H211" s="75"/>
      <c r="I211" s="92">
        <v>0.72099999999999997</v>
      </c>
      <c r="J211" s="92">
        <v>1.1910000000000001</v>
      </c>
      <c r="K211" s="92">
        <v>1.038</v>
      </c>
      <c r="L211" s="92">
        <v>1.51</v>
      </c>
      <c r="M211" s="92">
        <v>20.079999999999998</v>
      </c>
      <c r="N211" s="62">
        <v>3.02</v>
      </c>
      <c r="O211" s="62">
        <v>2.0760000000000001</v>
      </c>
      <c r="P211" s="62">
        <v>0.31899999999999995</v>
      </c>
      <c r="Q211" s="62">
        <v>0.31700000000000006</v>
      </c>
      <c r="R211" s="92">
        <v>2.75</v>
      </c>
      <c r="S211" s="92">
        <v>3.57</v>
      </c>
      <c r="T211" s="92">
        <v>3.56</v>
      </c>
      <c r="U211" s="92">
        <v>2.4900000000000002</v>
      </c>
      <c r="V211" s="92">
        <v>4.54</v>
      </c>
      <c r="W211" s="92">
        <v>4.01</v>
      </c>
      <c r="X211" s="91">
        <v>43668</v>
      </c>
      <c r="Y211" s="75"/>
      <c r="Z211" s="75"/>
      <c r="AA211" s="65">
        <v>0.97575589519363914</v>
      </c>
      <c r="AB211" s="66">
        <v>0</v>
      </c>
      <c r="AC211" s="66">
        <v>0</v>
      </c>
      <c r="AD211" s="102" t="e">
        <v>#VALUE!</v>
      </c>
      <c r="AE211" s="15" t="s">
        <v>16</v>
      </c>
      <c r="AF211" s="75" t="s">
        <v>211</v>
      </c>
    </row>
    <row r="212" spans="1:32" ht="14.5" x14ac:dyDescent="0.35">
      <c r="A212" s="87" t="s">
        <v>184</v>
      </c>
      <c r="B212" s="87" t="s">
        <v>185</v>
      </c>
      <c r="C212" s="87" t="s">
        <v>137</v>
      </c>
      <c r="D212" s="87" t="s">
        <v>342</v>
      </c>
      <c r="E212" s="87" t="s">
        <v>150</v>
      </c>
      <c r="F212" s="87" t="s">
        <v>139</v>
      </c>
      <c r="G212" s="80">
        <v>18.360009999999999</v>
      </c>
      <c r="H212" s="80">
        <v>16.478899999999999</v>
      </c>
      <c r="I212" s="83">
        <v>0.99299999999999999</v>
      </c>
      <c r="J212" s="83">
        <v>1.4119999999999999</v>
      </c>
      <c r="K212" s="83">
        <v>1.413</v>
      </c>
      <c r="L212" s="83">
        <v>1.712</v>
      </c>
      <c r="M212" s="83">
        <v>19.8</v>
      </c>
      <c r="N212" s="62">
        <v>3.4239999999999999</v>
      </c>
      <c r="O212" s="62">
        <v>2.8260000000000001</v>
      </c>
      <c r="P212" s="62">
        <v>0.30000000000000004</v>
      </c>
      <c r="Q212" s="62">
        <v>0.42000000000000004</v>
      </c>
      <c r="R212" s="83">
        <v>2.84</v>
      </c>
      <c r="S212" s="83">
        <v>3.33</v>
      </c>
      <c r="T212" s="83">
        <v>3.38</v>
      </c>
      <c r="U212" s="83">
        <v>2.7</v>
      </c>
      <c r="V212" s="83">
        <v>3.75</v>
      </c>
      <c r="W212" s="83">
        <v>2.73</v>
      </c>
      <c r="X212" s="82">
        <v>43668</v>
      </c>
      <c r="Y212" s="83">
        <v>0.25</v>
      </c>
      <c r="Z212" s="83">
        <v>31.831939999999999</v>
      </c>
      <c r="AA212" s="75">
        <v>2.7074694258707139</v>
      </c>
      <c r="AB212" s="66">
        <v>1203.3863285586424</v>
      </c>
      <c r="AC212" s="66">
        <v>1.2033863285586424</v>
      </c>
      <c r="AD212" s="67">
        <v>1.2033860000000001</v>
      </c>
      <c r="AE212" s="15" t="s">
        <v>149</v>
      </c>
      <c r="AF212" s="86">
        <v>70.5</v>
      </c>
    </row>
    <row r="213" spans="1:32" ht="14.5" x14ac:dyDescent="0.35">
      <c r="A213" s="87" t="s">
        <v>184</v>
      </c>
      <c r="B213" s="87" t="s">
        <v>185</v>
      </c>
      <c r="C213" s="87" t="s">
        <v>152</v>
      </c>
      <c r="D213" s="87" t="s">
        <v>343</v>
      </c>
      <c r="E213" s="87" t="s">
        <v>138</v>
      </c>
      <c r="F213" s="87" t="s">
        <v>139</v>
      </c>
      <c r="G213" s="80">
        <v>22.978529999999999</v>
      </c>
      <c r="H213" s="80">
        <v>22.14264</v>
      </c>
      <c r="I213" s="83">
        <v>0.81200000000000006</v>
      </c>
      <c r="J213" s="83">
        <v>1.365</v>
      </c>
      <c r="K213" s="83">
        <v>0.99299999999999999</v>
      </c>
      <c r="L213" s="83">
        <v>1.671</v>
      </c>
      <c r="M213" s="83">
        <v>18.86</v>
      </c>
      <c r="N213" s="62">
        <v>3.3420000000000001</v>
      </c>
      <c r="O213" s="62">
        <v>1.986</v>
      </c>
      <c r="P213" s="62">
        <v>0.30600000000000005</v>
      </c>
      <c r="Q213" s="62">
        <v>0.18099999999999994</v>
      </c>
      <c r="R213" s="83">
        <v>2.4500000000000002</v>
      </c>
      <c r="S213" s="83">
        <v>4.1500000000000004</v>
      </c>
      <c r="T213" s="83">
        <v>4.3499999999999996</v>
      </c>
      <c r="U213" s="83">
        <v>3.18</v>
      </c>
      <c r="V213" s="83">
        <v>3.89</v>
      </c>
      <c r="W213" s="83">
        <v>2.08</v>
      </c>
      <c r="X213" s="82">
        <v>43668</v>
      </c>
      <c r="Y213" s="83">
        <v>0.31</v>
      </c>
      <c r="Z213" s="83">
        <v>26.224879999999999</v>
      </c>
      <c r="AA213" s="65">
        <v>0.71106051086036226</v>
      </c>
      <c r="AB213" s="66">
        <v>3774.9610579351383</v>
      </c>
      <c r="AC213" s="66">
        <v>3.7749610579351383</v>
      </c>
      <c r="AD213" s="67">
        <v>3.7749609999999998</v>
      </c>
      <c r="AE213" s="15" t="s">
        <v>149</v>
      </c>
      <c r="AF213" s="86">
        <v>86.3</v>
      </c>
    </row>
    <row r="214" spans="1:32" ht="14.5" x14ac:dyDescent="0.35">
      <c r="A214" s="120" t="s">
        <v>184</v>
      </c>
      <c r="B214" s="120" t="s">
        <v>185</v>
      </c>
      <c r="C214" s="120" t="s">
        <v>152</v>
      </c>
      <c r="D214" s="120" t="s">
        <v>343</v>
      </c>
      <c r="E214" s="120" t="s">
        <v>138</v>
      </c>
      <c r="F214" s="120" t="s">
        <v>142</v>
      </c>
      <c r="G214" s="108"/>
      <c r="H214" s="108"/>
      <c r="I214" s="107">
        <v>0.224</v>
      </c>
      <c r="J214" s="107">
        <v>1.268</v>
      </c>
      <c r="K214" s="107">
        <v>0.46700000000000003</v>
      </c>
      <c r="L214" s="107">
        <v>1.5209999999999999</v>
      </c>
      <c r="M214" s="107">
        <v>17.34</v>
      </c>
      <c r="N214" s="62">
        <v>3.0419999999999998</v>
      </c>
      <c r="O214" s="62">
        <v>0.93400000000000005</v>
      </c>
      <c r="P214" s="62">
        <v>0.25299999999999989</v>
      </c>
      <c r="Q214" s="62">
        <v>0.24300000000000002</v>
      </c>
      <c r="R214" s="107">
        <v>1.91</v>
      </c>
      <c r="S214" s="107">
        <v>3.63</v>
      </c>
      <c r="T214" s="107">
        <v>3.79</v>
      </c>
      <c r="U214" s="107">
        <v>2.0099999999999998</v>
      </c>
      <c r="V214" s="107">
        <v>3.71</v>
      </c>
      <c r="W214" s="107">
        <v>1.87</v>
      </c>
      <c r="X214" s="106">
        <v>43668</v>
      </c>
      <c r="Y214" s="107">
        <v>0.24</v>
      </c>
      <c r="Z214" s="107">
        <v>14.22869</v>
      </c>
      <c r="AA214" s="75">
        <v>0.11047296973505279</v>
      </c>
      <c r="AB214" s="66">
        <v>13183.004957693576</v>
      </c>
      <c r="AC214" s="66">
        <v>13.183004957693576</v>
      </c>
      <c r="AD214" s="67">
        <v>13.183</v>
      </c>
      <c r="AE214" s="15" t="s">
        <v>5</v>
      </c>
      <c r="AF214" s="110">
        <v>53.9</v>
      </c>
    </row>
    <row r="215" spans="1:32" ht="14.5" x14ac:dyDescent="0.35">
      <c r="A215" s="120" t="s">
        <v>184</v>
      </c>
      <c r="B215" s="120" t="s">
        <v>185</v>
      </c>
      <c r="C215" s="120" t="s">
        <v>152</v>
      </c>
      <c r="D215" s="120" t="s">
        <v>344</v>
      </c>
      <c r="E215" s="120" t="s">
        <v>145</v>
      </c>
      <c r="F215" s="120" t="s">
        <v>142</v>
      </c>
      <c r="G215" s="108"/>
      <c r="H215" s="108"/>
      <c r="I215" s="107">
        <v>0.39200000000000002</v>
      </c>
      <c r="J215" s="107">
        <v>1.2509999999999999</v>
      </c>
      <c r="K215" s="107">
        <v>0.72299999999999998</v>
      </c>
      <c r="L215" s="107">
        <v>1.4850000000000001</v>
      </c>
      <c r="M215" s="107">
        <v>22.85</v>
      </c>
      <c r="N215" s="62">
        <v>2.97</v>
      </c>
      <c r="O215" s="62">
        <v>1.446</v>
      </c>
      <c r="P215" s="62">
        <v>0.23400000000000021</v>
      </c>
      <c r="Q215" s="62">
        <v>0.33099999999999996</v>
      </c>
      <c r="R215" s="107">
        <v>2.36</v>
      </c>
      <c r="S215" s="107">
        <v>4.1500000000000004</v>
      </c>
      <c r="T215" s="107">
        <v>4.47</v>
      </c>
      <c r="U215" s="107">
        <v>2.25</v>
      </c>
      <c r="V215" s="107">
        <v>4.1399999999999997</v>
      </c>
      <c r="W215" s="107">
        <v>2.38</v>
      </c>
      <c r="X215" s="106">
        <v>43668</v>
      </c>
      <c r="Y215" s="107">
        <v>0.25</v>
      </c>
      <c r="Z215" s="107">
        <v>34.511789999999998</v>
      </c>
      <c r="AA215" s="65">
        <v>0.38160533908649791</v>
      </c>
      <c r="AB215" s="66">
        <v>9256.7507416983772</v>
      </c>
      <c r="AC215" s="66">
        <v>9.2567507416983776</v>
      </c>
      <c r="AD215" s="67">
        <v>9.2567509999999995</v>
      </c>
      <c r="AE215" s="15" t="s">
        <v>149</v>
      </c>
      <c r="AF215" s="110">
        <v>86.6</v>
      </c>
    </row>
    <row r="216" spans="1:32" ht="14.5" x14ac:dyDescent="0.35">
      <c r="A216" s="59" t="s">
        <v>184</v>
      </c>
      <c r="B216" s="59" t="s">
        <v>185</v>
      </c>
      <c r="C216" s="59" t="s">
        <v>152</v>
      </c>
      <c r="D216" s="59" t="s">
        <v>345</v>
      </c>
      <c r="E216" s="59" t="s">
        <v>148</v>
      </c>
      <c r="F216" s="59" t="s">
        <v>142</v>
      </c>
      <c r="G216" s="75"/>
      <c r="H216" s="75"/>
      <c r="I216" s="92">
        <v>0.15</v>
      </c>
      <c r="J216" s="92">
        <v>0.84599999999999997</v>
      </c>
      <c r="K216" s="92">
        <v>0.499</v>
      </c>
      <c r="L216" s="92">
        <v>1.452</v>
      </c>
      <c r="M216" s="92">
        <v>24.56</v>
      </c>
      <c r="N216" s="62">
        <v>2.9039999999999999</v>
      </c>
      <c r="O216" s="62">
        <v>0.998</v>
      </c>
      <c r="P216" s="62">
        <v>0.60599999999999998</v>
      </c>
      <c r="Q216" s="62">
        <v>0.34899999999999998</v>
      </c>
      <c r="R216" s="92">
        <v>2.3199999999999998</v>
      </c>
      <c r="S216" s="92">
        <v>3.6</v>
      </c>
      <c r="T216" s="92">
        <v>2.97</v>
      </c>
      <c r="U216" s="92">
        <v>2.37</v>
      </c>
      <c r="V216" s="92">
        <v>3.58</v>
      </c>
      <c r="W216" s="92">
        <v>2.52</v>
      </c>
      <c r="X216" s="91">
        <v>43668</v>
      </c>
      <c r="Y216" s="92">
        <v>0.36</v>
      </c>
      <c r="Z216" s="92">
        <v>28.563639999999999</v>
      </c>
      <c r="AA216" s="75">
        <v>0.13945366940745821</v>
      </c>
      <c r="AB216" s="66">
        <v>20964.723134135813</v>
      </c>
      <c r="AC216" s="66">
        <v>20.964723134135813</v>
      </c>
      <c r="AD216" s="67">
        <v>20.96472</v>
      </c>
      <c r="AE216" s="15" t="s">
        <v>16</v>
      </c>
      <c r="AF216" s="94">
        <v>78.5</v>
      </c>
    </row>
    <row r="217" spans="1:32" ht="14.5" x14ac:dyDescent="0.35">
      <c r="A217" s="87" t="s">
        <v>184</v>
      </c>
      <c r="B217" s="87" t="s">
        <v>185</v>
      </c>
      <c r="C217" s="87" t="s">
        <v>152</v>
      </c>
      <c r="D217" s="87" t="s">
        <v>346</v>
      </c>
      <c r="E217" s="87" t="s">
        <v>150</v>
      </c>
      <c r="F217" s="87" t="s">
        <v>142</v>
      </c>
      <c r="G217" s="80">
        <v>9.9108000000000001</v>
      </c>
      <c r="H217" s="80">
        <v>8.8379399999999997</v>
      </c>
      <c r="I217" s="83">
        <v>0.29799999999999999</v>
      </c>
      <c r="J217" s="83">
        <v>1.3320000000000001</v>
      </c>
      <c r="K217" s="83">
        <v>0.40400000000000003</v>
      </c>
      <c r="L217" s="83">
        <v>1.792</v>
      </c>
      <c r="M217" s="83">
        <v>18.579999999999998</v>
      </c>
      <c r="N217" s="62">
        <v>3.5840000000000001</v>
      </c>
      <c r="O217" s="62">
        <v>0.80800000000000005</v>
      </c>
      <c r="P217" s="62">
        <v>0.45999999999999996</v>
      </c>
      <c r="Q217" s="62">
        <v>0.10600000000000004</v>
      </c>
      <c r="R217" s="83">
        <v>1.59</v>
      </c>
      <c r="S217" s="83">
        <v>4.4400000000000004</v>
      </c>
      <c r="T217" s="83">
        <v>4.32</v>
      </c>
      <c r="U217" s="83">
        <v>2.4500000000000002</v>
      </c>
      <c r="V217" s="83">
        <v>4.63</v>
      </c>
      <c r="W217" s="83">
        <v>1.66</v>
      </c>
      <c r="X217" s="82">
        <v>43668</v>
      </c>
      <c r="Y217" s="83">
        <v>0.19</v>
      </c>
      <c r="Z217" s="83">
        <v>13.68605</v>
      </c>
      <c r="AA217" s="65">
        <v>6.5120233570224437E-2</v>
      </c>
      <c r="AB217" s="66">
        <v>21511.351632326547</v>
      </c>
      <c r="AC217" s="66">
        <v>21.511351632326548</v>
      </c>
      <c r="AD217" s="67">
        <v>21.51135</v>
      </c>
      <c r="AE217" s="15" t="s">
        <v>5</v>
      </c>
      <c r="AF217" s="86">
        <v>60.9</v>
      </c>
    </row>
    <row r="218" spans="1:32" ht="14.5" x14ac:dyDescent="0.35">
      <c r="A218" s="125" t="s">
        <v>184</v>
      </c>
      <c r="B218" s="125" t="s">
        <v>185</v>
      </c>
      <c r="C218" s="125" t="s">
        <v>152</v>
      </c>
      <c r="D218" s="125" t="s">
        <v>347</v>
      </c>
      <c r="E218" s="125" t="s">
        <v>151</v>
      </c>
      <c r="F218" s="125" t="s">
        <v>139</v>
      </c>
      <c r="G218" s="96">
        <v>1.35754</v>
      </c>
      <c r="H218" s="96">
        <v>1.2074100000000001</v>
      </c>
      <c r="I218" s="99">
        <v>0.64700000000000002</v>
      </c>
      <c r="J218" s="99">
        <v>0.89300000000000002</v>
      </c>
      <c r="K218" s="99">
        <v>1.19</v>
      </c>
      <c r="L218" s="99">
        <v>1.2529999999999999</v>
      </c>
      <c r="M218" s="99">
        <v>19.96</v>
      </c>
      <c r="N218" s="62">
        <v>2.5059999999999998</v>
      </c>
      <c r="O218" s="62">
        <v>2.38</v>
      </c>
      <c r="P218" s="62">
        <v>0.35999999999999988</v>
      </c>
      <c r="Q218" s="62">
        <v>0.54299999999999993</v>
      </c>
      <c r="R218" s="99">
        <v>2.6</v>
      </c>
      <c r="S218" s="99">
        <v>2.84</v>
      </c>
      <c r="T218" s="99">
        <v>3.26</v>
      </c>
      <c r="U218" s="99">
        <v>2.73</v>
      </c>
      <c r="V218" s="99">
        <v>2.75</v>
      </c>
      <c r="W218" s="99">
        <v>2.78</v>
      </c>
      <c r="X218" s="98">
        <v>43668</v>
      </c>
      <c r="Y218" s="99">
        <v>0.1</v>
      </c>
      <c r="Z218" s="99">
        <v>22.309480000000001</v>
      </c>
      <c r="AA218" s="75">
        <v>1.4684150317133693</v>
      </c>
      <c r="AB218" s="66">
        <v>1555.0564280878277</v>
      </c>
      <c r="AC218" s="66">
        <v>1.5550564280878278</v>
      </c>
      <c r="AD218" s="67">
        <v>1.555056</v>
      </c>
      <c r="AE218" s="15" t="s">
        <v>18</v>
      </c>
      <c r="AF218" s="112">
        <v>54.8</v>
      </c>
    </row>
    <row r="219" spans="1:32" ht="14.5" x14ac:dyDescent="0.35">
      <c r="A219" s="120" t="s">
        <v>184</v>
      </c>
      <c r="B219" s="120" t="s">
        <v>185</v>
      </c>
      <c r="C219" s="120" t="s">
        <v>152</v>
      </c>
      <c r="D219" s="120" t="s">
        <v>348</v>
      </c>
      <c r="E219" s="120" t="s">
        <v>169</v>
      </c>
      <c r="F219" s="120" t="s">
        <v>139</v>
      </c>
      <c r="G219" s="108"/>
      <c r="H219" s="108"/>
      <c r="I219" s="107">
        <v>0.48099999999999998</v>
      </c>
      <c r="J219" s="107">
        <v>1.1659999999999999</v>
      </c>
      <c r="K219" s="107">
        <v>0.74099999999999999</v>
      </c>
      <c r="L219" s="107">
        <v>1.484</v>
      </c>
      <c r="M219" s="107">
        <v>27.21</v>
      </c>
      <c r="N219" s="62">
        <v>2.968</v>
      </c>
      <c r="O219" s="62">
        <v>1.482</v>
      </c>
      <c r="P219" s="62">
        <v>0.31800000000000006</v>
      </c>
      <c r="Q219" s="62">
        <v>0.26</v>
      </c>
      <c r="R219" s="107">
        <v>2.34</v>
      </c>
      <c r="S219" s="107">
        <v>4.21</v>
      </c>
      <c r="T219" s="107">
        <v>4.1100000000000003</v>
      </c>
      <c r="U219" s="107">
        <v>3.1</v>
      </c>
      <c r="V219" s="107">
        <v>4.1100000000000003</v>
      </c>
      <c r="W219" s="107">
        <v>2.63</v>
      </c>
      <c r="X219" s="106">
        <v>43668</v>
      </c>
      <c r="Y219" s="107">
        <v>0.14000000000000001</v>
      </c>
      <c r="Z219" s="107">
        <v>30.842120000000001</v>
      </c>
      <c r="AA219" s="65">
        <v>0.3723067962490913</v>
      </c>
      <c r="AB219" s="66">
        <v>8479.0810230637544</v>
      </c>
      <c r="AC219" s="66">
        <v>8.4790810230637543</v>
      </c>
      <c r="AD219" s="67">
        <v>8.4790810000000008</v>
      </c>
      <c r="AE219" s="15" t="s">
        <v>149</v>
      </c>
      <c r="AF219" s="110">
        <v>117</v>
      </c>
    </row>
    <row r="220" spans="1:32" ht="14.5" x14ac:dyDescent="0.35">
      <c r="A220" s="59" t="s">
        <v>184</v>
      </c>
      <c r="B220" s="59" t="s">
        <v>185</v>
      </c>
      <c r="C220" s="59" t="s">
        <v>154</v>
      </c>
      <c r="D220" s="59" t="s">
        <v>349</v>
      </c>
      <c r="E220" s="59" t="s">
        <v>138</v>
      </c>
      <c r="F220" s="59" t="s">
        <v>139</v>
      </c>
      <c r="G220" s="75"/>
      <c r="H220" s="75"/>
      <c r="I220" s="92">
        <v>0.14799999999999999</v>
      </c>
      <c r="J220" s="92">
        <v>0.75800000000000001</v>
      </c>
      <c r="K220" s="92">
        <v>0.56699999999999995</v>
      </c>
      <c r="L220" s="92">
        <v>1.4990000000000001</v>
      </c>
      <c r="M220" s="92">
        <v>27.33</v>
      </c>
      <c r="N220" s="62">
        <v>2.9980000000000002</v>
      </c>
      <c r="O220" s="62">
        <v>1.1339999999999999</v>
      </c>
      <c r="P220" s="62">
        <v>0.7410000000000001</v>
      </c>
      <c r="Q220" s="62">
        <v>0.41899999999999993</v>
      </c>
      <c r="R220" s="92">
        <v>1.36</v>
      </c>
      <c r="S220" s="92">
        <v>3.44</v>
      </c>
      <c r="T220" s="92">
        <v>3.42</v>
      </c>
      <c r="U220" s="92">
        <v>1.55</v>
      </c>
      <c r="V220" s="92">
        <v>1.51</v>
      </c>
      <c r="W220" s="92">
        <v>3.96</v>
      </c>
      <c r="X220" s="91">
        <v>43668</v>
      </c>
      <c r="Y220" s="92">
        <v>0.17</v>
      </c>
      <c r="Z220" s="92">
        <v>4.2355</v>
      </c>
      <c r="AA220" s="75">
        <v>0.21267548044725892</v>
      </c>
      <c r="AB220" s="66">
        <v>2038.4158625383941</v>
      </c>
      <c r="AC220" s="66">
        <v>2.0384158625383941</v>
      </c>
      <c r="AD220" s="67">
        <v>2.0384159999999998</v>
      </c>
      <c r="AE220" s="15" t="s">
        <v>16</v>
      </c>
      <c r="AF220" s="75" t="s">
        <v>211</v>
      </c>
    </row>
    <row r="221" spans="1:32" ht="14.5" x14ac:dyDescent="0.35">
      <c r="A221" s="120" t="s">
        <v>184</v>
      </c>
      <c r="B221" s="120" t="s">
        <v>185</v>
      </c>
      <c r="C221" s="120" t="s">
        <v>154</v>
      </c>
      <c r="D221" s="120" t="s">
        <v>349</v>
      </c>
      <c r="E221" s="120" t="s">
        <v>138</v>
      </c>
      <c r="F221" s="120" t="s">
        <v>142</v>
      </c>
      <c r="G221" s="108"/>
      <c r="H221" s="108"/>
      <c r="I221" s="107">
        <v>7.6999999999999999E-2</v>
      </c>
      <c r="J221" s="107">
        <v>0.81200000000000006</v>
      </c>
      <c r="K221" s="107">
        <v>0.32500000000000001</v>
      </c>
      <c r="L221" s="107">
        <v>1.129</v>
      </c>
      <c r="M221" s="107">
        <v>24.89</v>
      </c>
      <c r="N221" s="62">
        <v>2.258</v>
      </c>
      <c r="O221" s="62">
        <v>0.65</v>
      </c>
      <c r="P221" s="62">
        <v>0.31699999999999995</v>
      </c>
      <c r="Q221" s="62">
        <v>0.248</v>
      </c>
      <c r="R221" s="107">
        <v>1.63</v>
      </c>
      <c r="S221" s="107">
        <v>3.18</v>
      </c>
      <c r="T221" s="107">
        <v>1.42</v>
      </c>
      <c r="U221" s="107">
        <v>3.17</v>
      </c>
      <c r="V221" s="107">
        <v>3.38</v>
      </c>
      <c r="W221" s="107">
        <v>1.32</v>
      </c>
      <c r="X221" s="106">
        <v>43668</v>
      </c>
      <c r="Y221" s="107">
        <v>0.22</v>
      </c>
      <c r="Z221" s="107">
        <v>6.7580499999999999</v>
      </c>
      <c r="AA221" s="65">
        <v>3.0148096238233269E-2</v>
      </c>
      <c r="AB221" s="66">
        <v>22943.889079286098</v>
      </c>
      <c r="AC221" s="66">
        <v>22.943889079286098</v>
      </c>
      <c r="AD221" s="67">
        <v>22.94389</v>
      </c>
      <c r="AE221" s="15" t="s">
        <v>8</v>
      </c>
      <c r="AF221" s="110">
        <v>58.9</v>
      </c>
    </row>
    <row r="222" spans="1:32" ht="14.5" x14ac:dyDescent="0.35">
      <c r="A222" s="87" t="s">
        <v>184</v>
      </c>
      <c r="B222" s="87" t="s">
        <v>188</v>
      </c>
      <c r="C222" s="87" t="s">
        <v>137</v>
      </c>
      <c r="D222" s="87" t="s">
        <v>350</v>
      </c>
      <c r="E222" s="87" t="s">
        <v>138</v>
      </c>
      <c r="F222" s="87" t="s">
        <v>139</v>
      </c>
      <c r="G222" s="80">
        <v>14.96143</v>
      </c>
      <c r="H222" s="80">
        <v>14.955249999999999</v>
      </c>
      <c r="I222" s="83">
        <v>0.58099999999999996</v>
      </c>
      <c r="J222" s="83">
        <v>1.002</v>
      </c>
      <c r="K222" s="83">
        <v>0.73399999999999999</v>
      </c>
      <c r="L222" s="83">
        <v>1.274</v>
      </c>
      <c r="M222" s="83">
        <v>20.34</v>
      </c>
      <c r="N222" s="62">
        <v>2.548</v>
      </c>
      <c r="O222" s="62">
        <v>1.468</v>
      </c>
      <c r="P222" s="62">
        <v>0.27200000000000002</v>
      </c>
      <c r="Q222" s="62">
        <v>0.15300000000000002</v>
      </c>
      <c r="R222" s="83">
        <v>1.74</v>
      </c>
      <c r="S222" s="83">
        <v>3.26</v>
      </c>
      <c r="T222" s="83">
        <v>2.97</v>
      </c>
      <c r="U222" s="83">
        <v>1.57</v>
      </c>
      <c r="V222" s="83">
        <v>3.37</v>
      </c>
      <c r="W222" s="83">
        <v>2.0699999999999998</v>
      </c>
      <c r="X222" s="82">
        <v>43668</v>
      </c>
      <c r="Y222" s="83">
        <v>0.42</v>
      </c>
      <c r="Z222" s="83">
        <v>15.218</v>
      </c>
      <c r="AA222" s="75">
        <v>0.24134042182762705</v>
      </c>
      <c r="AB222" s="66">
        <v>6454.0606026032337</v>
      </c>
      <c r="AC222" s="66">
        <v>6.4540606026032341</v>
      </c>
      <c r="AD222" s="67">
        <v>6.4540610000000003</v>
      </c>
      <c r="AE222" s="15" t="s">
        <v>149</v>
      </c>
      <c r="AF222" s="86">
        <v>55.5</v>
      </c>
    </row>
    <row r="223" spans="1:32" ht="14.5" x14ac:dyDescent="0.35">
      <c r="A223" s="88" t="s">
        <v>184</v>
      </c>
      <c r="B223" s="88" t="s">
        <v>188</v>
      </c>
      <c r="C223" s="88" t="s">
        <v>137</v>
      </c>
      <c r="D223" s="88" t="s">
        <v>351</v>
      </c>
      <c r="E223" s="88" t="s">
        <v>145</v>
      </c>
      <c r="F223" s="88" t="s">
        <v>139</v>
      </c>
      <c r="G223" s="61">
        <v>16.60688</v>
      </c>
      <c r="H223" s="61">
        <v>15.883050000000001</v>
      </c>
      <c r="I223" s="64">
        <v>1.216</v>
      </c>
      <c r="J223" s="64">
        <v>1.1639999999999999</v>
      </c>
      <c r="K223" s="64">
        <v>1.633</v>
      </c>
      <c r="L223" s="64">
        <v>1.5209999999999999</v>
      </c>
      <c r="M223" s="64">
        <v>19.829999999999998</v>
      </c>
      <c r="N223" s="62">
        <v>3.0419999999999998</v>
      </c>
      <c r="O223" s="62">
        <v>3.266</v>
      </c>
      <c r="P223" s="62">
        <v>0.35699999999999998</v>
      </c>
      <c r="Q223" s="62">
        <v>0.41700000000000004</v>
      </c>
      <c r="R223" s="64">
        <v>3.5</v>
      </c>
      <c r="S223" s="64">
        <v>3.88</v>
      </c>
      <c r="T223" s="64">
        <v>3.49</v>
      </c>
      <c r="U223" s="64">
        <v>3.06</v>
      </c>
      <c r="V223" s="64">
        <v>4.21</v>
      </c>
      <c r="W223" s="64">
        <v>4.18</v>
      </c>
      <c r="X223" s="63">
        <v>43668</v>
      </c>
      <c r="Y223" s="64">
        <v>0.35</v>
      </c>
      <c r="Z223" s="64">
        <v>27.642779999999998</v>
      </c>
      <c r="AA223" s="65">
        <v>3.5583078612087657</v>
      </c>
      <c r="AB223" s="66">
        <v>795.14022440117412</v>
      </c>
      <c r="AC223" s="66">
        <v>0.79514022440117416</v>
      </c>
      <c r="AD223" s="67">
        <v>0.79513999999999996</v>
      </c>
      <c r="AE223" s="15" t="s">
        <v>18</v>
      </c>
      <c r="AF223" s="69">
        <v>71.7</v>
      </c>
    </row>
    <row r="224" spans="1:32" ht="14.5" x14ac:dyDescent="0.35">
      <c r="A224" s="87" t="s">
        <v>184</v>
      </c>
      <c r="B224" s="87" t="s">
        <v>188</v>
      </c>
      <c r="C224" s="87" t="s">
        <v>137</v>
      </c>
      <c r="D224" s="87" t="s">
        <v>351</v>
      </c>
      <c r="E224" s="87" t="s">
        <v>145</v>
      </c>
      <c r="F224" s="87" t="s">
        <v>142</v>
      </c>
      <c r="G224" s="80">
        <v>9.2953499999999991</v>
      </c>
      <c r="H224" s="80">
        <v>7.6305899999999998</v>
      </c>
      <c r="I224" s="83">
        <v>0.81</v>
      </c>
      <c r="J224" s="83">
        <v>0.91900000000000004</v>
      </c>
      <c r="K224" s="83">
        <v>1.151</v>
      </c>
      <c r="L224" s="83">
        <v>1.512</v>
      </c>
      <c r="M224" s="83">
        <v>21.39</v>
      </c>
      <c r="N224" s="62">
        <v>3.024</v>
      </c>
      <c r="O224" s="62">
        <v>2.302</v>
      </c>
      <c r="P224" s="62">
        <v>0.59299999999999997</v>
      </c>
      <c r="Q224" s="62">
        <v>0.34099999999999997</v>
      </c>
      <c r="R224" s="83">
        <v>2.98</v>
      </c>
      <c r="S224" s="83">
        <v>3.53</v>
      </c>
      <c r="T224" s="83">
        <v>3.72</v>
      </c>
      <c r="U224" s="83">
        <v>3.18</v>
      </c>
      <c r="V224" s="83">
        <v>3.4</v>
      </c>
      <c r="W224" s="83">
        <v>2.86</v>
      </c>
      <c r="X224" s="82">
        <v>43668</v>
      </c>
      <c r="Y224" s="83">
        <v>0.23</v>
      </c>
      <c r="Z224" s="83">
        <v>10.31099</v>
      </c>
      <c r="AA224" s="75">
        <v>1.4272041788412857</v>
      </c>
      <c r="AB224" s="66">
        <v>739.46867911721381</v>
      </c>
      <c r="AC224" s="66">
        <v>0.73946867911721381</v>
      </c>
      <c r="AD224" s="67">
        <v>0.73946900000000004</v>
      </c>
      <c r="AE224" s="15" t="s">
        <v>149</v>
      </c>
      <c r="AF224" s="86">
        <v>59.5</v>
      </c>
    </row>
    <row r="225" spans="1:32" ht="14.5" x14ac:dyDescent="0.35">
      <c r="A225" s="59" t="s">
        <v>184</v>
      </c>
      <c r="B225" s="59" t="s">
        <v>188</v>
      </c>
      <c r="C225" s="59" t="s">
        <v>137</v>
      </c>
      <c r="D225" s="59" t="s">
        <v>352</v>
      </c>
      <c r="E225" s="59" t="s">
        <v>148</v>
      </c>
      <c r="F225" s="59" t="s">
        <v>139</v>
      </c>
      <c r="G225" s="75"/>
      <c r="H225" s="75"/>
      <c r="I225" s="92">
        <v>1.2509999999999999</v>
      </c>
      <c r="J225" s="92">
        <v>1.3759999999999999</v>
      </c>
      <c r="K225" s="92">
        <v>1.58</v>
      </c>
      <c r="L225" s="92">
        <v>1.7809999999999999</v>
      </c>
      <c r="M225" s="92">
        <v>17.34</v>
      </c>
      <c r="N225" s="62">
        <v>3.5619999999999998</v>
      </c>
      <c r="O225" s="62">
        <v>3.16</v>
      </c>
      <c r="P225" s="62">
        <v>0.40500000000000003</v>
      </c>
      <c r="Q225" s="62">
        <v>0.32900000000000018</v>
      </c>
      <c r="R225" s="92">
        <v>3.72</v>
      </c>
      <c r="S225" s="92">
        <v>4.2</v>
      </c>
      <c r="T225" s="92">
        <v>4.1399999999999997</v>
      </c>
      <c r="U225" s="92">
        <v>3.46</v>
      </c>
      <c r="V225" s="92">
        <v>4.63</v>
      </c>
      <c r="W225" s="92">
        <v>4</v>
      </c>
      <c r="X225" s="91">
        <v>43668</v>
      </c>
      <c r="Y225" s="75"/>
      <c r="Z225" s="75"/>
      <c r="AA225" s="65">
        <v>3.4014530325672796</v>
      </c>
      <c r="AB225" s="66">
        <v>0</v>
      </c>
      <c r="AC225" s="66">
        <v>0</v>
      </c>
      <c r="AD225" s="102" t="e">
        <v>#VALUE!</v>
      </c>
      <c r="AE225" s="15" t="s">
        <v>16</v>
      </c>
      <c r="AF225" s="75" t="s">
        <v>211</v>
      </c>
    </row>
    <row r="226" spans="1:32" ht="14.5" x14ac:dyDescent="0.35">
      <c r="A226" s="87" t="s">
        <v>184</v>
      </c>
      <c r="B226" s="87" t="s">
        <v>188</v>
      </c>
      <c r="C226" s="87" t="s">
        <v>137</v>
      </c>
      <c r="D226" s="87" t="s">
        <v>352</v>
      </c>
      <c r="E226" s="87" t="s">
        <v>148</v>
      </c>
      <c r="F226" s="87" t="s">
        <v>142</v>
      </c>
      <c r="G226" s="80">
        <v>20.211580000000001</v>
      </c>
      <c r="H226" s="80">
        <v>13.103910000000001</v>
      </c>
      <c r="I226" s="83">
        <v>1.0549999999999999</v>
      </c>
      <c r="J226" s="83">
        <v>1.175</v>
      </c>
      <c r="K226" s="83">
        <v>1.4430000000000001</v>
      </c>
      <c r="L226" s="83">
        <v>1.554</v>
      </c>
      <c r="M226" s="83">
        <v>20.04</v>
      </c>
      <c r="N226" s="62">
        <v>3.1080000000000001</v>
      </c>
      <c r="O226" s="62">
        <v>2.8860000000000001</v>
      </c>
      <c r="P226" s="62">
        <v>0.379</v>
      </c>
      <c r="Q226" s="62">
        <v>0.38800000000000012</v>
      </c>
      <c r="R226" s="83">
        <v>3.17</v>
      </c>
      <c r="S226" s="83">
        <v>3.93</v>
      </c>
      <c r="T226" s="83">
        <v>4.1100000000000003</v>
      </c>
      <c r="U226" s="83">
        <v>3.45</v>
      </c>
      <c r="V226" s="83">
        <v>3.18</v>
      </c>
      <c r="W226" s="83">
        <v>3.27</v>
      </c>
      <c r="X226" s="82">
        <v>43668</v>
      </c>
      <c r="Y226" s="83">
        <v>0.45</v>
      </c>
      <c r="Z226" s="83">
        <v>32.933599999999998</v>
      </c>
      <c r="AA226" s="75">
        <v>2.583604448240127</v>
      </c>
      <c r="AB226" s="66">
        <v>1304.7241754168219</v>
      </c>
      <c r="AC226" s="66">
        <v>1.304724175416822</v>
      </c>
      <c r="AD226" s="67">
        <v>1.304724</v>
      </c>
      <c r="AE226" s="15" t="s">
        <v>149</v>
      </c>
      <c r="AF226" s="86">
        <v>68.3</v>
      </c>
    </row>
    <row r="227" spans="1:32" ht="14.5" x14ac:dyDescent="0.35">
      <c r="A227" s="125" t="s">
        <v>184</v>
      </c>
      <c r="B227" s="125" t="s">
        <v>188</v>
      </c>
      <c r="C227" s="125" t="s">
        <v>137</v>
      </c>
      <c r="D227" s="125" t="s">
        <v>353</v>
      </c>
      <c r="E227" s="125" t="s">
        <v>150</v>
      </c>
      <c r="F227" s="125" t="s">
        <v>139</v>
      </c>
      <c r="G227" s="96">
        <v>7.5525799999999998</v>
      </c>
      <c r="H227" s="96">
        <v>6.9530500000000002</v>
      </c>
      <c r="I227" s="99">
        <v>0.47899999999999998</v>
      </c>
      <c r="J227" s="99">
        <v>0.64900000000000002</v>
      </c>
      <c r="K227" s="99">
        <v>0.67</v>
      </c>
      <c r="L227" s="99">
        <v>0.97799999999999998</v>
      </c>
      <c r="M227" s="99">
        <v>19.73</v>
      </c>
      <c r="N227" s="62">
        <v>1.956</v>
      </c>
      <c r="O227" s="62">
        <v>1.34</v>
      </c>
      <c r="P227" s="62">
        <v>0.32899999999999996</v>
      </c>
      <c r="Q227" s="62">
        <v>0.19100000000000006</v>
      </c>
      <c r="R227" s="99">
        <v>1.51</v>
      </c>
      <c r="S227" s="99">
        <v>2.82</v>
      </c>
      <c r="T227" s="99">
        <v>2.33</v>
      </c>
      <c r="U227" s="99">
        <v>1.64</v>
      </c>
      <c r="V227" s="99">
        <v>2.5099999999999998</v>
      </c>
      <c r="W227" s="99">
        <v>1.83</v>
      </c>
      <c r="X227" s="98">
        <v>43668</v>
      </c>
      <c r="Y227" s="99">
        <v>0.3</v>
      </c>
      <c r="Z227" s="99">
        <v>8.9268999999999998</v>
      </c>
      <c r="AA227" s="65">
        <v>0.1750021524310629</v>
      </c>
      <c r="AB227" s="66">
        <v>5221.1095562187138</v>
      </c>
      <c r="AC227" s="66">
        <v>5.221109556218714</v>
      </c>
      <c r="AD227" s="67">
        <v>5.2211100000000004</v>
      </c>
      <c r="AE227" s="15" t="s">
        <v>18</v>
      </c>
      <c r="AF227" s="112">
        <v>35.200000000000003</v>
      </c>
    </row>
    <row r="228" spans="1:32" ht="14.5" x14ac:dyDescent="0.35">
      <c r="A228" s="59" t="s">
        <v>184</v>
      </c>
      <c r="B228" s="59" t="s">
        <v>188</v>
      </c>
      <c r="C228" s="59" t="s">
        <v>137</v>
      </c>
      <c r="D228" s="59" t="s">
        <v>353</v>
      </c>
      <c r="E228" s="59" t="s">
        <v>150</v>
      </c>
      <c r="F228" s="59" t="s">
        <v>142</v>
      </c>
      <c r="G228" s="75"/>
      <c r="H228" s="75"/>
      <c r="I228" s="92">
        <v>0.44700000000000001</v>
      </c>
      <c r="J228" s="92">
        <v>0.54900000000000004</v>
      </c>
      <c r="K228" s="92">
        <v>0.59199999999999997</v>
      </c>
      <c r="L228" s="92">
        <v>0.79</v>
      </c>
      <c r="M228" s="92">
        <v>17.010000000000002</v>
      </c>
      <c r="N228" s="62">
        <v>1.58</v>
      </c>
      <c r="O228" s="62">
        <v>1.1839999999999999</v>
      </c>
      <c r="P228" s="62">
        <v>0.24099999999999999</v>
      </c>
      <c r="Q228" s="62">
        <v>0.14499999999999996</v>
      </c>
      <c r="R228" s="92">
        <v>1.43</v>
      </c>
      <c r="S228" s="92">
        <v>2.06</v>
      </c>
      <c r="T228" s="92">
        <v>2.0099999999999998</v>
      </c>
      <c r="U228" s="92">
        <v>1.55</v>
      </c>
      <c r="V228" s="92">
        <v>2.02</v>
      </c>
      <c r="W228" s="92">
        <v>1.74</v>
      </c>
      <c r="X228" s="91">
        <v>43668</v>
      </c>
      <c r="Y228" s="75"/>
      <c r="Z228" s="75"/>
      <c r="AA228" s="75">
        <v>9.0219688799324488E-2</v>
      </c>
      <c r="AB228" s="66">
        <v>0</v>
      </c>
      <c r="AC228" s="66">
        <v>0</v>
      </c>
      <c r="AD228" s="102" t="e">
        <v>#VALUE!</v>
      </c>
      <c r="AE228" s="15" t="s">
        <v>16</v>
      </c>
      <c r="AF228" s="75" t="s">
        <v>211</v>
      </c>
    </row>
    <row r="229" spans="1:32" ht="14.5" x14ac:dyDescent="0.35">
      <c r="A229" s="59" t="s">
        <v>184</v>
      </c>
      <c r="B229" s="59" t="s">
        <v>188</v>
      </c>
      <c r="C229" s="59" t="s">
        <v>137</v>
      </c>
      <c r="D229" s="59" t="s">
        <v>354</v>
      </c>
      <c r="E229" s="59" t="s">
        <v>151</v>
      </c>
      <c r="F229" s="59" t="s">
        <v>139</v>
      </c>
      <c r="G229" s="75"/>
      <c r="H229" s="75"/>
      <c r="I229" s="92">
        <v>0.86399999999999999</v>
      </c>
      <c r="J229" s="92">
        <v>1.43</v>
      </c>
      <c r="K229" s="92">
        <v>1.1830000000000001</v>
      </c>
      <c r="L229" s="92">
        <v>1.915</v>
      </c>
      <c r="M229" s="92">
        <v>18.95</v>
      </c>
      <c r="N229" s="62">
        <v>3.83</v>
      </c>
      <c r="O229" s="62">
        <v>2.3660000000000001</v>
      </c>
      <c r="P229" s="62">
        <v>0.4850000000000001</v>
      </c>
      <c r="Q229" s="62">
        <v>0.31900000000000006</v>
      </c>
      <c r="R229" s="92">
        <v>2.5499999999999998</v>
      </c>
      <c r="S229" s="92">
        <v>4.41</v>
      </c>
      <c r="T229" s="92">
        <v>5.0199999999999996</v>
      </c>
      <c r="U229" s="92">
        <v>3.58</v>
      </c>
      <c r="V229" s="92">
        <v>4.29</v>
      </c>
      <c r="W229" s="92">
        <v>2.4500000000000002</v>
      </c>
      <c r="X229" s="91">
        <v>43668</v>
      </c>
      <c r="Y229" s="75"/>
      <c r="Z229" s="75"/>
      <c r="AA229" s="65">
        <v>1.7656965093340884</v>
      </c>
      <c r="AB229" s="66">
        <v>0</v>
      </c>
      <c r="AC229" s="66">
        <v>0</v>
      </c>
      <c r="AD229" s="102" t="e">
        <v>#VALUE!</v>
      </c>
      <c r="AE229" s="15" t="s">
        <v>16</v>
      </c>
      <c r="AF229" s="75" t="s">
        <v>211</v>
      </c>
    </row>
    <row r="230" spans="1:32" ht="14.5" x14ac:dyDescent="0.35">
      <c r="A230" s="87" t="s">
        <v>184</v>
      </c>
      <c r="B230" s="87" t="s">
        <v>188</v>
      </c>
      <c r="C230" s="87" t="s">
        <v>137</v>
      </c>
      <c r="D230" s="87" t="s">
        <v>354</v>
      </c>
      <c r="E230" s="87" t="s">
        <v>151</v>
      </c>
      <c r="F230" s="87" t="s">
        <v>142</v>
      </c>
      <c r="G230" s="80">
        <v>9.5837500000000002</v>
      </c>
      <c r="H230" s="80">
        <v>7.6614899999999997</v>
      </c>
      <c r="I230" s="83">
        <v>0.60499999999999998</v>
      </c>
      <c r="J230" s="83">
        <v>1.2529999999999999</v>
      </c>
      <c r="K230" s="83">
        <v>0.78500000000000003</v>
      </c>
      <c r="L230" s="83">
        <v>1.637</v>
      </c>
      <c r="M230" s="83">
        <v>20.260000000000002</v>
      </c>
      <c r="N230" s="62">
        <v>3.274</v>
      </c>
      <c r="O230" s="62">
        <v>1.57</v>
      </c>
      <c r="P230" s="62">
        <v>0.38400000000000012</v>
      </c>
      <c r="Q230" s="62">
        <v>0.18000000000000005</v>
      </c>
      <c r="R230" s="83">
        <v>2.15</v>
      </c>
      <c r="S230" s="83">
        <v>4.4800000000000004</v>
      </c>
      <c r="T230" s="83">
        <v>4.7699999999999996</v>
      </c>
      <c r="U230" s="83">
        <v>2.2999999999999998</v>
      </c>
      <c r="V230" s="83">
        <v>4.3</v>
      </c>
      <c r="W230" s="83">
        <v>2.31</v>
      </c>
      <c r="X230" s="82">
        <v>43668</v>
      </c>
      <c r="Y230" s="83">
        <v>0.15</v>
      </c>
      <c r="Z230" s="83">
        <v>25.342600000000001</v>
      </c>
      <c r="AA230" s="75">
        <v>0.40401361678331937</v>
      </c>
      <c r="AB230" s="66">
        <v>6420.3794040878547</v>
      </c>
      <c r="AC230" s="66">
        <v>6.4203794040878552</v>
      </c>
      <c r="AD230" s="67">
        <v>6.4203789999999996</v>
      </c>
      <c r="AE230" s="15" t="s">
        <v>149</v>
      </c>
      <c r="AF230" s="86">
        <v>57.7</v>
      </c>
    </row>
    <row r="231" spans="1:32" ht="14.5" x14ac:dyDescent="0.35">
      <c r="A231" s="87" t="s">
        <v>184</v>
      </c>
      <c r="B231" s="87" t="s">
        <v>188</v>
      </c>
      <c r="C231" s="87" t="s">
        <v>137</v>
      </c>
      <c r="D231" s="87" t="s">
        <v>355</v>
      </c>
      <c r="E231" s="87" t="s">
        <v>169</v>
      </c>
      <c r="F231" s="87" t="s">
        <v>139</v>
      </c>
      <c r="G231" s="80">
        <v>14.87257</v>
      </c>
      <c r="H231" s="80">
        <v>12.429500000000001</v>
      </c>
      <c r="I231" s="83">
        <v>0.63200000000000001</v>
      </c>
      <c r="J231" s="83">
        <v>1.3109999999999999</v>
      </c>
      <c r="K231" s="83">
        <v>1.042</v>
      </c>
      <c r="L231" s="83">
        <v>1.718</v>
      </c>
      <c r="M231" s="83">
        <v>28.22</v>
      </c>
      <c r="N231" s="62">
        <v>3.4359999999999999</v>
      </c>
      <c r="O231" s="62">
        <v>2.0840000000000001</v>
      </c>
      <c r="P231" s="62">
        <v>0.40700000000000003</v>
      </c>
      <c r="Q231" s="62">
        <v>0.41000000000000003</v>
      </c>
      <c r="R231" s="83">
        <v>2.21</v>
      </c>
      <c r="S231" s="83">
        <v>4.34</v>
      </c>
      <c r="T231" s="83">
        <v>4.3</v>
      </c>
      <c r="U231" s="83">
        <v>319</v>
      </c>
      <c r="V231" s="83">
        <v>4.22</v>
      </c>
      <c r="W231" s="83">
        <v>2.27</v>
      </c>
      <c r="X231" s="82">
        <v>43668</v>
      </c>
      <c r="Y231" s="83">
        <v>0.1</v>
      </c>
      <c r="Z231" s="83">
        <v>28.56306</v>
      </c>
      <c r="AA231" s="65">
        <v>1.2666456927171981</v>
      </c>
      <c r="AB231" s="66">
        <v>2308.1025898240164</v>
      </c>
      <c r="AC231" s="66">
        <v>2.3081025898240166</v>
      </c>
      <c r="AD231" s="67">
        <v>2.308103</v>
      </c>
      <c r="AE231" s="15" t="s">
        <v>149</v>
      </c>
      <c r="AF231" s="86">
        <v>98.8</v>
      </c>
    </row>
    <row r="232" spans="1:32" ht="14.5" x14ac:dyDescent="0.35">
      <c r="A232" s="59" t="s">
        <v>184</v>
      </c>
      <c r="B232" s="59" t="s">
        <v>188</v>
      </c>
      <c r="C232" s="59" t="s">
        <v>152</v>
      </c>
      <c r="D232" s="59" t="s">
        <v>356</v>
      </c>
      <c r="E232" s="59" t="s">
        <v>138</v>
      </c>
      <c r="F232" s="59" t="s">
        <v>139</v>
      </c>
      <c r="G232" s="75"/>
      <c r="H232" s="75"/>
      <c r="I232" s="75" t="s">
        <v>212</v>
      </c>
      <c r="J232" s="75"/>
      <c r="K232" s="75"/>
      <c r="L232" s="75"/>
      <c r="M232" s="92">
        <v>22.5</v>
      </c>
      <c r="N232" s="62">
        <v>0</v>
      </c>
      <c r="O232" s="62">
        <v>0</v>
      </c>
      <c r="P232" s="62">
        <v>0</v>
      </c>
      <c r="Q232" s="62" t="e">
        <v>#VALUE!</v>
      </c>
      <c r="R232" s="92">
        <v>1.72</v>
      </c>
      <c r="S232" s="92">
        <v>3.15</v>
      </c>
      <c r="T232" s="92">
        <v>2.89</v>
      </c>
      <c r="U232" s="92">
        <v>1.76</v>
      </c>
      <c r="V232" s="92">
        <v>3.49</v>
      </c>
      <c r="W232" s="92">
        <v>1.44</v>
      </c>
      <c r="X232" s="91">
        <v>43668</v>
      </c>
      <c r="Y232" s="92">
        <v>0.3</v>
      </c>
      <c r="Z232" s="92">
        <v>5.9855200000000002</v>
      </c>
      <c r="AA232" s="75" t="e">
        <v>#VALUE!</v>
      </c>
      <c r="AB232" s="66" t="e">
        <v>#VALUE!</v>
      </c>
      <c r="AC232" s="66" t="e">
        <v>#VALUE!</v>
      </c>
      <c r="AD232" s="102" t="e">
        <v>#VALUE!</v>
      </c>
      <c r="AE232" s="15" t="s">
        <v>16</v>
      </c>
      <c r="AF232" s="94">
        <v>46.8</v>
      </c>
    </row>
    <row r="233" spans="1:32" ht="14.5" x14ac:dyDescent="0.35">
      <c r="A233" s="59" t="s">
        <v>184</v>
      </c>
      <c r="B233" s="59" t="s">
        <v>188</v>
      </c>
      <c r="C233" s="59" t="s">
        <v>152</v>
      </c>
      <c r="D233" s="59" t="s">
        <v>357</v>
      </c>
      <c r="E233" s="59" t="s">
        <v>145</v>
      </c>
      <c r="F233" s="59" t="s">
        <v>139</v>
      </c>
      <c r="G233" s="75"/>
      <c r="H233" s="75"/>
      <c r="I233" s="75" t="s">
        <v>212</v>
      </c>
      <c r="J233" s="75"/>
      <c r="K233" s="75"/>
      <c r="L233" s="75"/>
      <c r="M233" s="92">
        <v>28.98</v>
      </c>
      <c r="N233" s="62">
        <v>0</v>
      </c>
      <c r="O233" s="62">
        <v>0</v>
      </c>
      <c r="P233" s="62">
        <v>0</v>
      </c>
      <c r="Q233" s="62" t="e">
        <v>#VALUE!</v>
      </c>
      <c r="R233" s="92">
        <v>1.53</v>
      </c>
      <c r="S233" s="92">
        <v>2.38</v>
      </c>
      <c r="T233" s="92">
        <v>3.5</v>
      </c>
      <c r="U233" s="92">
        <v>2.17</v>
      </c>
      <c r="V233" s="92">
        <v>3.9</v>
      </c>
      <c r="W233" s="92">
        <v>1.58</v>
      </c>
      <c r="X233" s="91">
        <v>43668</v>
      </c>
      <c r="Y233" s="92">
        <v>0.32</v>
      </c>
      <c r="Z233" s="92">
        <v>8.50854</v>
      </c>
      <c r="AA233" s="65" t="e">
        <v>#VALUE!</v>
      </c>
      <c r="AB233" s="66" t="e">
        <v>#VALUE!</v>
      </c>
      <c r="AC233" s="66" t="e">
        <v>#VALUE!</v>
      </c>
      <c r="AD233" s="102" t="e">
        <v>#VALUE!</v>
      </c>
      <c r="AE233" s="15" t="s">
        <v>16</v>
      </c>
      <c r="AF233" s="94">
        <v>63.5</v>
      </c>
    </row>
    <row r="234" spans="1:32" ht="14.5" x14ac:dyDescent="0.35">
      <c r="A234" s="59" t="s">
        <v>184</v>
      </c>
      <c r="B234" s="59" t="s">
        <v>188</v>
      </c>
      <c r="C234" s="59" t="s">
        <v>152</v>
      </c>
      <c r="D234" s="59" t="s">
        <v>357</v>
      </c>
      <c r="E234" s="59" t="s">
        <v>145</v>
      </c>
      <c r="F234" s="59" t="s">
        <v>160</v>
      </c>
      <c r="G234" s="75">
        <v>1.7282500000000001</v>
      </c>
      <c r="H234" s="75">
        <v>1.7282500000000001</v>
      </c>
      <c r="I234" s="92">
        <v>9.2999999999999999E-2</v>
      </c>
      <c r="J234" s="92">
        <v>0.48099999999999998</v>
      </c>
      <c r="K234" s="92">
        <v>0.40699999999999997</v>
      </c>
      <c r="L234" s="92">
        <v>0.88200000000000001</v>
      </c>
      <c r="M234" s="92">
        <v>27.88</v>
      </c>
      <c r="N234" s="62">
        <v>1.764</v>
      </c>
      <c r="O234" s="62">
        <v>0.81399999999999995</v>
      </c>
      <c r="P234" s="62">
        <v>0.40100000000000002</v>
      </c>
      <c r="Q234" s="62">
        <v>0.31399999999999995</v>
      </c>
      <c r="R234" s="92">
        <v>1.69</v>
      </c>
      <c r="S234" s="92">
        <v>2.58</v>
      </c>
      <c r="T234" s="92">
        <v>2.69</v>
      </c>
      <c r="U234" s="92">
        <v>2.08</v>
      </c>
      <c r="V234" s="92">
        <v>1.6</v>
      </c>
      <c r="W234" s="92">
        <v>1.7</v>
      </c>
      <c r="X234" s="91">
        <v>43668</v>
      </c>
      <c r="Y234" s="92">
        <v>0.18</v>
      </c>
      <c r="Z234" s="92">
        <v>1.6553800000000001</v>
      </c>
      <c r="AA234" s="75">
        <v>4.6398801115848251E-2</v>
      </c>
      <c r="AB234" s="66">
        <v>3651.7116033585071</v>
      </c>
      <c r="AC234" s="66">
        <v>3.6517116033585073</v>
      </c>
      <c r="AD234" s="67">
        <v>3.6517119999999998</v>
      </c>
      <c r="AE234" s="15" t="s">
        <v>16</v>
      </c>
      <c r="AF234" s="94">
        <v>53.1</v>
      </c>
    </row>
    <row r="235" spans="1:32" ht="14.5" x14ac:dyDescent="0.35">
      <c r="A235" s="113" t="s">
        <v>184</v>
      </c>
      <c r="B235" s="113" t="s">
        <v>188</v>
      </c>
      <c r="C235" s="113" t="s">
        <v>152</v>
      </c>
      <c r="D235" s="113" t="s">
        <v>358</v>
      </c>
      <c r="E235" s="113" t="s">
        <v>148</v>
      </c>
      <c r="F235" s="113" t="s">
        <v>142</v>
      </c>
      <c r="G235" s="114"/>
      <c r="H235" s="114"/>
      <c r="I235" s="116">
        <v>0.14899999999999999</v>
      </c>
      <c r="J235" s="116">
        <v>0.65300000000000002</v>
      </c>
      <c r="K235" s="116">
        <v>0.36899999999999999</v>
      </c>
      <c r="L235" s="116">
        <v>1.0629999999999999</v>
      </c>
      <c r="M235" s="116">
        <v>20.38</v>
      </c>
      <c r="N235" s="62">
        <v>2.1259999999999999</v>
      </c>
      <c r="O235" s="62">
        <v>0.73799999999999999</v>
      </c>
      <c r="P235" s="62">
        <v>0.40999999999999992</v>
      </c>
      <c r="Q235" s="62">
        <v>0.22</v>
      </c>
      <c r="R235" s="116">
        <v>1.83</v>
      </c>
      <c r="S235" s="116">
        <v>3.26</v>
      </c>
      <c r="T235" s="116">
        <v>3.38</v>
      </c>
      <c r="U235" s="116">
        <v>1.84</v>
      </c>
      <c r="V235" s="116">
        <v>3.6</v>
      </c>
      <c r="W235" s="116">
        <v>1.59</v>
      </c>
      <c r="X235" s="117">
        <v>43668</v>
      </c>
      <c r="Y235" s="116">
        <v>0.37</v>
      </c>
      <c r="Z235" s="116">
        <v>12.087870000000001</v>
      </c>
      <c r="AA235" s="65">
        <v>4.025059799777099E-2</v>
      </c>
      <c r="AB235" s="66">
        <v>30738.521218828017</v>
      </c>
      <c r="AC235" s="66">
        <v>30.738521218828016</v>
      </c>
      <c r="AD235" s="67">
        <v>30.738520000000001</v>
      </c>
      <c r="AE235" s="15" t="s">
        <v>12</v>
      </c>
      <c r="AF235" s="119">
        <v>47.8</v>
      </c>
    </row>
    <row r="236" spans="1:32" ht="14.5" x14ac:dyDescent="0.35">
      <c r="A236" s="88" t="s">
        <v>184</v>
      </c>
      <c r="B236" s="88" t="s">
        <v>188</v>
      </c>
      <c r="C236" s="88" t="s">
        <v>152</v>
      </c>
      <c r="D236" s="88" t="s">
        <v>358</v>
      </c>
      <c r="E236" s="88" t="s">
        <v>148</v>
      </c>
      <c r="F236" s="88" t="s">
        <v>160</v>
      </c>
      <c r="G236" s="61">
        <v>5.8095100000000004</v>
      </c>
      <c r="H236" s="61">
        <v>5.6669600000000004</v>
      </c>
      <c r="I236" s="64">
        <v>0.46800000000000003</v>
      </c>
      <c r="J236" s="64">
        <v>1.214</v>
      </c>
      <c r="K236" s="64">
        <v>0.70199999999999996</v>
      </c>
      <c r="L236" s="64">
        <v>1.351</v>
      </c>
      <c r="M236" s="64">
        <v>17.71</v>
      </c>
      <c r="N236" s="62">
        <v>2.702</v>
      </c>
      <c r="O236" s="62">
        <v>1.4039999999999999</v>
      </c>
      <c r="P236" s="62">
        <v>0.13700000000000001</v>
      </c>
      <c r="Q236" s="62">
        <v>0.23399999999999993</v>
      </c>
      <c r="R236" s="64">
        <v>1.68</v>
      </c>
      <c r="S236" s="64">
        <v>3.3</v>
      </c>
      <c r="T236" s="64">
        <v>3.7</v>
      </c>
      <c r="U236" s="64">
        <v>1.75</v>
      </c>
      <c r="V236" s="64">
        <v>2.04</v>
      </c>
      <c r="W236" s="64">
        <v>2.83</v>
      </c>
      <c r="X236" s="63">
        <v>43668</v>
      </c>
      <c r="Y236" s="64">
        <v>0.19</v>
      </c>
      <c r="Z236" s="64">
        <v>6.7866600000000004</v>
      </c>
      <c r="AA236" s="75">
        <v>0.26934238492516488</v>
      </c>
      <c r="AB236" s="66">
        <v>2579.0331103773447</v>
      </c>
      <c r="AC236" s="66">
        <v>2.5790331103773445</v>
      </c>
      <c r="AD236" s="67">
        <v>2.5790329999999999</v>
      </c>
      <c r="AE236" s="15" t="s">
        <v>18</v>
      </c>
      <c r="AF236" s="69">
        <v>52.7</v>
      </c>
    </row>
    <row r="237" spans="1:32" ht="14.5" x14ac:dyDescent="0.35">
      <c r="A237" s="88" t="s">
        <v>184</v>
      </c>
      <c r="B237" s="88" t="s">
        <v>188</v>
      </c>
      <c r="C237" s="88" t="s">
        <v>152</v>
      </c>
      <c r="D237" s="88" t="s">
        <v>359</v>
      </c>
      <c r="E237" s="88" t="s">
        <v>150</v>
      </c>
      <c r="F237" s="88" t="s">
        <v>142</v>
      </c>
      <c r="G237" s="61">
        <v>8.38795</v>
      </c>
      <c r="H237" s="61">
        <v>8.0853000000000002</v>
      </c>
      <c r="I237" s="64">
        <v>0.99</v>
      </c>
      <c r="J237" s="64">
        <v>1.2270000000000001</v>
      </c>
      <c r="K237" s="64">
        <v>1.1970000000000001</v>
      </c>
      <c r="L237" s="64">
        <v>1.431</v>
      </c>
      <c r="M237" s="64">
        <v>21.67</v>
      </c>
      <c r="N237" s="62">
        <v>2.8620000000000001</v>
      </c>
      <c r="O237" s="62">
        <v>2.3940000000000001</v>
      </c>
      <c r="P237" s="62">
        <v>0.20399999999999996</v>
      </c>
      <c r="Q237" s="62">
        <v>0.20700000000000007</v>
      </c>
      <c r="R237" s="64">
        <v>1.82</v>
      </c>
      <c r="S237" s="64">
        <v>3.08</v>
      </c>
      <c r="T237" s="64">
        <v>3.99</v>
      </c>
      <c r="U237" s="64">
        <v>2.42</v>
      </c>
      <c r="V237" s="64">
        <v>3.07</v>
      </c>
      <c r="W237" s="64">
        <v>1.74</v>
      </c>
      <c r="X237" s="63">
        <v>43668</v>
      </c>
      <c r="Y237" s="64">
        <v>0.19</v>
      </c>
      <c r="Z237" s="64">
        <v>15.928430000000001</v>
      </c>
      <c r="AA237" s="65">
        <v>0.99251684255994121</v>
      </c>
      <c r="AB237" s="66">
        <v>1642.6332622762238</v>
      </c>
      <c r="AC237" s="66">
        <v>1.6426332622762239</v>
      </c>
      <c r="AD237" s="67">
        <v>1.642633</v>
      </c>
      <c r="AE237" s="15" t="s">
        <v>18</v>
      </c>
      <c r="AF237" s="69">
        <v>56.7</v>
      </c>
    </row>
    <row r="238" spans="1:32" ht="14.5" x14ac:dyDescent="0.35">
      <c r="A238" s="87" t="s">
        <v>184</v>
      </c>
      <c r="B238" s="87" t="s">
        <v>188</v>
      </c>
      <c r="C238" s="87" t="s">
        <v>152</v>
      </c>
      <c r="D238" s="87" t="s">
        <v>360</v>
      </c>
      <c r="E238" s="87" t="s">
        <v>151</v>
      </c>
      <c r="F238" s="87" t="s">
        <v>142</v>
      </c>
      <c r="G238" s="80">
        <v>8.5723099999999999</v>
      </c>
      <c r="H238" s="80">
        <v>8.4913699999999999</v>
      </c>
      <c r="I238" s="83">
        <v>0.54600000000000004</v>
      </c>
      <c r="J238" s="83">
        <v>0.91200000000000003</v>
      </c>
      <c r="K238" s="83">
        <v>0.67100000000000004</v>
      </c>
      <c r="L238" s="83">
        <v>1.1339999999999999</v>
      </c>
      <c r="M238" s="83">
        <v>22.52</v>
      </c>
      <c r="N238" s="62">
        <v>2.2679999999999998</v>
      </c>
      <c r="O238" s="62">
        <v>1.3420000000000001</v>
      </c>
      <c r="P238" s="62">
        <v>0.22199999999999986</v>
      </c>
      <c r="Q238" s="62">
        <v>0.125</v>
      </c>
      <c r="R238" s="83">
        <v>1.97</v>
      </c>
      <c r="S238" s="83">
        <v>3.53</v>
      </c>
      <c r="T238" s="83">
        <v>2.87</v>
      </c>
      <c r="U238" s="83">
        <v>1.9</v>
      </c>
      <c r="V238" s="83">
        <v>3.74</v>
      </c>
      <c r="W238" s="83">
        <v>3.21</v>
      </c>
      <c r="X238" s="82">
        <v>43668</v>
      </c>
      <c r="Y238" s="83">
        <v>0.24</v>
      </c>
      <c r="Z238" s="83">
        <v>12.81427</v>
      </c>
      <c r="AA238" s="75">
        <v>0.15248287146342374</v>
      </c>
      <c r="AB238" s="66">
        <v>8601.5820315023411</v>
      </c>
      <c r="AC238" s="66">
        <v>8.6015820315023408</v>
      </c>
      <c r="AD238" s="67">
        <v>8.6015820000000005</v>
      </c>
      <c r="AE238" s="15" t="s">
        <v>8</v>
      </c>
      <c r="AF238" s="86">
        <v>66.5</v>
      </c>
    </row>
    <row r="239" spans="1:32" ht="14.5" x14ac:dyDescent="0.35">
      <c r="A239" s="59" t="s">
        <v>184</v>
      </c>
      <c r="B239" s="59" t="s">
        <v>188</v>
      </c>
      <c r="C239" s="59" t="s">
        <v>154</v>
      </c>
      <c r="D239" s="59" t="s">
        <v>361</v>
      </c>
      <c r="E239" s="59" t="s">
        <v>138</v>
      </c>
      <c r="F239" s="59" t="s">
        <v>142</v>
      </c>
      <c r="G239" s="75"/>
      <c r="H239" s="75"/>
      <c r="I239" s="75" t="s">
        <v>212</v>
      </c>
      <c r="J239" s="75"/>
      <c r="K239" s="75"/>
      <c r="L239" s="75"/>
      <c r="M239" s="92">
        <v>25.4</v>
      </c>
      <c r="N239" s="62">
        <v>0</v>
      </c>
      <c r="O239" s="62">
        <v>0</v>
      </c>
      <c r="P239" s="62">
        <v>0</v>
      </c>
      <c r="Q239" s="62" t="e">
        <v>#VALUE!</v>
      </c>
      <c r="R239" s="92">
        <v>1.89</v>
      </c>
      <c r="S239" s="92">
        <v>2.72</v>
      </c>
      <c r="T239" s="92">
        <v>2.12</v>
      </c>
      <c r="U239" s="92">
        <v>2.1</v>
      </c>
      <c r="V239" s="92">
        <v>1.31</v>
      </c>
      <c r="W239" s="92">
        <v>1.74</v>
      </c>
      <c r="X239" s="91">
        <v>43668</v>
      </c>
      <c r="Y239" s="92">
        <v>0.27</v>
      </c>
      <c r="Z239" s="92">
        <v>4.1037600000000003</v>
      </c>
      <c r="AA239" s="65" t="e">
        <v>#VALUE!</v>
      </c>
      <c r="AB239" s="66" t="e">
        <v>#VALUE!</v>
      </c>
      <c r="AC239" s="66" t="e">
        <v>#VALUE!</v>
      </c>
      <c r="AD239" s="102" t="e">
        <v>#VALUE!</v>
      </c>
      <c r="AE239" s="15" t="s">
        <v>16</v>
      </c>
      <c r="AF239" s="94">
        <v>43.4</v>
      </c>
    </row>
    <row r="240" spans="1:32" ht="14.5" x14ac:dyDescent="0.35">
      <c r="A240" s="87" t="s">
        <v>184</v>
      </c>
      <c r="B240" s="87" t="s">
        <v>188</v>
      </c>
      <c r="C240" s="87" t="s">
        <v>154</v>
      </c>
      <c r="D240" s="87" t="s">
        <v>362</v>
      </c>
      <c r="E240" s="87" t="s">
        <v>145</v>
      </c>
      <c r="F240" s="87" t="s">
        <v>139</v>
      </c>
      <c r="G240" s="80">
        <v>4.3745599999999998</v>
      </c>
      <c r="H240" s="80">
        <v>4.3553100000000002</v>
      </c>
      <c r="I240" s="83">
        <v>0.10199999999999999</v>
      </c>
      <c r="J240" s="83">
        <v>0.58699999999999997</v>
      </c>
      <c r="K240" s="83">
        <v>0.40699999999999997</v>
      </c>
      <c r="L240" s="83">
        <v>1.2010000000000001</v>
      </c>
      <c r="M240" s="83">
        <v>21.95</v>
      </c>
      <c r="N240" s="62">
        <v>2.4020000000000001</v>
      </c>
      <c r="O240" s="62">
        <v>0.81399999999999995</v>
      </c>
      <c r="P240" s="62">
        <v>0.6140000000000001</v>
      </c>
      <c r="Q240" s="62">
        <v>0.30499999999999999</v>
      </c>
      <c r="R240" s="83">
        <v>1.3</v>
      </c>
      <c r="S240" s="83">
        <v>2.82</v>
      </c>
      <c r="T240" s="83">
        <v>3.15</v>
      </c>
      <c r="U240" s="83">
        <v>1.76</v>
      </c>
      <c r="V240" s="83">
        <v>2.91</v>
      </c>
      <c r="W240" s="83">
        <v>1.33</v>
      </c>
      <c r="X240" s="82">
        <v>43668</v>
      </c>
      <c r="Y240" s="83">
        <v>0.35</v>
      </c>
      <c r="Z240" s="83">
        <v>6.0382999999999996</v>
      </c>
      <c r="AA240" s="75">
        <v>6.3104748811200706E-2</v>
      </c>
      <c r="AB240" s="66">
        <v>9793.9564965613827</v>
      </c>
      <c r="AC240" s="66">
        <v>9.7939564965613837</v>
      </c>
      <c r="AD240" s="67">
        <v>9.7939559999999997</v>
      </c>
      <c r="AE240" s="15" t="s">
        <v>5</v>
      </c>
      <c r="AF240" s="86">
        <v>53.1</v>
      </c>
    </row>
    <row r="241" spans="1:32" ht="14.5" x14ac:dyDescent="0.35">
      <c r="A241" s="87" t="s">
        <v>184</v>
      </c>
      <c r="B241" s="87" t="s">
        <v>188</v>
      </c>
      <c r="C241" s="87" t="s">
        <v>154</v>
      </c>
      <c r="D241" s="87" t="s">
        <v>363</v>
      </c>
      <c r="E241" s="87" t="s">
        <v>148</v>
      </c>
      <c r="F241" s="87" t="s">
        <v>142</v>
      </c>
      <c r="G241" s="80">
        <v>1.4215</v>
      </c>
      <c r="H241" s="80">
        <v>1.39269</v>
      </c>
      <c r="I241" s="83">
        <v>5.6000000000000001E-2</v>
      </c>
      <c r="J241" s="83">
        <v>0.76500000000000001</v>
      </c>
      <c r="K241" s="83">
        <v>0.38800000000000001</v>
      </c>
      <c r="L241" s="83">
        <v>1.028</v>
      </c>
      <c r="M241" s="83">
        <v>25.77</v>
      </c>
      <c r="N241" s="62">
        <v>2.056</v>
      </c>
      <c r="O241" s="62">
        <v>0.77600000000000002</v>
      </c>
      <c r="P241" s="62">
        <v>0.26300000000000001</v>
      </c>
      <c r="Q241" s="62">
        <v>0.33200000000000002</v>
      </c>
      <c r="R241" s="83">
        <v>1.72</v>
      </c>
      <c r="S241" s="83">
        <v>2.56</v>
      </c>
      <c r="T241" s="83">
        <v>2.21</v>
      </c>
      <c r="U241" s="83">
        <v>1.76</v>
      </c>
      <c r="V241" s="83">
        <v>2.25</v>
      </c>
      <c r="W241" s="83">
        <v>1.45</v>
      </c>
      <c r="X241" s="82">
        <v>43668</v>
      </c>
      <c r="Y241" s="83">
        <v>0.21</v>
      </c>
      <c r="Z241" s="83">
        <v>1.68605</v>
      </c>
      <c r="AA241" s="65">
        <v>4.7054959943505302E-2</v>
      </c>
      <c r="AB241" s="66">
        <v>3667.5037640139926</v>
      </c>
      <c r="AC241" s="66">
        <v>3.6675037640139929</v>
      </c>
      <c r="AD241" s="67">
        <v>3.6675040000000001</v>
      </c>
      <c r="AE241" s="15" t="s">
        <v>8</v>
      </c>
      <c r="AF241" s="86">
        <v>53.1</v>
      </c>
    </row>
    <row r="242" spans="1:32" ht="14.5" x14ac:dyDescent="0.35">
      <c r="A242" s="87" t="s">
        <v>184</v>
      </c>
      <c r="B242" s="87" t="s">
        <v>188</v>
      </c>
      <c r="C242" s="87" t="s">
        <v>154</v>
      </c>
      <c r="D242" s="87" t="s">
        <v>364</v>
      </c>
      <c r="E242" s="87" t="s">
        <v>150</v>
      </c>
      <c r="F242" s="87" t="s">
        <v>139</v>
      </c>
      <c r="G242" s="80">
        <v>2.9371</v>
      </c>
      <c r="H242" s="80">
        <v>2.92483</v>
      </c>
      <c r="I242" s="83">
        <v>0.115</v>
      </c>
      <c r="J242" s="83">
        <v>0.55689999999999995</v>
      </c>
      <c r="K242" s="83">
        <v>0.32600000000000001</v>
      </c>
      <c r="L242" s="83">
        <v>0.77300000000000002</v>
      </c>
      <c r="M242" s="83">
        <v>19.239999999999998</v>
      </c>
      <c r="N242" s="62">
        <v>1.546</v>
      </c>
      <c r="O242" s="62">
        <v>0.65200000000000002</v>
      </c>
      <c r="P242" s="62">
        <v>0.21610000000000007</v>
      </c>
      <c r="Q242" s="62">
        <v>0.21100000000000002</v>
      </c>
      <c r="R242" s="83">
        <v>1.71</v>
      </c>
      <c r="S242" s="83">
        <v>2.63</v>
      </c>
      <c r="T242" s="83">
        <v>2.4</v>
      </c>
      <c r="U242" s="83">
        <v>1.28</v>
      </c>
      <c r="V242" s="83">
        <v>2.7</v>
      </c>
      <c r="W242" s="83">
        <v>1.92</v>
      </c>
      <c r="X242" s="82">
        <v>43668</v>
      </c>
      <c r="Y242" s="83">
        <v>0.27</v>
      </c>
      <c r="Z242" s="83">
        <v>5.8235799999999998</v>
      </c>
      <c r="AA242" s="75">
        <v>2.036880198053731E-2</v>
      </c>
      <c r="AB242" s="66">
        <v>29263.75731308194</v>
      </c>
      <c r="AC242" s="66">
        <v>29.263757313081939</v>
      </c>
      <c r="AD242" s="67">
        <v>29.263760000000001</v>
      </c>
      <c r="AE242" s="15" t="s">
        <v>8</v>
      </c>
      <c r="AF242" s="86">
        <v>34.799999999999997</v>
      </c>
    </row>
    <row r="243" spans="1:32" ht="14.5" x14ac:dyDescent="0.35">
      <c r="A243" s="59" t="s">
        <v>184</v>
      </c>
      <c r="B243" s="59" t="s">
        <v>188</v>
      </c>
      <c r="C243" s="59" t="s">
        <v>154</v>
      </c>
      <c r="D243" s="59" t="s">
        <v>365</v>
      </c>
      <c r="E243" s="59" t="s">
        <v>151</v>
      </c>
      <c r="F243" s="59" t="s">
        <v>142</v>
      </c>
      <c r="G243" s="75">
        <v>1.4841899999999999</v>
      </c>
      <c r="H243" s="75">
        <v>1.29847</v>
      </c>
      <c r="I243" s="92">
        <v>0.218</v>
      </c>
      <c r="J243" s="92">
        <v>0.34300000000000003</v>
      </c>
      <c r="K243" s="92">
        <v>0.442</v>
      </c>
      <c r="L243" s="92">
        <v>0.67600000000000005</v>
      </c>
      <c r="M243" s="92">
        <v>20.86</v>
      </c>
      <c r="N243" s="62">
        <v>1.3520000000000001</v>
      </c>
      <c r="O243" s="62">
        <v>0.88400000000000001</v>
      </c>
      <c r="P243" s="62">
        <v>0.33300000000000002</v>
      </c>
      <c r="Q243" s="62">
        <v>0.224</v>
      </c>
      <c r="R243" s="92">
        <v>1.79</v>
      </c>
      <c r="S243" s="92">
        <v>2.8</v>
      </c>
      <c r="T243" s="92">
        <v>2.4500000000000002</v>
      </c>
      <c r="U243" s="92">
        <v>1.57</v>
      </c>
      <c r="V243" s="92">
        <v>1.66</v>
      </c>
      <c r="W243" s="92">
        <v>2.3199999999999998</v>
      </c>
      <c r="X243" s="91">
        <v>43668</v>
      </c>
      <c r="Y243" s="92">
        <v>0.11</v>
      </c>
      <c r="Z243" s="92">
        <v>1.01176</v>
      </c>
      <c r="AA243" s="65">
        <v>4.3055245133312783E-2</v>
      </c>
      <c r="AB243" s="66">
        <v>2405.2319606128935</v>
      </c>
      <c r="AC243" s="66">
        <v>2.4052319606128938</v>
      </c>
      <c r="AD243" s="67">
        <v>2.4052319999999998</v>
      </c>
      <c r="AE243" s="15" t="s">
        <v>16</v>
      </c>
      <c r="AF243" s="94">
        <v>50.1</v>
      </c>
    </row>
    <row r="244" spans="1:32" ht="14.5" x14ac:dyDescent="0.35">
      <c r="A244" s="87" t="s">
        <v>184</v>
      </c>
      <c r="B244" s="87" t="s">
        <v>189</v>
      </c>
      <c r="C244" s="87" t="s">
        <v>137</v>
      </c>
      <c r="D244" s="87" t="s">
        <v>366</v>
      </c>
      <c r="E244" s="87" t="s">
        <v>138</v>
      </c>
      <c r="F244" s="87" t="s">
        <v>139</v>
      </c>
      <c r="G244" s="80">
        <v>24.520530000000001</v>
      </c>
      <c r="H244" s="80">
        <v>15.533810000000001</v>
      </c>
      <c r="I244" s="83">
        <v>1.004</v>
      </c>
      <c r="J244" s="83">
        <v>1.788</v>
      </c>
      <c r="K244" s="83">
        <v>1.3420000000000001</v>
      </c>
      <c r="L244" s="83">
        <v>2.359</v>
      </c>
      <c r="M244" s="83">
        <v>17.53</v>
      </c>
      <c r="N244" s="62">
        <v>4.718</v>
      </c>
      <c r="O244" s="62">
        <v>2.6840000000000002</v>
      </c>
      <c r="P244" s="62">
        <v>0.57099999999999995</v>
      </c>
      <c r="Q244" s="62">
        <v>0.33800000000000008</v>
      </c>
      <c r="R244" s="83">
        <v>2.83</v>
      </c>
      <c r="S244" s="83">
        <v>4.26</v>
      </c>
      <c r="T244" s="83">
        <v>4.28</v>
      </c>
      <c r="U244" s="83">
        <v>3.26</v>
      </c>
      <c r="V244" s="83">
        <v>4.13</v>
      </c>
      <c r="W244" s="83">
        <v>2.72</v>
      </c>
      <c r="X244" s="82">
        <v>43705</v>
      </c>
      <c r="Y244" s="83">
        <v>0.32</v>
      </c>
      <c r="Z244" s="83">
        <v>41.505429999999997</v>
      </c>
      <c r="AA244" s="75">
        <v>3.0566991793908893</v>
      </c>
      <c r="AB244" s="66">
        <v>1389.81739794173</v>
      </c>
      <c r="AC244" s="66">
        <v>1.3898173979417299</v>
      </c>
      <c r="AD244" s="67">
        <v>1.3898170000000001</v>
      </c>
      <c r="AE244" s="15" t="s">
        <v>149</v>
      </c>
      <c r="AF244" s="86">
        <v>67.3</v>
      </c>
    </row>
    <row r="245" spans="1:32" ht="14.5" x14ac:dyDescent="0.35">
      <c r="A245" s="87" t="s">
        <v>184</v>
      </c>
      <c r="B245" s="87" t="s">
        <v>189</v>
      </c>
      <c r="C245" s="87" t="s">
        <v>137</v>
      </c>
      <c r="D245" s="87" t="s">
        <v>366</v>
      </c>
      <c r="E245" s="87" t="s">
        <v>138</v>
      </c>
      <c r="F245" s="87" t="s">
        <v>160</v>
      </c>
      <c r="G245" s="80">
        <v>9.53552</v>
      </c>
      <c r="H245" s="80">
        <v>7.7241999999999997</v>
      </c>
      <c r="I245" s="83">
        <v>0.83499999999999996</v>
      </c>
      <c r="J245" s="83">
        <v>1.4890000000000001</v>
      </c>
      <c r="K245" s="83">
        <v>1.004</v>
      </c>
      <c r="L245" s="83">
        <v>1.7649999999999999</v>
      </c>
      <c r="M245" s="83">
        <v>17.170000000000002</v>
      </c>
      <c r="N245" s="62">
        <v>3.53</v>
      </c>
      <c r="O245" s="62">
        <v>2.008</v>
      </c>
      <c r="P245" s="62">
        <v>0.2759999999999998</v>
      </c>
      <c r="Q245" s="62">
        <v>0.16900000000000004</v>
      </c>
      <c r="R245" s="83">
        <v>2.09</v>
      </c>
      <c r="S245" s="83">
        <v>3.16</v>
      </c>
      <c r="T245" s="83">
        <v>3.25</v>
      </c>
      <c r="U245" s="83">
        <v>1.98</v>
      </c>
      <c r="V245" s="83">
        <v>3.41</v>
      </c>
      <c r="W245" s="83">
        <v>2.06</v>
      </c>
      <c r="X245" s="82">
        <v>43705</v>
      </c>
      <c r="Y245" s="83">
        <v>0.27</v>
      </c>
      <c r="Z245" s="83">
        <v>15.37011</v>
      </c>
      <c r="AA245" s="65">
        <v>0.72209077693721524</v>
      </c>
      <c r="AB245" s="66">
        <v>2178.6662437343207</v>
      </c>
      <c r="AC245" s="66">
        <v>2.1786662437343209</v>
      </c>
      <c r="AD245" s="67">
        <v>2.1786660000000002</v>
      </c>
      <c r="AE245" s="15" t="s">
        <v>149</v>
      </c>
      <c r="AF245" s="86">
        <v>39.5</v>
      </c>
    </row>
    <row r="246" spans="1:32" ht="14.5" x14ac:dyDescent="0.35">
      <c r="A246" s="87" t="s">
        <v>184</v>
      </c>
      <c r="B246" s="87" t="s">
        <v>189</v>
      </c>
      <c r="C246" s="87" t="s">
        <v>137</v>
      </c>
      <c r="D246" s="87" t="s">
        <v>367</v>
      </c>
      <c r="E246" s="87" t="s">
        <v>145</v>
      </c>
      <c r="F246" s="87" t="s">
        <v>139</v>
      </c>
      <c r="G246" s="80">
        <v>29.889859999999999</v>
      </c>
      <c r="H246" s="80">
        <v>24.441310000000001</v>
      </c>
      <c r="I246" s="83">
        <v>1.381</v>
      </c>
      <c r="J246" s="83">
        <v>2.0009999999999999</v>
      </c>
      <c r="K246" s="83">
        <v>1.968</v>
      </c>
      <c r="L246" s="83">
        <v>2.726</v>
      </c>
      <c r="M246" s="83">
        <v>18.57</v>
      </c>
      <c r="N246" s="62">
        <v>5.452</v>
      </c>
      <c r="O246" s="62">
        <v>3.9359999999999999</v>
      </c>
      <c r="P246" s="62">
        <v>0.72500000000000009</v>
      </c>
      <c r="Q246" s="62">
        <v>0.58699999999999997</v>
      </c>
      <c r="R246" s="83">
        <v>3.1</v>
      </c>
      <c r="S246" s="83">
        <v>5.05</v>
      </c>
      <c r="T246" s="83">
        <v>5.39</v>
      </c>
      <c r="U246" s="83">
        <v>3.67</v>
      </c>
      <c r="V246" s="83">
        <v>4.51</v>
      </c>
      <c r="W246" s="83">
        <v>2.4700000000000002</v>
      </c>
      <c r="X246" s="82">
        <v>43705</v>
      </c>
      <c r="Y246" s="83">
        <v>0.26</v>
      </c>
      <c r="Z246" s="83">
        <v>42.057960000000001</v>
      </c>
      <c r="AA246" s="75">
        <v>12.179689840152299</v>
      </c>
      <c r="AB246" s="66">
        <v>353.4414672291993</v>
      </c>
      <c r="AC246" s="66">
        <v>0.35344146722919934</v>
      </c>
      <c r="AD246" s="67">
        <v>0.35344100000000001</v>
      </c>
      <c r="AE246" s="15" t="s">
        <v>149</v>
      </c>
      <c r="AF246" s="86">
        <v>84.2</v>
      </c>
    </row>
    <row r="247" spans="1:32" ht="14.5" x14ac:dyDescent="0.35">
      <c r="A247" s="59" t="s">
        <v>184</v>
      </c>
      <c r="B247" s="59" t="s">
        <v>189</v>
      </c>
      <c r="C247" s="59" t="s">
        <v>137</v>
      </c>
      <c r="D247" s="59" t="s">
        <v>367</v>
      </c>
      <c r="E247" s="59" t="s">
        <v>145</v>
      </c>
      <c r="F247" s="59" t="s">
        <v>142</v>
      </c>
      <c r="G247" s="75"/>
      <c r="H247" s="75"/>
      <c r="I247" s="92">
        <v>0.72899999999999998</v>
      </c>
      <c r="J247" s="92">
        <v>1.8779999999999999</v>
      </c>
      <c r="K247" s="92">
        <v>1.01</v>
      </c>
      <c r="L247" s="92">
        <v>2.27</v>
      </c>
      <c r="M247" s="92">
        <v>16.059999999999999</v>
      </c>
      <c r="N247" s="62">
        <v>4.54</v>
      </c>
      <c r="O247" s="62">
        <v>2.02</v>
      </c>
      <c r="P247" s="62">
        <v>0.39200000000000013</v>
      </c>
      <c r="Q247" s="62">
        <v>0.28100000000000003</v>
      </c>
      <c r="R247" s="92">
        <v>2.1</v>
      </c>
      <c r="S247" s="92">
        <v>4.25</v>
      </c>
      <c r="T247" s="92">
        <v>4.29</v>
      </c>
      <c r="U247" s="92">
        <v>2.2400000000000002</v>
      </c>
      <c r="V247" s="92">
        <v>3.83</v>
      </c>
      <c r="W247" s="92">
        <v>1.94</v>
      </c>
      <c r="X247" s="91">
        <v>43705</v>
      </c>
      <c r="Y247" s="75"/>
      <c r="Z247" s="75"/>
      <c r="AA247" s="65">
        <v>1.2654394833402196</v>
      </c>
      <c r="AB247" s="66">
        <v>0</v>
      </c>
      <c r="AC247" s="66">
        <v>0</v>
      </c>
      <c r="AD247" s="102" t="e">
        <v>#VALUE!</v>
      </c>
      <c r="AE247" s="15" t="s">
        <v>16</v>
      </c>
      <c r="AF247" s="75" t="s">
        <v>211</v>
      </c>
    </row>
    <row r="248" spans="1:32" ht="14.5" x14ac:dyDescent="0.35">
      <c r="A248" s="59" t="s">
        <v>184</v>
      </c>
      <c r="B248" s="59" t="s">
        <v>189</v>
      </c>
      <c r="C248" s="59" t="s">
        <v>137</v>
      </c>
      <c r="D248" s="59" t="s">
        <v>367</v>
      </c>
      <c r="E248" s="59" t="s">
        <v>145</v>
      </c>
      <c r="F248" s="59" t="s">
        <v>160</v>
      </c>
      <c r="G248" s="75"/>
      <c r="H248" s="75"/>
      <c r="I248" s="92">
        <v>0.83399999999999996</v>
      </c>
      <c r="J248" s="92">
        <v>1.6739999999999999</v>
      </c>
      <c r="K248" s="92">
        <v>1.123</v>
      </c>
      <c r="L248" s="92">
        <v>2.1259999999999999</v>
      </c>
      <c r="M248" s="92">
        <v>17.260000000000002</v>
      </c>
      <c r="N248" s="62">
        <v>4.2519999999999998</v>
      </c>
      <c r="O248" s="62">
        <v>2.246</v>
      </c>
      <c r="P248" s="62">
        <v>0.45199999999999996</v>
      </c>
      <c r="Q248" s="62">
        <v>0.28900000000000003</v>
      </c>
      <c r="R248" s="92">
        <v>2.17</v>
      </c>
      <c r="S248" s="92">
        <v>3.81</v>
      </c>
      <c r="T248" s="92">
        <v>3.78</v>
      </c>
      <c r="U248" s="92">
        <v>1.96</v>
      </c>
      <c r="V248" s="92">
        <v>3.78</v>
      </c>
      <c r="W248" s="92">
        <v>2.16</v>
      </c>
      <c r="X248" s="91">
        <v>43705</v>
      </c>
      <c r="Y248" s="92">
        <v>0.17</v>
      </c>
      <c r="Z248" s="75"/>
      <c r="AA248" s="75">
        <v>1.6021070922442155</v>
      </c>
      <c r="AB248" s="66">
        <v>0</v>
      </c>
      <c r="AC248" s="66">
        <v>0</v>
      </c>
      <c r="AD248" s="102" t="e">
        <v>#VALUE!</v>
      </c>
      <c r="AE248" s="15" t="s">
        <v>16</v>
      </c>
      <c r="AF248" s="75" t="s">
        <v>211</v>
      </c>
    </row>
    <row r="249" spans="1:32" ht="14.5" x14ac:dyDescent="0.35">
      <c r="A249" s="87" t="s">
        <v>184</v>
      </c>
      <c r="B249" s="87" t="s">
        <v>189</v>
      </c>
      <c r="C249" s="87" t="s">
        <v>137</v>
      </c>
      <c r="D249" s="87" t="s">
        <v>368</v>
      </c>
      <c r="E249" s="87" t="s">
        <v>148</v>
      </c>
      <c r="F249" s="87" t="s">
        <v>139</v>
      </c>
      <c r="G249" s="80">
        <v>21.926490000000001</v>
      </c>
      <c r="H249" s="80">
        <v>18.640059999999998</v>
      </c>
      <c r="I249" s="83">
        <v>0.998</v>
      </c>
      <c r="J249" s="83">
        <v>1.929</v>
      </c>
      <c r="K249" s="83">
        <v>1.3680000000000001</v>
      </c>
      <c r="L249" s="83">
        <v>2.4020000000000001</v>
      </c>
      <c r="M249" s="83">
        <v>18.64</v>
      </c>
      <c r="N249" s="62">
        <v>4.8040000000000003</v>
      </c>
      <c r="O249" s="62">
        <v>2.7360000000000002</v>
      </c>
      <c r="P249" s="62">
        <v>0.47300000000000009</v>
      </c>
      <c r="Q249" s="62">
        <v>0.37000000000000011</v>
      </c>
      <c r="R249" s="83">
        <v>2.64</v>
      </c>
      <c r="S249" s="83">
        <v>4.6399999999999997</v>
      </c>
      <c r="T249" s="83">
        <v>4.87</v>
      </c>
      <c r="U249" s="83">
        <v>2.76</v>
      </c>
      <c r="V249" s="83">
        <v>4.2300000000000004</v>
      </c>
      <c r="W249" s="83">
        <v>2.16</v>
      </c>
      <c r="X249" s="82">
        <v>43705</v>
      </c>
      <c r="Y249" s="83">
        <v>0.38</v>
      </c>
      <c r="Z249" s="83">
        <v>36.060180000000003</v>
      </c>
      <c r="AA249" s="65">
        <v>3.3237503326023807</v>
      </c>
      <c r="AB249" s="66">
        <v>1110.4653792874226</v>
      </c>
      <c r="AC249" s="66">
        <v>1.1104653792874226</v>
      </c>
      <c r="AD249" s="67">
        <v>1.110465</v>
      </c>
      <c r="AE249" s="15" t="s">
        <v>149</v>
      </c>
      <c r="AF249" s="86">
        <v>79.7</v>
      </c>
    </row>
    <row r="250" spans="1:32" ht="14.5" x14ac:dyDescent="0.35">
      <c r="A250" s="87" t="s">
        <v>184</v>
      </c>
      <c r="B250" s="87" t="s">
        <v>189</v>
      </c>
      <c r="C250" s="87" t="s">
        <v>137</v>
      </c>
      <c r="D250" s="87" t="s">
        <v>368</v>
      </c>
      <c r="E250" s="87" t="s">
        <v>148</v>
      </c>
      <c r="F250" s="87" t="s">
        <v>142</v>
      </c>
      <c r="G250" s="80">
        <v>11.949759999999999</v>
      </c>
      <c r="H250" s="80">
        <v>9.5573899999999998</v>
      </c>
      <c r="I250" s="83">
        <v>0.84699999999999998</v>
      </c>
      <c r="J250" s="83">
        <v>1.7030000000000001</v>
      </c>
      <c r="K250" s="83">
        <v>1.044</v>
      </c>
      <c r="L250" s="83">
        <v>1.9690000000000001</v>
      </c>
      <c r="M250" s="83">
        <v>27.9</v>
      </c>
      <c r="N250" s="62">
        <v>3.9380000000000002</v>
      </c>
      <c r="O250" s="62">
        <v>2.0880000000000001</v>
      </c>
      <c r="P250" s="62">
        <v>0.26600000000000001</v>
      </c>
      <c r="Q250" s="62">
        <v>0.19700000000000006</v>
      </c>
      <c r="R250" s="83">
        <v>1.99</v>
      </c>
      <c r="S250" s="83">
        <v>3.79</v>
      </c>
      <c r="T250" s="83">
        <v>3.36</v>
      </c>
      <c r="U250" s="83">
        <v>2.38</v>
      </c>
      <c r="V250" s="83">
        <v>2.25</v>
      </c>
      <c r="W250" s="83">
        <v>4</v>
      </c>
      <c r="X250" s="82">
        <v>43705</v>
      </c>
      <c r="Y250" s="83">
        <v>0.34</v>
      </c>
      <c r="Z250" s="83">
        <v>26.345960000000002</v>
      </c>
      <c r="AA250" s="75">
        <v>0.94694790851613675</v>
      </c>
      <c r="AB250" s="66">
        <v>2847.6949540539385</v>
      </c>
      <c r="AC250" s="66">
        <v>2.8476949540539387</v>
      </c>
      <c r="AD250" s="67">
        <v>2.8476949999999999</v>
      </c>
      <c r="AE250" s="15" t="s">
        <v>149</v>
      </c>
      <c r="AF250" s="86">
        <v>75.599999999999994</v>
      </c>
    </row>
    <row r="251" spans="1:32" ht="14.5" x14ac:dyDescent="0.35">
      <c r="A251" s="87" t="s">
        <v>184</v>
      </c>
      <c r="B251" s="87" t="s">
        <v>189</v>
      </c>
      <c r="C251" s="87" t="s">
        <v>137</v>
      </c>
      <c r="D251" s="87" t="s">
        <v>369</v>
      </c>
      <c r="E251" s="87" t="s">
        <v>150</v>
      </c>
      <c r="F251" s="87" t="s">
        <v>139</v>
      </c>
      <c r="G251" s="80">
        <v>22.995519999999999</v>
      </c>
      <c r="H251" s="80">
        <v>16.320060000000002</v>
      </c>
      <c r="I251" s="83">
        <v>1.389</v>
      </c>
      <c r="J251" s="83">
        <v>1.7589999999999999</v>
      </c>
      <c r="K251" s="83">
        <v>1.853</v>
      </c>
      <c r="L251" s="83">
        <v>2.2570000000000001</v>
      </c>
      <c r="M251" s="83">
        <v>25.12</v>
      </c>
      <c r="N251" s="62">
        <v>4.5140000000000002</v>
      </c>
      <c r="O251" s="62">
        <v>3.706</v>
      </c>
      <c r="P251" s="62">
        <v>0.49800000000000022</v>
      </c>
      <c r="Q251" s="62">
        <v>0.46399999999999997</v>
      </c>
      <c r="R251" s="83">
        <v>3.2</v>
      </c>
      <c r="S251" s="83">
        <v>3.86</v>
      </c>
      <c r="T251" s="83">
        <v>4.82</v>
      </c>
      <c r="U251" s="83">
        <v>3.65</v>
      </c>
      <c r="V251" s="83">
        <v>3.76</v>
      </c>
      <c r="W251" s="83">
        <v>2.5499999999999998</v>
      </c>
      <c r="X251" s="82">
        <v>43705</v>
      </c>
      <c r="Y251" s="83">
        <v>0.35</v>
      </c>
      <c r="Z251" s="83">
        <v>44.759329999999999</v>
      </c>
      <c r="AA251" s="65">
        <v>7.5761833214381165</v>
      </c>
      <c r="AB251" s="66">
        <v>604.69813471180726</v>
      </c>
      <c r="AC251" s="66">
        <v>0.60469813471180722</v>
      </c>
      <c r="AD251" s="67">
        <v>0.60469799999999996</v>
      </c>
      <c r="AE251" s="15" t="s">
        <v>149</v>
      </c>
      <c r="AF251" s="86">
        <v>87.1</v>
      </c>
    </row>
    <row r="252" spans="1:32" ht="14.5" x14ac:dyDescent="0.35">
      <c r="A252" s="87" t="s">
        <v>184</v>
      </c>
      <c r="B252" s="87" t="s">
        <v>189</v>
      </c>
      <c r="C252" s="87" t="s">
        <v>137</v>
      </c>
      <c r="D252" s="87" t="s">
        <v>370</v>
      </c>
      <c r="E252" s="87" t="s">
        <v>151</v>
      </c>
      <c r="F252" s="87" t="s">
        <v>139</v>
      </c>
      <c r="G252" s="80">
        <v>14.237159999999999</v>
      </c>
      <c r="H252" s="80">
        <v>10.790609999999999</v>
      </c>
      <c r="I252" s="83">
        <v>0.76800000000000002</v>
      </c>
      <c r="J252" s="83">
        <v>1.2270000000000001</v>
      </c>
      <c r="K252" s="83">
        <v>1.1950000000000001</v>
      </c>
      <c r="L252" s="83">
        <v>1.5309999999999999</v>
      </c>
      <c r="M252" s="83">
        <v>24.43</v>
      </c>
      <c r="N252" s="62">
        <v>3.0619999999999998</v>
      </c>
      <c r="O252" s="62">
        <v>2.39</v>
      </c>
      <c r="P252" s="62">
        <v>0.30399999999999983</v>
      </c>
      <c r="Q252" s="62">
        <v>0.42700000000000005</v>
      </c>
      <c r="R252" s="83">
        <v>2.16</v>
      </c>
      <c r="S252" s="83">
        <v>3.18</v>
      </c>
      <c r="T252" s="83">
        <v>4.1900000000000004</v>
      </c>
      <c r="U252" s="83">
        <v>3.2</v>
      </c>
      <c r="V252" s="83">
        <v>2.93</v>
      </c>
      <c r="W252" s="83">
        <v>1.95</v>
      </c>
      <c r="X252" s="82">
        <v>43705</v>
      </c>
      <c r="Y252" s="83">
        <v>0.24</v>
      </c>
      <c r="Z252" s="83">
        <v>40.794040000000003</v>
      </c>
      <c r="AA252" s="75">
        <v>1.6154254855387995</v>
      </c>
      <c r="AB252" s="66">
        <v>2584.730776222721</v>
      </c>
      <c r="AC252" s="66">
        <v>2.5847307762227212</v>
      </c>
      <c r="AD252" s="67">
        <v>2.5847310000000001</v>
      </c>
      <c r="AE252" s="15" t="s">
        <v>149</v>
      </c>
      <c r="AF252" s="86">
        <v>74.400000000000006</v>
      </c>
    </row>
    <row r="253" spans="1:32" ht="14.5" x14ac:dyDescent="0.35">
      <c r="A253" s="87" t="s">
        <v>184</v>
      </c>
      <c r="B253" s="87" t="s">
        <v>189</v>
      </c>
      <c r="C253" s="87" t="s">
        <v>137</v>
      </c>
      <c r="D253" s="87" t="s">
        <v>370</v>
      </c>
      <c r="E253" s="87" t="s">
        <v>151</v>
      </c>
      <c r="F253" s="87" t="s">
        <v>142</v>
      </c>
      <c r="G253" s="80">
        <v>7.93424</v>
      </c>
      <c r="H253" s="80">
        <v>5.4552100000000001</v>
      </c>
      <c r="I253" s="83">
        <v>0.74099999999999999</v>
      </c>
      <c r="J253" s="83">
        <v>0.98099999999999998</v>
      </c>
      <c r="K253" s="83">
        <v>0.99099999999999999</v>
      </c>
      <c r="L253" s="83">
        <v>1.4119999999999999</v>
      </c>
      <c r="M253" s="83">
        <v>20.64</v>
      </c>
      <c r="N253" s="62">
        <v>2.8239999999999998</v>
      </c>
      <c r="O253" s="62">
        <v>1.982</v>
      </c>
      <c r="P253" s="62">
        <v>0.43099999999999994</v>
      </c>
      <c r="Q253" s="62">
        <v>0.25</v>
      </c>
      <c r="R253" s="83">
        <v>1.72</v>
      </c>
      <c r="S253" s="83">
        <v>2.39</v>
      </c>
      <c r="T253" s="83">
        <v>2.23</v>
      </c>
      <c r="U253" s="83">
        <v>1.62</v>
      </c>
      <c r="V253" s="83">
        <v>2.54</v>
      </c>
      <c r="W253" s="83">
        <v>1.88</v>
      </c>
      <c r="X253" s="82">
        <v>43705</v>
      </c>
      <c r="Y253" s="83">
        <v>0.26</v>
      </c>
      <c r="Z253" s="83">
        <v>20.19351</v>
      </c>
      <c r="AA253" s="65">
        <v>0.7658257089822158</v>
      </c>
      <c r="AB253" s="66">
        <v>2698.9037634580081</v>
      </c>
      <c r="AC253" s="66">
        <v>2.6989037634580084</v>
      </c>
      <c r="AD253" s="67">
        <v>2.6989040000000002</v>
      </c>
      <c r="AE253" s="15" t="s">
        <v>149</v>
      </c>
      <c r="AF253" s="86">
        <v>36.299999999999997</v>
      </c>
    </row>
    <row r="254" spans="1:32" ht="14.5" x14ac:dyDescent="0.35">
      <c r="A254" s="87" t="s">
        <v>184</v>
      </c>
      <c r="B254" s="87" t="s">
        <v>189</v>
      </c>
      <c r="C254" s="87" t="s">
        <v>137</v>
      </c>
      <c r="D254" s="87" t="s">
        <v>371</v>
      </c>
      <c r="E254" s="87" t="s">
        <v>169</v>
      </c>
      <c r="F254" s="87" t="s">
        <v>139</v>
      </c>
      <c r="G254" s="80">
        <v>16.165569999999999</v>
      </c>
      <c r="H254" s="80">
        <v>14.43168</v>
      </c>
      <c r="I254" s="83">
        <v>0.877</v>
      </c>
      <c r="J254" s="83">
        <v>1.8160000000000001</v>
      </c>
      <c r="K254" s="83">
        <v>1.361</v>
      </c>
      <c r="L254" s="83">
        <v>2.1989999999999998</v>
      </c>
      <c r="M254" s="83">
        <v>27.32</v>
      </c>
      <c r="N254" s="62">
        <v>4.3979999999999997</v>
      </c>
      <c r="O254" s="62">
        <v>2.722</v>
      </c>
      <c r="P254" s="62">
        <v>0.38299999999999979</v>
      </c>
      <c r="Q254" s="62">
        <v>0.48399999999999999</v>
      </c>
      <c r="R254" s="83">
        <v>2.19</v>
      </c>
      <c r="S254" s="83">
        <v>3.91</v>
      </c>
      <c r="T254" s="83">
        <v>4.53</v>
      </c>
      <c r="U254" s="83">
        <v>3.32</v>
      </c>
      <c r="V254" s="83">
        <v>3.61</v>
      </c>
      <c r="W254" s="83">
        <v>1.87</v>
      </c>
      <c r="X254" s="82">
        <v>43705</v>
      </c>
      <c r="Y254" s="83">
        <v>0.35</v>
      </c>
      <c r="Z254" s="83">
        <v>44.871470000000002</v>
      </c>
      <c r="AA254" s="75">
        <v>3.3919454431407199</v>
      </c>
      <c r="AB254" s="66">
        <v>1354.0258815913378</v>
      </c>
      <c r="AC254" s="66">
        <v>1.3540258815913377</v>
      </c>
      <c r="AD254" s="67">
        <v>1.354026</v>
      </c>
      <c r="AE254" s="15" t="s">
        <v>149</v>
      </c>
      <c r="AF254" s="86">
        <v>91.2</v>
      </c>
    </row>
    <row r="255" spans="1:32" ht="14.5" x14ac:dyDescent="0.35">
      <c r="A255" s="87" t="s">
        <v>184</v>
      </c>
      <c r="B255" s="87" t="s">
        <v>189</v>
      </c>
      <c r="C255" s="87" t="s">
        <v>152</v>
      </c>
      <c r="D255" s="87" t="s">
        <v>372</v>
      </c>
      <c r="E255" s="87" t="s">
        <v>138</v>
      </c>
      <c r="F255" s="87" t="s">
        <v>139</v>
      </c>
      <c r="G255" s="80">
        <v>14.4473</v>
      </c>
      <c r="H255" s="80">
        <v>11.279339999999999</v>
      </c>
      <c r="I255" s="83">
        <v>0.78800000000000003</v>
      </c>
      <c r="J255" s="83">
        <v>1.609</v>
      </c>
      <c r="K255" s="83">
        <v>1.1890000000000001</v>
      </c>
      <c r="L255" s="83">
        <v>2.0350000000000001</v>
      </c>
      <c r="M255" s="83">
        <v>21</v>
      </c>
      <c r="N255" s="62">
        <v>4.07</v>
      </c>
      <c r="O255" s="62">
        <v>2.3780000000000001</v>
      </c>
      <c r="P255" s="62">
        <v>0.42600000000000016</v>
      </c>
      <c r="Q255" s="62">
        <v>0.40100000000000002</v>
      </c>
      <c r="R255" s="83">
        <v>2.29</v>
      </c>
      <c r="S255" s="83">
        <v>3.94</v>
      </c>
      <c r="T255" s="83">
        <v>3.72</v>
      </c>
      <c r="U255" s="83">
        <v>2.35</v>
      </c>
      <c r="V255" s="83">
        <v>3.3</v>
      </c>
      <c r="W255" s="83">
        <v>2.76</v>
      </c>
      <c r="X255" s="82">
        <v>43668</v>
      </c>
      <c r="Y255" s="83">
        <v>0.26</v>
      </c>
      <c r="Z255" s="83">
        <v>28.562169999999998</v>
      </c>
      <c r="AA255" s="65">
        <v>2.0682444385708649</v>
      </c>
      <c r="AB255" s="66">
        <v>1413.4969029878039</v>
      </c>
      <c r="AC255" s="66">
        <v>1.4134969029878039</v>
      </c>
      <c r="AD255" s="67">
        <v>1.413497</v>
      </c>
      <c r="AE255" s="15" t="s">
        <v>149</v>
      </c>
      <c r="AF255" s="86">
        <v>62.9</v>
      </c>
    </row>
    <row r="256" spans="1:32" ht="14.5" x14ac:dyDescent="0.35">
      <c r="A256" s="87" t="s">
        <v>184</v>
      </c>
      <c r="B256" s="87" t="s">
        <v>189</v>
      </c>
      <c r="C256" s="87" t="s">
        <v>152</v>
      </c>
      <c r="D256" s="87" t="s">
        <v>372</v>
      </c>
      <c r="E256" s="87" t="s">
        <v>138</v>
      </c>
      <c r="F256" s="87" t="s">
        <v>142</v>
      </c>
      <c r="G256" s="80">
        <v>9.9408700000000003</v>
      </c>
      <c r="H256" s="80">
        <v>5.6534300000000002</v>
      </c>
      <c r="I256" s="83">
        <v>1.024</v>
      </c>
      <c r="J256" s="83">
        <v>1.417</v>
      </c>
      <c r="K256" s="83">
        <v>1.3220000000000001</v>
      </c>
      <c r="L256" s="83">
        <v>1.671</v>
      </c>
      <c r="M256" s="83">
        <v>22.4</v>
      </c>
      <c r="N256" s="62">
        <v>3.3420000000000001</v>
      </c>
      <c r="O256" s="62">
        <v>2.6440000000000001</v>
      </c>
      <c r="P256" s="62">
        <v>0.254</v>
      </c>
      <c r="Q256" s="62">
        <v>0.29800000000000004</v>
      </c>
      <c r="R256" s="83">
        <v>2.48</v>
      </c>
      <c r="S256" s="83">
        <v>2.95</v>
      </c>
      <c r="T256" s="83">
        <v>3.55</v>
      </c>
      <c r="U256" s="83">
        <v>2.68</v>
      </c>
      <c r="V256" s="83">
        <v>2.78</v>
      </c>
      <c r="W256" s="83">
        <v>2.16</v>
      </c>
      <c r="X256" s="82">
        <v>43668</v>
      </c>
      <c r="Y256" s="83">
        <v>0.16</v>
      </c>
      <c r="Z256" s="83">
        <v>24.009869999999999</v>
      </c>
      <c r="AA256" s="75">
        <v>1.8372427698093299</v>
      </c>
      <c r="AB256" s="66">
        <v>1337.6077870645488</v>
      </c>
      <c r="AC256" s="66">
        <v>1.3376077870645489</v>
      </c>
      <c r="AD256" s="67">
        <v>1.3376079999999999</v>
      </c>
      <c r="AE256" s="15" t="s">
        <v>149</v>
      </c>
      <c r="AF256" s="86">
        <v>47.9</v>
      </c>
    </row>
    <row r="257" spans="1:32" ht="14.5" x14ac:dyDescent="0.35">
      <c r="A257" s="87" t="s">
        <v>184</v>
      </c>
      <c r="B257" s="87" t="s">
        <v>189</v>
      </c>
      <c r="C257" s="87" t="s">
        <v>152</v>
      </c>
      <c r="D257" s="87" t="s">
        <v>372</v>
      </c>
      <c r="E257" s="87" t="s">
        <v>138</v>
      </c>
      <c r="F257" s="87" t="s">
        <v>160</v>
      </c>
      <c r="G257" s="80">
        <v>5.0686799999999996</v>
      </c>
      <c r="H257" s="80">
        <v>2.8855900000000001</v>
      </c>
      <c r="I257" s="83">
        <v>0.745</v>
      </c>
      <c r="J257" s="83">
        <v>1.097</v>
      </c>
      <c r="K257" s="83">
        <v>1.006</v>
      </c>
      <c r="L257" s="83">
        <v>1.343</v>
      </c>
      <c r="M257" s="83">
        <v>24.88</v>
      </c>
      <c r="N257" s="62">
        <v>2.6859999999999999</v>
      </c>
      <c r="O257" s="62">
        <v>2.012</v>
      </c>
      <c r="P257" s="62">
        <v>0.246</v>
      </c>
      <c r="Q257" s="62">
        <v>0.26100000000000001</v>
      </c>
      <c r="R257" s="83">
        <v>1.76</v>
      </c>
      <c r="S257" s="83">
        <v>2.2999999999999998</v>
      </c>
      <c r="T257" s="83">
        <v>2.8</v>
      </c>
      <c r="U257" s="83">
        <v>1.99</v>
      </c>
      <c r="V257" s="83">
        <v>2.2000000000000002</v>
      </c>
      <c r="W257" s="83">
        <v>1.95</v>
      </c>
      <c r="X257" s="82">
        <v>43668</v>
      </c>
      <c r="Y257" s="83">
        <v>0.23</v>
      </c>
      <c r="Z257" s="83">
        <v>12.4964</v>
      </c>
      <c r="AA257" s="65">
        <v>0.71763151815478343</v>
      </c>
      <c r="AB257" s="66">
        <v>1782.3333785870002</v>
      </c>
      <c r="AC257" s="66">
        <v>1.7823333785870001</v>
      </c>
      <c r="AD257" s="67">
        <v>1.7823329999999999</v>
      </c>
      <c r="AE257" s="15" t="s">
        <v>149</v>
      </c>
      <c r="AF257" s="86">
        <v>44</v>
      </c>
    </row>
    <row r="258" spans="1:32" ht="14.5" x14ac:dyDescent="0.35">
      <c r="A258" s="87" t="s">
        <v>184</v>
      </c>
      <c r="B258" s="87" t="s">
        <v>189</v>
      </c>
      <c r="C258" s="87" t="s">
        <v>152</v>
      </c>
      <c r="D258" s="87" t="s">
        <v>373</v>
      </c>
      <c r="E258" s="87" t="s">
        <v>145</v>
      </c>
      <c r="F258" s="87" t="s">
        <v>139</v>
      </c>
      <c r="G258" s="80">
        <v>16.18299</v>
      </c>
      <c r="H258" s="80">
        <v>12.71712</v>
      </c>
      <c r="I258" s="83">
        <v>1.242</v>
      </c>
      <c r="J258" s="83">
        <v>2.0019999999999998</v>
      </c>
      <c r="K258" s="83">
        <v>1.63</v>
      </c>
      <c r="L258" s="83">
        <v>2.3450000000000002</v>
      </c>
      <c r="M258" s="83">
        <v>20.420000000000002</v>
      </c>
      <c r="N258" s="62">
        <v>4.6900000000000004</v>
      </c>
      <c r="O258" s="62">
        <v>3.26</v>
      </c>
      <c r="P258" s="62">
        <v>0.34300000000000042</v>
      </c>
      <c r="Q258" s="62">
        <v>0.3879999999999999</v>
      </c>
      <c r="R258" s="83">
        <v>2.65</v>
      </c>
      <c r="S258" s="83">
        <v>4.13</v>
      </c>
      <c r="T258" s="83">
        <v>4.17</v>
      </c>
      <c r="U258" s="83">
        <v>2.88</v>
      </c>
      <c r="V258" s="83">
        <v>3.97</v>
      </c>
      <c r="W258" s="83">
        <v>3.14</v>
      </c>
      <c r="X258" s="82">
        <v>43668</v>
      </c>
      <c r="Y258" s="83">
        <v>0.27</v>
      </c>
      <c r="Z258" s="83">
        <v>22.79429</v>
      </c>
      <c r="AA258" s="75">
        <v>4.9637486018694021</v>
      </c>
      <c r="AB258" s="66">
        <v>470.02593097274621</v>
      </c>
      <c r="AC258" s="66">
        <v>0.4700259309727462</v>
      </c>
      <c r="AD258" s="67">
        <v>0.470026</v>
      </c>
      <c r="AE258" s="15" t="s">
        <v>149</v>
      </c>
      <c r="AF258" s="86">
        <v>77.099999999999994</v>
      </c>
    </row>
    <row r="259" spans="1:32" ht="14.5" x14ac:dyDescent="0.35">
      <c r="A259" s="88" t="s">
        <v>184</v>
      </c>
      <c r="B259" s="88" t="s">
        <v>189</v>
      </c>
      <c r="C259" s="88" t="s">
        <v>152</v>
      </c>
      <c r="D259" s="88" t="s">
        <v>373</v>
      </c>
      <c r="E259" s="88" t="s">
        <v>145</v>
      </c>
      <c r="F259" s="88" t="s">
        <v>142</v>
      </c>
      <c r="G259" s="61">
        <v>14.36224</v>
      </c>
      <c r="H259" s="61">
        <v>14.34102</v>
      </c>
      <c r="I259" s="64">
        <v>0.77500000000000002</v>
      </c>
      <c r="J259" s="64">
        <v>1.827</v>
      </c>
      <c r="K259" s="64">
        <v>1.17</v>
      </c>
      <c r="L259" s="64">
        <v>2.278</v>
      </c>
      <c r="M259" s="64">
        <v>20.88</v>
      </c>
      <c r="N259" s="62">
        <v>4.556</v>
      </c>
      <c r="O259" s="62">
        <v>2.34</v>
      </c>
      <c r="P259" s="62">
        <v>0.45100000000000007</v>
      </c>
      <c r="Q259" s="62">
        <v>0.39499999999999991</v>
      </c>
      <c r="R259" s="64">
        <v>2.4300000000000002</v>
      </c>
      <c r="S259" s="64">
        <v>4.24</v>
      </c>
      <c r="T259" s="64">
        <v>4.2300000000000004</v>
      </c>
      <c r="U259" s="64">
        <v>2.85</v>
      </c>
      <c r="V259" s="64">
        <v>4.2300000000000004</v>
      </c>
      <c r="W259" s="64">
        <v>2.4300000000000002</v>
      </c>
      <c r="X259" s="63">
        <v>43668</v>
      </c>
      <c r="Y259" s="64">
        <v>0.28000000000000003</v>
      </c>
      <c r="Z259" s="64">
        <v>20.926639999999999</v>
      </c>
      <c r="AA259" s="65">
        <v>2.1975711266939939</v>
      </c>
      <c r="AB259" s="66">
        <v>974.68007852634628</v>
      </c>
      <c r="AC259" s="66">
        <v>0.97468007852634631</v>
      </c>
      <c r="AD259" s="67">
        <v>0.97467999999999999</v>
      </c>
      <c r="AE259" s="15" t="s">
        <v>18</v>
      </c>
      <c r="AF259" s="69">
        <v>70.400000000000006</v>
      </c>
    </row>
    <row r="260" spans="1:32" ht="14.5" x14ac:dyDescent="0.35">
      <c r="A260" s="87" t="s">
        <v>184</v>
      </c>
      <c r="B260" s="87" t="s">
        <v>189</v>
      </c>
      <c r="C260" s="87" t="s">
        <v>152</v>
      </c>
      <c r="D260" s="87" t="s">
        <v>373</v>
      </c>
      <c r="E260" s="87" t="s">
        <v>145</v>
      </c>
      <c r="F260" s="87" t="s">
        <v>160</v>
      </c>
      <c r="G260" s="80">
        <v>8.6663999999999994</v>
      </c>
      <c r="H260" s="80">
        <v>7.2595999999999998</v>
      </c>
      <c r="I260" s="83">
        <v>0.75700000000000001</v>
      </c>
      <c r="J260" s="83">
        <v>1.58</v>
      </c>
      <c r="K260" s="83">
        <v>1.0289999999999999</v>
      </c>
      <c r="L260" s="83">
        <v>1.778</v>
      </c>
      <c r="M260" s="83">
        <v>26.02</v>
      </c>
      <c r="N260" s="62">
        <v>3.556</v>
      </c>
      <c r="O260" s="62">
        <v>2.0579999999999998</v>
      </c>
      <c r="P260" s="62">
        <v>0.19799999999999995</v>
      </c>
      <c r="Q260" s="62">
        <v>0.27199999999999991</v>
      </c>
      <c r="R260" s="83">
        <v>2.11</v>
      </c>
      <c r="S260" s="83">
        <v>3.71</v>
      </c>
      <c r="T260" s="83">
        <v>4.3499999999999996</v>
      </c>
      <c r="U260" s="83">
        <v>2.36</v>
      </c>
      <c r="V260" s="83">
        <v>3.49</v>
      </c>
      <c r="W260" s="83">
        <v>2.02</v>
      </c>
      <c r="X260" s="82">
        <v>43668</v>
      </c>
      <c r="Y260" s="83">
        <v>0.3</v>
      </c>
      <c r="Z260" s="83">
        <v>22.03416</v>
      </c>
      <c r="AA260" s="75">
        <v>0.98317262912406655</v>
      </c>
      <c r="AB260" s="66">
        <v>2293.8881923607792</v>
      </c>
      <c r="AC260" s="66">
        <v>2.2938881923607792</v>
      </c>
      <c r="AD260" s="67">
        <v>2.2938879999999999</v>
      </c>
      <c r="AE260" s="15" t="s">
        <v>149</v>
      </c>
      <c r="AF260" s="86">
        <v>68.599999999999994</v>
      </c>
    </row>
    <row r="261" spans="1:32" ht="14.5" x14ac:dyDescent="0.35">
      <c r="A261" s="87" t="s">
        <v>184</v>
      </c>
      <c r="B261" s="87" t="s">
        <v>189</v>
      </c>
      <c r="C261" s="87" t="s">
        <v>152</v>
      </c>
      <c r="D261" s="87" t="s">
        <v>374</v>
      </c>
      <c r="E261" s="87" t="s">
        <v>148</v>
      </c>
      <c r="F261" s="87" t="s">
        <v>139</v>
      </c>
      <c r="G261" s="80">
        <v>15.038930000000001</v>
      </c>
      <c r="H261" s="80">
        <v>13.55878</v>
      </c>
      <c r="I261" s="83">
        <v>0.42299999999999999</v>
      </c>
      <c r="J261" s="83">
        <v>1.694</v>
      </c>
      <c r="K261" s="83">
        <v>0.86599999999999999</v>
      </c>
      <c r="L261" s="83">
        <v>2.2250000000000001</v>
      </c>
      <c r="M261" s="83">
        <v>20.239999999999998</v>
      </c>
      <c r="N261" s="62">
        <v>4.45</v>
      </c>
      <c r="O261" s="62">
        <v>1.732</v>
      </c>
      <c r="P261" s="62">
        <v>0.53100000000000014</v>
      </c>
      <c r="Q261" s="62">
        <v>0.443</v>
      </c>
      <c r="R261" s="83">
        <v>2.16</v>
      </c>
      <c r="S261" s="83">
        <v>3.76</v>
      </c>
      <c r="T261" s="83">
        <v>3.99</v>
      </c>
      <c r="U261" s="83">
        <v>2.63</v>
      </c>
      <c r="V261" s="83">
        <v>3.61</v>
      </c>
      <c r="W261" s="83">
        <v>1.81</v>
      </c>
      <c r="X261" s="82">
        <v>43668</v>
      </c>
      <c r="Y261" s="83">
        <v>0.24</v>
      </c>
      <c r="Z261" s="83">
        <v>25.28276</v>
      </c>
      <c r="AA261" s="65">
        <v>1.0342429293428097</v>
      </c>
      <c r="AB261" s="66">
        <v>2502.1160478009742</v>
      </c>
      <c r="AC261" s="66">
        <v>2.5021160478009743</v>
      </c>
      <c r="AD261" s="67">
        <v>2.502116</v>
      </c>
      <c r="AE261" s="15" t="s">
        <v>149</v>
      </c>
      <c r="AF261" s="86">
        <v>69.5</v>
      </c>
    </row>
    <row r="262" spans="1:32" ht="14.5" x14ac:dyDescent="0.35">
      <c r="A262" s="87" t="s">
        <v>184</v>
      </c>
      <c r="B262" s="87" t="s">
        <v>189</v>
      </c>
      <c r="C262" s="87" t="s">
        <v>152</v>
      </c>
      <c r="D262" s="87" t="s">
        <v>374</v>
      </c>
      <c r="E262" s="87" t="s">
        <v>148</v>
      </c>
      <c r="F262" s="87" t="s">
        <v>142</v>
      </c>
      <c r="G262" s="80">
        <v>11.412710000000001</v>
      </c>
      <c r="H262" s="80">
        <v>8.2339199999999995</v>
      </c>
      <c r="I262" s="83">
        <v>0.79300000000000004</v>
      </c>
      <c r="J262" s="83">
        <v>1.4850000000000001</v>
      </c>
      <c r="K262" s="83">
        <v>1.0580000000000001</v>
      </c>
      <c r="L262" s="83">
        <v>1.831</v>
      </c>
      <c r="M262" s="83">
        <v>23.63</v>
      </c>
      <c r="N262" s="62">
        <v>3.6619999999999999</v>
      </c>
      <c r="O262" s="62">
        <v>2.1160000000000001</v>
      </c>
      <c r="P262" s="62">
        <v>0.34599999999999986</v>
      </c>
      <c r="Q262" s="62">
        <v>0.26500000000000001</v>
      </c>
      <c r="R262" s="83">
        <v>2.17</v>
      </c>
      <c r="S262" s="83">
        <v>3.71</v>
      </c>
      <c r="T262" s="83">
        <v>3.43</v>
      </c>
      <c r="U262" s="83">
        <v>1.84</v>
      </c>
      <c r="V262" s="83">
        <v>3.93</v>
      </c>
      <c r="W262" s="83">
        <v>1.97</v>
      </c>
      <c r="X262" s="82">
        <v>43668</v>
      </c>
      <c r="Y262" s="83">
        <v>0.15</v>
      </c>
      <c r="Z262" s="83">
        <v>30.377559999999999</v>
      </c>
      <c r="AA262" s="75">
        <v>1.1214653058266471</v>
      </c>
      <c r="AB262" s="66">
        <v>2772.506490403448</v>
      </c>
      <c r="AC262" s="66">
        <v>2.772506490403448</v>
      </c>
      <c r="AD262" s="67">
        <v>2.7725059999999999</v>
      </c>
      <c r="AE262" s="15" t="s">
        <v>149</v>
      </c>
      <c r="AF262" s="86">
        <v>64.099999999999994</v>
      </c>
    </row>
    <row r="263" spans="1:32" ht="14.5" x14ac:dyDescent="0.35">
      <c r="A263" s="87" t="s">
        <v>184</v>
      </c>
      <c r="B263" s="87" t="s">
        <v>189</v>
      </c>
      <c r="C263" s="87" t="s">
        <v>152</v>
      </c>
      <c r="D263" s="87" t="s">
        <v>374</v>
      </c>
      <c r="E263" s="87" t="s">
        <v>148</v>
      </c>
      <c r="F263" s="87" t="s">
        <v>160</v>
      </c>
      <c r="G263" s="80">
        <v>6.4135400000000002</v>
      </c>
      <c r="H263" s="80">
        <v>4.8663600000000002</v>
      </c>
      <c r="I263" s="83">
        <v>0.76900000000000002</v>
      </c>
      <c r="J263" s="83">
        <v>1.2529999999999999</v>
      </c>
      <c r="K263" s="83">
        <v>1.0629999999999999</v>
      </c>
      <c r="L263" s="83">
        <v>1.4850000000000001</v>
      </c>
      <c r="M263" s="83">
        <v>23.94</v>
      </c>
      <c r="N263" s="62">
        <v>2.97</v>
      </c>
      <c r="O263" s="62">
        <v>2.1259999999999999</v>
      </c>
      <c r="P263" s="62">
        <v>0.23200000000000021</v>
      </c>
      <c r="Q263" s="62">
        <v>0.29399999999999993</v>
      </c>
      <c r="R263" s="83">
        <v>1.92</v>
      </c>
      <c r="S263" s="83">
        <v>2.81</v>
      </c>
      <c r="T263" s="83">
        <v>3.14</v>
      </c>
      <c r="U263" s="83">
        <v>1.82</v>
      </c>
      <c r="V263" s="83">
        <v>2.67</v>
      </c>
      <c r="W263" s="83">
        <v>1.81</v>
      </c>
      <c r="X263" s="82">
        <v>43668</v>
      </c>
      <c r="Y263" s="83">
        <v>0.16</v>
      </c>
      <c r="Z263" s="83">
        <v>18.117830000000001</v>
      </c>
      <c r="AA263" s="65">
        <v>0.95340125802524922</v>
      </c>
      <c r="AB263" s="66">
        <v>1945.0733632336173</v>
      </c>
      <c r="AC263" s="66">
        <v>1.9450733632336175</v>
      </c>
      <c r="AD263" s="67">
        <v>1.9450730000000001</v>
      </c>
      <c r="AE263" s="15" t="s">
        <v>149</v>
      </c>
      <c r="AF263" s="86">
        <v>50.8</v>
      </c>
    </row>
    <row r="264" spans="1:32" ht="14.5" x14ac:dyDescent="0.35">
      <c r="A264" s="87" t="s">
        <v>184</v>
      </c>
      <c r="B264" s="87" t="s">
        <v>189</v>
      </c>
      <c r="C264" s="87" t="s">
        <v>152</v>
      </c>
      <c r="D264" s="87" t="s">
        <v>375</v>
      </c>
      <c r="E264" s="87" t="s">
        <v>150</v>
      </c>
      <c r="F264" s="87" t="s">
        <v>139</v>
      </c>
      <c r="G264" s="80">
        <v>13.124230000000001</v>
      </c>
      <c r="H264" s="80">
        <v>11.576919999999999</v>
      </c>
      <c r="I264" s="83">
        <v>0.89500000000000002</v>
      </c>
      <c r="J264" s="83">
        <v>1.3580000000000001</v>
      </c>
      <c r="K264" s="83">
        <v>1.1739999999999999</v>
      </c>
      <c r="L264" s="83">
        <v>1.7809999999999999</v>
      </c>
      <c r="M264" s="83">
        <v>21.19</v>
      </c>
      <c r="N264" s="62">
        <v>3.5619999999999998</v>
      </c>
      <c r="O264" s="62">
        <v>2.3479999999999999</v>
      </c>
      <c r="P264" s="62">
        <v>0.42299999999999982</v>
      </c>
      <c r="Q264" s="62">
        <v>0.27899999999999991</v>
      </c>
      <c r="R264" s="83">
        <v>2.66</v>
      </c>
      <c r="S264" s="83">
        <v>3.31</v>
      </c>
      <c r="T264" s="83">
        <v>3.4</v>
      </c>
      <c r="U264" s="83">
        <v>2.86</v>
      </c>
      <c r="V264" s="83">
        <v>3.59</v>
      </c>
      <c r="W264" s="83">
        <v>1.84</v>
      </c>
      <c r="X264" s="82">
        <v>43668</v>
      </c>
      <c r="Y264" s="83">
        <v>0.12</v>
      </c>
      <c r="Z264" s="83">
        <v>33.887590000000003</v>
      </c>
      <c r="AA264" s="75">
        <v>1.4987401478257742</v>
      </c>
      <c r="AB264" s="66">
        <v>2314.301141410991</v>
      </c>
      <c r="AC264" s="66">
        <v>2.3143011414109909</v>
      </c>
      <c r="AD264" s="67">
        <v>2.3143009999999999</v>
      </c>
      <c r="AE264" s="15" t="s">
        <v>149</v>
      </c>
      <c r="AF264" s="86">
        <v>59.7</v>
      </c>
    </row>
    <row r="265" spans="1:32" ht="14.5" x14ac:dyDescent="0.35">
      <c r="A265" s="87" t="s">
        <v>184</v>
      </c>
      <c r="B265" s="87" t="s">
        <v>189</v>
      </c>
      <c r="C265" s="87" t="s">
        <v>152</v>
      </c>
      <c r="D265" s="87" t="s">
        <v>375</v>
      </c>
      <c r="E265" s="87" t="s">
        <v>150</v>
      </c>
      <c r="F265" s="87" t="s">
        <v>142</v>
      </c>
      <c r="G265" s="80">
        <v>9.2916000000000007</v>
      </c>
      <c r="H265" s="80">
        <v>8.4336000000000002</v>
      </c>
      <c r="I265" s="83">
        <v>0.70399999999999996</v>
      </c>
      <c r="J265" s="83">
        <v>1.5589999999999999</v>
      </c>
      <c r="K265" s="83">
        <v>0.91900000000000004</v>
      </c>
      <c r="L265" s="83">
        <v>1.847</v>
      </c>
      <c r="M265" s="83">
        <v>22.46</v>
      </c>
      <c r="N265" s="62">
        <v>3.694</v>
      </c>
      <c r="O265" s="62">
        <v>1.8380000000000001</v>
      </c>
      <c r="P265" s="62">
        <v>0.28800000000000003</v>
      </c>
      <c r="Q265" s="62">
        <v>0.21500000000000008</v>
      </c>
      <c r="R265" s="83">
        <v>2.06</v>
      </c>
      <c r="S265" s="83">
        <v>3.5</v>
      </c>
      <c r="T265" s="83">
        <v>3.28</v>
      </c>
      <c r="U265" s="83">
        <v>1.8</v>
      </c>
      <c r="V265" s="126">
        <v>3.97</v>
      </c>
      <c r="W265" s="83">
        <v>2.29</v>
      </c>
      <c r="X265" s="82">
        <v>43668</v>
      </c>
      <c r="Y265" s="83">
        <v>0.19</v>
      </c>
      <c r="Z265" s="83">
        <v>16.701730000000001</v>
      </c>
      <c r="AA265" s="65">
        <v>0.69868669330564848</v>
      </c>
      <c r="AB265" s="66">
        <v>2446.7213594031195</v>
      </c>
      <c r="AC265" s="66">
        <v>2.4467213594031194</v>
      </c>
      <c r="AD265" s="67">
        <v>2.4467210000000001</v>
      </c>
      <c r="AE265" s="15" t="s">
        <v>149</v>
      </c>
      <c r="AF265" s="86">
        <v>55.6</v>
      </c>
    </row>
    <row r="266" spans="1:32" ht="14.5" x14ac:dyDescent="0.35">
      <c r="A266" s="87" t="s">
        <v>184</v>
      </c>
      <c r="B266" s="87" t="s">
        <v>189</v>
      </c>
      <c r="C266" s="87" t="s">
        <v>152</v>
      </c>
      <c r="D266" s="87" t="s">
        <v>376</v>
      </c>
      <c r="E266" s="87" t="s">
        <v>150</v>
      </c>
      <c r="F266" s="87" t="s">
        <v>160</v>
      </c>
      <c r="G266" s="80">
        <v>6.4283099999999997</v>
      </c>
      <c r="H266" s="80">
        <v>3.55071</v>
      </c>
      <c r="I266" s="83">
        <v>0.872</v>
      </c>
      <c r="J266" s="83">
        <v>1.0429999999999999</v>
      </c>
      <c r="K266" s="83">
        <v>1.079</v>
      </c>
      <c r="L266" s="83">
        <v>1.2629999999999999</v>
      </c>
      <c r="M266" s="83">
        <v>24.88</v>
      </c>
      <c r="N266" s="62">
        <v>2.5259999999999998</v>
      </c>
      <c r="O266" s="62">
        <v>2.1579999999999999</v>
      </c>
      <c r="P266" s="62">
        <v>0.21999999999999997</v>
      </c>
      <c r="Q266" s="62">
        <v>0.20699999999999996</v>
      </c>
      <c r="R266" s="83">
        <v>2</v>
      </c>
      <c r="S266" s="83">
        <v>2.39</v>
      </c>
      <c r="T266" s="83">
        <v>2.58</v>
      </c>
      <c r="U266" s="83">
        <v>2.04</v>
      </c>
      <c r="V266" s="83">
        <v>2.84</v>
      </c>
      <c r="W266" s="83">
        <v>2.04</v>
      </c>
      <c r="X266" s="82">
        <v>43668</v>
      </c>
      <c r="Y266" s="83">
        <v>0.22</v>
      </c>
      <c r="Z266" s="83">
        <v>15.178129999999999</v>
      </c>
      <c r="AA266" s="75">
        <v>0.70295857090989855</v>
      </c>
      <c r="AB266" s="66">
        <v>2210.0091129089574</v>
      </c>
      <c r="AC266" s="66">
        <v>2.2100091129089576</v>
      </c>
      <c r="AD266" s="67">
        <v>2.2100089999999999</v>
      </c>
      <c r="AE266" s="15" t="s">
        <v>149</v>
      </c>
      <c r="AF266" s="86">
        <v>46</v>
      </c>
    </row>
    <row r="267" spans="1:32" ht="14.5" x14ac:dyDescent="0.35">
      <c r="A267" s="87" t="s">
        <v>184</v>
      </c>
      <c r="B267" s="87" t="s">
        <v>189</v>
      </c>
      <c r="C267" s="87" t="s">
        <v>152</v>
      </c>
      <c r="D267" s="87" t="s">
        <v>376</v>
      </c>
      <c r="E267" s="87" t="s">
        <v>151</v>
      </c>
      <c r="F267" s="87" t="s">
        <v>139</v>
      </c>
      <c r="G267" s="80">
        <v>19.926169999999999</v>
      </c>
      <c r="H267" s="80">
        <v>18.865410000000001</v>
      </c>
      <c r="I267" s="83">
        <v>1.1220000000000001</v>
      </c>
      <c r="J267" s="83">
        <v>1.712</v>
      </c>
      <c r="K267" s="83">
        <v>1.4590000000000001</v>
      </c>
      <c r="L267" s="83">
        <v>2.0840000000000001</v>
      </c>
      <c r="M267" s="83">
        <v>19.61</v>
      </c>
      <c r="N267" s="62">
        <v>4.1680000000000001</v>
      </c>
      <c r="O267" s="62">
        <v>2.9180000000000001</v>
      </c>
      <c r="P267" s="62">
        <v>0.37200000000000011</v>
      </c>
      <c r="Q267" s="62">
        <v>0.33699999999999997</v>
      </c>
      <c r="R267" s="83">
        <v>3.04</v>
      </c>
      <c r="S267" s="83">
        <v>4.12</v>
      </c>
      <c r="T267" s="83">
        <v>4.67</v>
      </c>
      <c r="U267" s="83">
        <v>3.34</v>
      </c>
      <c r="V267" s="83">
        <v>4.22</v>
      </c>
      <c r="W267" s="83">
        <v>2.62</v>
      </c>
      <c r="X267" s="82">
        <v>43668</v>
      </c>
      <c r="Y267" s="83">
        <v>0.31</v>
      </c>
      <c r="Z267" s="83">
        <v>28.082280000000001</v>
      </c>
      <c r="AA267" s="65">
        <v>3.1841838777504292</v>
      </c>
      <c r="AB267" s="66">
        <v>902.69233117613499</v>
      </c>
      <c r="AC267" s="66">
        <v>0.90269233117613501</v>
      </c>
      <c r="AD267" s="67">
        <v>0.90269200000000005</v>
      </c>
      <c r="AE267" s="15" t="s">
        <v>149</v>
      </c>
      <c r="AF267" s="86">
        <v>75.900000000000006</v>
      </c>
    </row>
    <row r="268" spans="1:32" ht="14.5" x14ac:dyDescent="0.35">
      <c r="A268" s="87" t="s">
        <v>184</v>
      </c>
      <c r="B268" s="87" t="s">
        <v>189</v>
      </c>
      <c r="C268" s="87" t="s">
        <v>152</v>
      </c>
      <c r="D268" s="87" t="s">
        <v>376</v>
      </c>
      <c r="E268" s="87" t="s">
        <v>151</v>
      </c>
      <c r="F268" s="87" t="s">
        <v>142</v>
      </c>
      <c r="G268" s="80">
        <v>14.41311</v>
      </c>
      <c r="H268" s="80">
        <v>11.715909999999999</v>
      </c>
      <c r="I268" s="83">
        <v>0.68799999999999994</v>
      </c>
      <c r="J268" s="83">
        <v>1.7450000000000001</v>
      </c>
      <c r="K268" s="83">
        <v>1.036</v>
      </c>
      <c r="L268" s="83">
        <v>1.976</v>
      </c>
      <c r="M268" s="83">
        <v>21.29</v>
      </c>
      <c r="N268" s="62">
        <v>3.952</v>
      </c>
      <c r="O268" s="62">
        <v>2.0720000000000001</v>
      </c>
      <c r="P268" s="62">
        <v>0.23099999999999987</v>
      </c>
      <c r="Q268" s="62">
        <v>0.34800000000000009</v>
      </c>
      <c r="R268" s="83">
        <v>2.16</v>
      </c>
      <c r="S268" s="83">
        <v>3.79</v>
      </c>
      <c r="T268" s="83">
        <v>3.65</v>
      </c>
      <c r="U268" s="83">
        <v>2.1800000000000002</v>
      </c>
      <c r="V268" s="83">
        <v>4.0999999999999996</v>
      </c>
      <c r="W268" s="83">
        <v>2.21</v>
      </c>
      <c r="X268" s="82">
        <v>43668</v>
      </c>
      <c r="Y268" s="83">
        <v>0.19</v>
      </c>
      <c r="Z268" s="83">
        <v>28.969989999999999</v>
      </c>
      <c r="AA268" s="75">
        <v>1.2793390013305133</v>
      </c>
      <c r="AB268" s="66">
        <v>2317.7587658219263</v>
      </c>
      <c r="AC268" s="66">
        <v>2.3177587658219263</v>
      </c>
      <c r="AD268" s="67">
        <v>2.3177590000000001</v>
      </c>
      <c r="AE268" s="15" t="s">
        <v>149</v>
      </c>
      <c r="AF268" s="86">
        <v>69.900000000000006</v>
      </c>
    </row>
    <row r="269" spans="1:32" ht="14.5" x14ac:dyDescent="0.35">
      <c r="A269" s="87" t="s">
        <v>184</v>
      </c>
      <c r="B269" s="87" t="s">
        <v>189</v>
      </c>
      <c r="C269" s="87" t="s">
        <v>152</v>
      </c>
      <c r="D269" s="87" t="s">
        <v>376</v>
      </c>
      <c r="E269" s="87" t="s">
        <v>151</v>
      </c>
      <c r="F269" s="87" t="s">
        <v>160</v>
      </c>
      <c r="G269" s="80">
        <v>8.5194700000000001</v>
      </c>
      <c r="H269" s="80">
        <v>7.4984000000000002</v>
      </c>
      <c r="I269" s="83">
        <v>1.143</v>
      </c>
      <c r="J269" s="83">
        <v>1.2549999999999999</v>
      </c>
      <c r="K269" s="83">
        <v>1.464</v>
      </c>
      <c r="L269" s="83">
        <v>1.5880000000000001</v>
      </c>
      <c r="M269" s="83">
        <v>26.64</v>
      </c>
      <c r="N269" s="62">
        <v>3.1760000000000002</v>
      </c>
      <c r="O269" s="62">
        <v>2.9279999999999999</v>
      </c>
      <c r="P269" s="62">
        <v>0.33300000000000018</v>
      </c>
      <c r="Q269" s="62">
        <v>0.32099999999999995</v>
      </c>
      <c r="R269" s="83">
        <v>2.69</v>
      </c>
      <c r="S269" s="83">
        <v>2.72</v>
      </c>
      <c r="T269" s="83">
        <v>2.5299999999999998</v>
      </c>
      <c r="U269" s="83">
        <v>2.16</v>
      </c>
      <c r="V269" s="83">
        <v>3.71</v>
      </c>
      <c r="W269" s="83">
        <v>2.61</v>
      </c>
      <c r="X269" s="82">
        <v>43668</v>
      </c>
      <c r="Y269" s="83">
        <v>0.31</v>
      </c>
      <c r="Z269" s="83">
        <v>22.321960000000001</v>
      </c>
      <c r="AA269" s="65">
        <v>2.4416047823378189</v>
      </c>
      <c r="AB269" s="66">
        <v>935.75570898867568</v>
      </c>
      <c r="AC269" s="66">
        <v>0.93575570898867566</v>
      </c>
      <c r="AD269" s="67">
        <v>0.93575600000000003</v>
      </c>
      <c r="AE269" s="15" t="s">
        <v>149</v>
      </c>
      <c r="AF269" s="86">
        <v>70.900000000000006</v>
      </c>
    </row>
    <row r="270" spans="1:32" ht="14.5" x14ac:dyDescent="0.35">
      <c r="A270" s="88" t="s">
        <v>184</v>
      </c>
      <c r="B270" s="88" t="s">
        <v>189</v>
      </c>
      <c r="C270" s="88" t="s">
        <v>152</v>
      </c>
      <c r="D270" s="88" t="s">
        <v>377</v>
      </c>
      <c r="E270" s="88" t="s">
        <v>169</v>
      </c>
      <c r="F270" s="88" t="s">
        <v>139</v>
      </c>
      <c r="G270" s="61">
        <v>23.166170000000001</v>
      </c>
      <c r="H270" s="61">
        <v>15.102690000000001</v>
      </c>
      <c r="I270" s="64">
        <v>1.228</v>
      </c>
      <c r="J270" s="64">
        <v>1.83</v>
      </c>
      <c r="K270" s="64">
        <v>1.8220000000000001</v>
      </c>
      <c r="L270" s="64">
        <v>2.4049999999999998</v>
      </c>
      <c r="M270" s="64">
        <v>20.89</v>
      </c>
      <c r="N270" s="62">
        <v>4.8099999999999996</v>
      </c>
      <c r="O270" s="62">
        <v>3.6440000000000001</v>
      </c>
      <c r="P270" s="62">
        <v>0.57499999999999973</v>
      </c>
      <c r="Q270" s="62">
        <v>0.59400000000000008</v>
      </c>
      <c r="R270" s="64">
        <v>2.5099999999999998</v>
      </c>
      <c r="S270" s="64">
        <v>4.5999999999999996</v>
      </c>
      <c r="T270" s="64">
        <v>4.6399999999999997</v>
      </c>
      <c r="U270" s="64">
        <v>2.57</v>
      </c>
      <c r="V270" s="64">
        <v>4.78</v>
      </c>
      <c r="W270" s="64">
        <v>3.52</v>
      </c>
      <c r="X270" s="63">
        <v>43668</v>
      </c>
      <c r="Y270" s="64">
        <v>0.44</v>
      </c>
      <c r="Z270" s="64">
        <v>37.130270000000003</v>
      </c>
      <c r="AA270" s="75">
        <v>8.7632799330002307</v>
      </c>
      <c r="AB270" s="66">
        <v>433.67755829034672</v>
      </c>
      <c r="AC270" s="66">
        <v>0.43367755829034671</v>
      </c>
      <c r="AD270" s="67">
        <v>0.43367800000000001</v>
      </c>
      <c r="AE270" s="15" t="s">
        <v>18</v>
      </c>
      <c r="AF270" s="69">
        <v>101</v>
      </c>
    </row>
    <row r="271" spans="1:32" ht="14.5" x14ac:dyDescent="0.35">
      <c r="A271" s="87" t="s">
        <v>184</v>
      </c>
      <c r="B271" s="87" t="s">
        <v>189</v>
      </c>
      <c r="C271" s="87" t="s">
        <v>152</v>
      </c>
      <c r="D271" s="87" t="s">
        <v>377</v>
      </c>
      <c r="E271" s="87" t="s">
        <v>169</v>
      </c>
      <c r="F271" s="87" t="s">
        <v>142</v>
      </c>
      <c r="G271" s="80">
        <v>19.39669</v>
      </c>
      <c r="H271" s="80">
        <v>15.5677</v>
      </c>
      <c r="I271" s="83">
        <v>0.78100000000000003</v>
      </c>
      <c r="J271" s="83">
        <v>1.7909999999999999</v>
      </c>
      <c r="K271" s="83">
        <v>1.282</v>
      </c>
      <c r="L271" s="83">
        <v>2.1440000000000001</v>
      </c>
      <c r="M271" s="83">
        <v>19.89</v>
      </c>
      <c r="N271" s="62">
        <v>4.2880000000000003</v>
      </c>
      <c r="O271" s="62">
        <v>2.5640000000000001</v>
      </c>
      <c r="P271" s="62">
        <v>0.3530000000000002</v>
      </c>
      <c r="Q271" s="62">
        <v>0.501</v>
      </c>
      <c r="R271" s="83">
        <v>2.5499999999999998</v>
      </c>
      <c r="S271" s="83">
        <v>4.34</v>
      </c>
      <c r="T271" s="83">
        <v>4.4000000000000004</v>
      </c>
      <c r="U271" s="83">
        <v>2.64</v>
      </c>
      <c r="V271" s="83">
        <v>4.04</v>
      </c>
      <c r="W271" s="83">
        <v>2.5499999999999998</v>
      </c>
      <c r="X271" s="82">
        <v>43668</v>
      </c>
      <c r="Y271" s="83">
        <v>0.11</v>
      </c>
      <c r="Z271" s="83">
        <v>36.219929999999998</v>
      </c>
      <c r="AA271" s="65">
        <v>2.8778618067687849</v>
      </c>
      <c r="AB271" s="66">
        <v>1288.1997124238046</v>
      </c>
      <c r="AC271" s="66">
        <v>1.2881997124238047</v>
      </c>
      <c r="AD271" s="67">
        <v>1.2882</v>
      </c>
      <c r="AE271" s="15" t="s">
        <v>149</v>
      </c>
      <c r="AF271" s="86">
        <v>65.7</v>
      </c>
    </row>
    <row r="272" spans="1:32" ht="14.5" x14ac:dyDescent="0.35">
      <c r="A272" s="87" t="s">
        <v>184</v>
      </c>
      <c r="B272" s="87" t="s">
        <v>189</v>
      </c>
      <c r="C272" s="87" t="s">
        <v>154</v>
      </c>
      <c r="D272" s="87" t="s">
        <v>378</v>
      </c>
      <c r="E272" s="87" t="s">
        <v>138</v>
      </c>
      <c r="F272" s="87" t="s">
        <v>160</v>
      </c>
      <c r="G272" s="80">
        <v>7.0985199999999997</v>
      </c>
      <c r="H272" s="80">
        <v>7.0962199999999998</v>
      </c>
      <c r="I272" s="83">
        <v>0.13600000000000001</v>
      </c>
      <c r="J272" s="83">
        <v>0.56499999999999995</v>
      </c>
      <c r="K272" s="83">
        <v>0.39600000000000002</v>
      </c>
      <c r="L272" s="83">
        <v>0.93300000000000005</v>
      </c>
      <c r="M272" s="83">
        <v>26.43</v>
      </c>
      <c r="N272" s="62">
        <v>1.8660000000000001</v>
      </c>
      <c r="O272" s="62">
        <v>0.79200000000000004</v>
      </c>
      <c r="P272" s="62">
        <v>0.3680000000000001</v>
      </c>
      <c r="Q272" s="62">
        <v>0.26</v>
      </c>
      <c r="R272" s="83">
        <v>1.78</v>
      </c>
      <c r="S272" s="83">
        <v>2.59</v>
      </c>
      <c r="T272" s="83">
        <v>2.89</v>
      </c>
      <c r="U272" s="83">
        <v>1.68</v>
      </c>
      <c r="V272" s="83">
        <v>3.42</v>
      </c>
      <c r="W272" s="83">
        <v>1.98</v>
      </c>
      <c r="X272" s="82">
        <v>43668</v>
      </c>
      <c r="Y272" s="83">
        <v>0.27</v>
      </c>
      <c r="Z272" s="83">
        <v>9.9892099999999999</v>
      </c>
      <c r="AA272" s="75">
        <v>4.438855318443298E-2</v>
      </c>
      <c r="AB272" s="66">
        <v>23033.804705464041</v>
      </c>
      <c r="AC272" s="66">
        <v>23.033804705464043</v>
      </c>
      <c r="AD272" s="67">
        <v>23.033799999999999</v>
      </c>
      <c r="AE272" s="15" t="s">
        <v>8</v>
      </c>
      <c r="AF272" s="86">
        <v>73.7</v>
      </c>
    </row>
    <row r="273" spans="1:32" ht="14.5" x14ac:dyDescent="0.35">
      <c r="A273" s="87" t="s">
        <v>184</v>
      </c>
      <c r="B273" s="87" t="s">
        <v>189</v>
      </c>
      <c r="C273" s="87" t="s">
        <v>154</v>
      </c>
      <c r="D273" s="87" t="s">
        <v>379</v>
      </c>
      <c r="E273" s="87" t="s">
        <v>145</v>
      </c>
      <c r="F273" s="87" t="s">
        <v>139</v>
      </c>
      <c r="G273" s="80">
        <v>8.0278100000000006</v>
      </c>
      <c r="H273" s="80">
        <v>7.14194</v>
      </c>
      <c r="I273" s="83">
        <v>0.17100000000000001</v>
      </c>
      <c r="J273" s="83">
        <v>0.77800000000000002</v>
      </c>
      <c r="K273" s="83">
        <v>0.51500000000000001</v>
      </c>
      <c r="L273" s="83">
        <v>1.123</v>
      </c>
      <c r="M273" s="83">
        <v>24.87</v>
      </c>
      <c r="N273" s="62">
        <v>2.246</v>
      </c>
      <c r="O273" s="62">
        <v>1.03</v>
      </c>
      <c r="P273" s="62">
        <v>0.34499999999999997</v>
      </c>
      <c r="Q273" s="62">
        <v>0.34399999999999997</v>
      </c>
      <c r="R273" s="83">
        <v>1.54</v>
      </c>
      <c r="S273" s="83">
        <v>3.63</v>
      </c>
      <c r="T273" s="83">
        <v>3.4</v>
      </c>
      <c r="U273" s="83">
        <v>1.56</v>
      </c>
      <c r="V273" s="83">
        <v>3.76</v>
      </c>
      <c r="W273" s="83">
        <v>1.58</v>
      </c>
      <c r="X273" s="82">
        <v>43668</v>
      </c>
      <c r="Y273" s="83">
        <v>0.25</v>
      </c>
      <c r="Z273" s="83">
        <v>13.005089999999999</v>
      </c>
      <c r="AA273" s="65">
        <v>0.11741811592735026</v>
      </c>
      <c r="AB273" s="66">
        <v>11336.625007665793</v>
      </c>
      <c r="AC273" s="66">
        <v>11.336625007665793</v>
      </c>
      <c r="AD273" s="67">
        <v>11.33663</v>
      </c>
      <c r="AE273" s="15" t="s">
        <v>8</v>
      </c>
      <c r="AF273" s="86">
        <v>62.4</v>
      </c>
    </row>
    <row r="274" spans="1:32" ht="14.5" x14ac:dyDescent="0.35">
      <c r="A274" s="59" t="s">
        <v>184</v>
      </c>
      <c r="B274" s="59" t="s">
        <v>189</v>
      </c>
      <c r="C274" s="59" t="s">
        <v>154</v>
      </c>
      <c r="D274" s="59" t="s">
        <v>380</v>
      </c>
      <c r="E274" s="59" t="s">
        <v>148</v>
      </c>
      <c r="F274" s="59" t="s">
        <v>139</v>
      </c>
      <c r="G274" s="75"/>
      <c r="H274" s="75"/>
      <c r="I274" s="75" t="s">
        <v>224</v>
      </c>
      <c r="J274" s="75"/>
      <c r="K274" s="75"/>
      <c r="L274" s="75"/>
      <c r="M274" s="92">
        <v>19.170000000000002</v>
      </c>
      <c r="N274" s="62">
        <v>0</v>
      </c>
      <c r="O274" s="62">
        <v>0</v>
      </c>
      <c r="P274" s="62">
        <v>0</v>
      </c>
      <c r="Q274" s="62" t="e">
        <v>#VALUE!</v>
      </c>
      <c r="R274" s="92">
        <v>1.97</v>
      </c>
      <c r="S274" s="92">
        <v>3.17</v>
      </c>
      <c r="T274" s="92">
        <v>3.08</v>
      </c>
      <c r="U274" s="92">
        <v>2.14</v>
      </c>
      <c r="V274" s="92">
        <v>2.54</v>
      </c>
      <c r="W274" s="92">
        <v>1.81</v>
      </c>
      <c r="X274" s="91">
        <v>43668</v>
      </c>
      <c r="Y274" s="92">
        <v>0.19</v>
      </c>
      <c r="Z274" s="92">
        <v>12.045400000000001</v>
      </c>
      <c r="AA274" s="75" t="e">
        <v>#VALUE!</v>
      </c>
      <c r="AB274" s="66" t="e">
        <v>#VALUE!</v>
      </c>
      <c r="AC274" s="66" t="e">
        <v>#VALUE!</v>
      </c>
      <c r="AD274" s="102" t="e">
        <v>#VALUE!</v>
      </c>
      <c r="AE274" s="15" t="s">
        <v>16</v>
      </c>
      <c r="AF274" s="94">
        <v>40.6</v>
      </c>
    </row>
    <row r="275" spans="1:32" ht="14.5" x14ac:dyDescent="0.35">
      <c r="A275" s="59" t="s">
        <v>184</v>
      </c>
      <c r="B275" s="59" t="s">
        <v>189</v>
      </c>
      <c r="C275" s="59" t="s">
        <v>154</v>
      </c>
      <c r="D275" s="59" t="s">
        <v>380</v>
      </c>
      <c r="E275" s="59" t="s">
        <v>148</v>
      </c>
      <c r="F275" s="59" t="s">
        <v>142</v>
      </c>
      <c r="G275" s="75"/>
      <c r="H275" s="75"/>
      <c r="I275" s="92">
        <v>6.8000000000000005E-2</v>
      </c>
      <c r="J275" s="92">
        <v>0.61399999999999999</v>
      </c>
      <c r="K275" s="92">
        <v>0.23899999999999999</v>
      </c>
      <c r="L275" s="92">
        <v>0.751</v>
      </c>
      <c r="M275" s="92">
        <v>22.95</v>
      </c>
      <c r="N275" s="62">
        <v>1.502</v>
      </c>
      <c r="O275" s="62">
        <v>0.47799999999999998</v>
      </c>
      <c r="P275" s="62">
        <v>0.13700000000000001</v>
      </c>
      <c r="Q275" s="62">
        <v>0.17099999999999999</v>
      </c>
      <c r="R275" s="92">
        <v>1.44</v>
      </c>
      <c r="S275" s="92">
        <v>3.09</v>
      </c>
      <c r="T275" s="92">
        <v>3.18</v>
      </c>
      <c r="U275" s="92">
        <v>2.15</v>
      </c>
      <c r="V275" s="92">
        <v>3.07</v>
      </c>
      <c r="W275" s="92">
        <v>1.43</v>
      </c>
      <c r="X275" s="91">
        <v>43668</v>
      </c>
      <c r="Y275" s="92">
        <v>0.21</v>
      </c>
      <c r="Z275" s="92">
        <v>10.735519999999999</v>
      </c>
      <c r="AA275" s="65">
        <v>7.9007363245950767E-3</v>
      </c>
      <c r="AB275" s="66">
        <v>139078.83495778471</v>
      </c>
      <c r="AC275" s="66">
        <v>139.07883495778472</v>
      </c>
      <c r="AD275" s="67">
        <v>139.0788</v>
      </c>
      <c r="AE275" s="15" t="s">
        <v>16</v>
      </c>
      <c r="AF275" s="94">
        <v>55.7</v>
      </c>
    </row>
    <row r="276" spans="1:32" ht="14.5" x14ac:dyDescent="0.35">
      <c r="A276" s="127" t="s">
        <v>184</v>
      </c>
      <c r="B276" s="127" t="s">
        <v>189</v>
      </c>
      <c r="C276" s="127" t="s">
        <v>154</v>
      </c>
      <c r="D276" s="127" t="s">
        <v>381</v>
      </c>
      <c r="E276" s="127" t="s">
        <v>150</v>
      </c>
      <c r="F276" s="127" t="s">
        <v>139</v>
      </c>
      <c r="G276" s="128"/>
      <c r="H276" s="128"/>
      <c r="I276" s="129">
        <v>0.13200000000000001</v>
      </c>
      <c r="J276" s="129">
        <v>1.133</v>
      </c>
      <c r="K276" s="129">
        <v>0.32200000000000001</v>
      </c>
      <c r="L276" s="129">
        <v>1.3280000000000001</v>
      </c>
      <c r="M276" s="129">
        <v>20.170000000000002</v>
      </c>
      <c r="N276" s="62">
        <v>2.6560000000000001</v>
      </c>
      <c r="O276" s="62">
        <v>0.64400000000000002</v>
      </c>
      <c r="P276" s="62">
        <v>0.19500000000000006</v>
      </c>
      <c r="Q276" s="62">
        <v>0.19</v>
      </c>
      <c r="R276" s="129">
        <v>2.29</v>
      </c>
      <c r="S276" s="129">
        <v>3.52</v>
      </c>
      <c r="T276" s="129">
        <v>4.05</v>
      </c>
      <c r="U276" s="129">
        <v>2.93</v>
      </c>
      <c r="V276" s="129">
        <v>3.49</v>
      </c>
      <c r="W276" s="129">
        <v>1.81</v>
      </c>
      <c r="X276" s="130">
        <v>43668</v>
      </c>
      <c r="Y276" s="129">
        <v>0.14000000000000001</v>
      </c>
      <c r="Z276" s="129">
        <v>10.694419999999999</v>
      </c>
      <c r="AA276" s="75">
        <v>3.277550856204374E-2</v>
      </c>
      <c r="AB276" s="66">
        <v>33397.451179475385</v>
      </c>
      <c r="AC276" s="66">
        <v>33.397451179475389</v>
      </c>
      <c r="AD276" s="67">
        <v>33.397449999999999</v>
      </c>
      <c r="AE276" s="15" t="s">
        <v>12</v>
      </c>
      <c r="AF276" s="132">
        <v>62.1</v>
      </c>
    </row>
    <row r="277" spans="1:32" ht="14.5" x14ac:dyDescent="0.35">
      <c r="A277" s="87" t="s">
        <v>184</v>
      </c>
      <c r="B277" s="87" t="s">
        <v>189</v>
      </c>
      <c r="C277" s="87" t="s">
        <v>154</v>
      </c>
      <c r="D277" s="87" t="s">
        <v>381</v>
      </c>
      <c r="E277" s="87" t="s">
        <v>150</v>
      </c>
      <c r="F277" s="87" t="s">
        <v>160</v>
      </c>
      <c r="G277" s="80">
        <v>3.06277</v>
      </c>
      <c r="H277" s="80">
        <v>2.9809399999999999</v>
      </c>
      <c r="I277" s="83">
        <v>0.33800000000000002</v>
      </c>
      <c r="J277" s="83">
        <v>1.08</v>
      </c>
      <c r="K277" s="83">
        <v>0.47</v>
      </c>
      <c r="L277" s="83">
        <v>1.2030000000000001</v>
      </c>
      <c r="M277" s="83">
        <v>29.24</v>
      </c>
      <c r="N277" s="62">
        <v>2.4060000000000001</v>
      </c>
      <c r="O277" s="62">
        <v>0.94</v>
      </c>
      <c r="P277" s="62">
        <v>0.123</v>
      </c>
      <c r="Q277" s="62">
        <v>0.13199999999999995</v>
      </c>
      <c r="R277" s="83">
        <v>1.18</v>
      </c>
      <c r="S277" s="83">
        <v>2.65</v>
      </c>
      <c r="T277" s="83">
        <v>2.97</v>
      </c>
      <c r="U277" s="83">
        <v>1.61</v>
      </c>
      <c r="V277" s="83">
        <v>2.54</v>
      </c>
      <c r="W277" s="83">
        <v>1.67</v>
      </c>
      <c r="X277" s="82">
        <v>43668</v>
      </c>
      <c r="Y277" s="83">
        <v>0.49</v>
      </c>
      <c r="Z277" s="83">
        <v>6.5048199999999996</v>
      </c>
      <c r="AA277" s="65">
        <v>6.5341545182139985E-2</v>
      </c>
      <c r="AB277" s="66">
        <v>10189.465654060636</v>
      </c>
      <c r="AC277" s="66">
        <v>10.189465654060635</v>
      </c>
      <c r="AD277" s="67">
        <v>10.18947</v>
      </c>
      <c r="AE277" s="15" t="s">
        <v>149</v>
      </c>
      <c r="AF277" s="86">
        <v>67.7</v>
      </c>
    </row>
    <row r="278" spans="1:32" ht="14.5" x14ac:dyDescent="0.35">
      <c r="A278" s="87" t="s">
        <v>184</v>
      </c>
      <c r="B278" s="87" t="s">
        <v>189</v>
      </c>
      <c r="C278" s="87" t="s">
        <v>154</v>
      </c>
      <c r="D278" s="87" t="s">
        <v>382</v>
      </c>
      <c r="E278" s="87" t="s">
        <v>151</v>
      </c>
      <c r="F278" s="87" t="s">
        <v>142</v>
      </c>
      <c r="G278" s="80">
        <v>7.7030399999999997</v>
      </c>
      <c r="H278" s="80">
        <v>7.6462899999999996</v>
      </c>
      <c r="I278" s="83">
        <v>0.29699999999999999</v>
      </c>
      <c r="J278" s="83">
        <v>1.206</v>
      </c>
      <c r="K278" s="83">
        <v>0.55200000000000005</v>
      </c>
      <c r="L278" s="83">
        <v>1.4470000000000001</v>
      </c>
      <c r="M278" s="83">
        <v>20.11</v>
      </c>
      <c r="N278" s="62">
        <v>2.8940000000000001</v>
      </c>
      <c r="O278" s="62">
        <v>1.1040000000000001</v>
      </c>
      <c r="P278" s="62">
        <v>0.2410000000000001</v>
      </c>
      <c r="Q278" s="62">
        <v>0.25500000000000006</v>
      </c>
      <c r="R278" s="83">
        <v>1.56</v>
      </c>
      <c r="S278" s="83">
        <v>3.25</v>
      </c>
      <c r="T278" s="83">
        <v>3.59</v>
      </c>
      <c r="U278" s="83">
        <v>1.51</v>
      </c>
      <c r="V278" s="83">
        <v>2.65</v>
      </c>
      <c r="W278" s="83">
        <v>1.59</v>
      </c>
      <c r="X278" s="82">
        <v>43668</v>
      </c>
      <c r="Y278" s="83">
        <v>0.27</v>
      </c>
      <c r="Z278" s="83">
        <v>11.52153</v>
      </c>
      <c r="AA278" s="75">
        <v>0.16633603363462299</v>
      </c>
      <c r="AB278" s="66">
        <v>7089.7241932882825</v>
      </c>
      <c r="AC278" s="66">
        <v>7.0897241932882826</v>
      </c>
      <c r="AD278" s="67">
        <v>7.0897240000000004</v>
      </c>
      <c r="AE278" s="15" t="s">
        <v>5</v>
      </c>
      <c r="AF278" s="86">
        <v>51.3</v>
      </c>
    </row>
    <row r="279" spans="1:32" ht="14.5" x14ac:dyDescent="0.35">
      <c r="A279" s="59" t="s">
        <v>184</v>
      </c>
      <c r="B279" s="59" t="s">
        <v>192</v>
      </c>
      <c r="C279" s="59" t="s">
        <v>137</v>
      </c>
      <c r="D279" s="59" t="s">
        <v>383</v>
      </c>
      <c r="E279" s="59" t="s">
        <v>138</v>
      </c>
      <c r="F279" s="59" t="s">
        <v>139</v>
      </c>
      <c r="G279" s="75">
        <v>21.15447</v>
      </c>
      <c r="H279" s="75">
        <v>21.15447</v>
      </c>
      <c r="I279" s="92">
        <v>0.877</v>
      </c>
      <c r="J279" s="92">
        <v>1.0529999999999999</v>
      </c>
      <c r="K279" s="92">
        <v>1.0649999999999999</v>
      </c>
      <c r="L279" s="92">
        <v>1.276</v>
      </c>
      <c r="M279" s="92">
        <v>24.73</v>
      </c>
      <c r="N279" s="62">
        <v>2.552</v>
      </c>
      <c r="O279" s="62">
        <v>2.13</v>
      </c>
      <c r="P279" s="62">
        <v>0.22300000000000009</v>
      </c>
      <c r="Q279" s="62">
        <v>0.18799999999999994</v>
      </c>
      <c r="R279" s="92">
        <v>2.72</v>
      </c>
      <c r="S279" s="92">
        <v>3.07</v>
      </c>
      <c r="T279" s="92">
        <v>3.82</v>
      </c>
      <c r="U279" s="92">
        <v>3.77</v>
      </c>
      <c r="V279" s="92">
        <v>2.2799999999999998</v>
      </c>
      <c r="W279" s="92">
        <v>2.2200000000000002</v>
      </c>
      <c r="X279" s="91">
        <v>43705</v>
      </c>
      <c r="Y279" s="92">
        <v>0.34</v>
      </c>
      <c r="Z279" s="92">
        <v>43.504809999999999</v>
      </c>
      <c r="AA279" s="65">
        <v>0.65271904794935054</v>
      </c>
      <c r="AB279" s="66">
        <v>6822.075420552459</v>
      </c>
      <c r="AC279" s="66">
        <v>6.8220754205524594</v>
      </c>
      <c r="AD279" s="67">
        <v>6.8220749999999999</v>
      </c>
      <c r="AE279" s="15" t="s">
        <v>16</v>
      </c>
      <c r="AF279" s="94">
        <v>56.4</v>
      </c>
    </row>
    <row r="280" spans="1:32" ht="14.5" x14ac:dyDescent="0.35">
      <c r="A280" s="87" t="s">
        <v>184</v>
      </c>
      <c r="B280" s="87" t="s">
        <v>192</v>
      </c>
      <c r="C280" s="87" t="s">
        <v>137</v>
      </c>
      <c r="D280" s="87" t="s">
        <v>383</v>
      </c>
      <c r="E280" s="87" t="s">
        <v>138</v>
      </c>
      <c r="F280" s="87" t="s">
        <v>142</v>
      </c>
      <c r="G280" s="80">
        <v>5.0167200000000003</v>
      </c>
      <c r="H280" s="80">
        <v>4.5934499999999998</v>
      </c>
      <c r="I280" s="83">
        <v>0.53500000000000003</v>
      </c>
      <c r="J280" s="83">
        <v>0.65300000000000002</v>
      </c>
      <c r="K280" s="83">
        <v>0.66200000000000003</v>
      </c>
      <c r="L280" s="83">
        <v>0.81799999999999995</v>
      </c>
      <c r="M280" s="83">
        <v>25.55</v>
      </c>
      <c r="N280" s="62">
        <v>1.6359999999999999</v>
      </c>
      <c r="O280" s="62">
        <v>1.3240000000000001</v>
      </c>
      <c r="P280" s="62">
        <v>0.16499999999999992</v>
      </c>
      <c r="Q280" s="62">
        <v>0.127</v>
      </c>
      <c r="R280" s="83">
        <v>1.67</v>
      </c>
      <c r="S280" s="83">
        <v>2.02</v>
      </c>
      <c r="T280" s="83">
        <v>2.08</v>
      </c>
      <c r="U280" s="83">
        <v>1.65</v>
      </c>
      <c r="V280" s="83">
        <v>2.0099999999999998</v>
      </c>
      <c r="W280" s="83">
        <v>2</v>
      </c>
      <c r="X280" s="82">
        <v>43705</v>
      </c>
      <c r="Y280" s="83">
        <v>0.37</v>
      </c>
      <c r="Z280" s="83">
        <v>17.51294</v>
      </c>
      <c r="AA280" s="75">
        <v>0.10785244897303545</v>
      </c>
      <c r="AB280" s="66">
        <v>16620.136090108517</v>
      </c>
      <c r="AC280" s="66">
        <v>16.620136090108517</v>
      </c>
      <c r="AD280" s="67">
        <v>16.620139999999999</v>
      </c>
      <c r="AE280" s="15" t="s">
        <v>149</v>
      </c>
      <c r="AF280" s="86">
        <v>29.7</v>
      </c>
    </row>
    <row r="281" spans="1:32" ht="14.5" x14ac:dyDescent="0.35">
      <c r="A281" s="59" t="s">
        <v>184</v>
      </c>
      <c r="B281" s="59" t="s">
        <v>192</v>
      </c>
      <c r="C281" s="59" t="s">
        <v>137</v>
      </c>
      <c r="D281" s="59" t="s">
        <v>384</v>
      </c>
      <c r="E281" s="59" t="s">
        <v>145</v>
      </c>
      <c r="F281" s="59" t="s">
        <v>139</v>
      </c>
      <c r="G281" s="75"/>
      <c r="H281" s="75"/>
      <c r="I281" s="92">
        <v>0.502</v>
      </c>
      <c r="J281" s="92">
        <v>0.95699999999999996</v>
      </c>
      <c r="K281" s="92">
        <v>0.80300000000000005</v>
      </c>
      <c r="L281" s="92">
        <v>1.3280000000000001</v>
      </c>
      <c r="M281" s="92">
        <v>17.39</v>
      </c>
      <c r="N281" s="62">
        <v>2.6560000000000001</v>
      </c>
      <c r="O281" s="62">
        <v>1.6060000000000001</v>
      </c>
      <c r="P281" s="62">
        <v>0.37100000000000011</v>
      </c>
      <c r="Q281" s="62">
        <v>0.30100000000000005</v>
      </c>
      <c r="R281" s="92">
        <v>2.04</v>
      </c>
      <c r="S281" s="92">
        <v>2.72</v>
      </c>
      <c r="T281" s="92">
        <v>2.5099999999999998</v>
      </c>
      <c r="U281" s="92">
        <v>1.97</v>
      </c>
      <c r="V281" s="92">
        <v>3.26</v>
      </c>
      <c r="W281" s="92">
        <v>2.73</v>
      </c>
      <c r="X281" s="91">
        <v>43705</v>
      </c>
      <c r="Y281" s="75"/>
      <c r="Z281" s="75"/>
      <c r="AA281" s="65">
        <v>0.44496556311235491</v>
      </c>
      <c r="AB281" s="66">
        <v>0</v>
      </c>
      <c r="AC281" s="66">
        <v>0</v>
      </c>
      <c r="AD281" s="102" t="e">
        <v>#VALUE!</v>
      </c>
      <c r="AE281" s="15" t="s">
        <v>16</v>
      </c>
      <c r="AF281" s="75" t="s">
        <v>211</v>
      </c>
    </row>
    <row r="282" spans="1:32" ht="14.5" x14ac:dyDescent="0.35">
      <c r="A282" s="87" t="s">
        <v>184</v>
      </c>
      <c r="B282" s="87" t="s">
        <v>192</v>
      </c>
      <c r="C282" s="87" t="s">
        <v>137</v>
      </c>
      <c r="D282" s="87" t="s">
        <v>384</v>
      </c>
      <c r="E282" s="87" t="s">
        <v>145</v>
      </c>
      <c r="F282" s="87" t="s">
        <v>142</v>
      </c>
      <c r="G282" s="80">
        <v>4.3588500000000003</v>
      </c>
      <c r="H282" s="80">
        <v>2.5642</v>
      </c>
      <c r="I282" s="83">
        <v>0.47299999999999998</v>
      </c>
      <c r="J282" s="83">
        <v>0.59499999999999997</v>
      </c>
      <c r="K282" s="83">
        <v>0.76200000000000001</v>
      </c>
      <c r="L282" s="83">
        <v>0.84599999999999997</v>
      </c>
      <c r="M282" s="83">
        <v>20.09</v>
      </c>
      <c r="N282" s="62">
        <v>1.6919999999999999</v>
      </c>
      <c r="O282" s="62">
        <v>1.524</v>
      </c>
      <c r="P282" s="62">
        <v>0.251</v>
      </c>
      <c r="Q282" s="62">
        <v>0.28900000000000003</v>
      </c>
      <c r="R282" s="83">
        <v>1.73</v>
      </c>
      <c r="S282" s="83">
        <v>1.87</v>
      </c>
      <c r="T282" s="83">
        <v>1.8</v>
      </c>
      <c r="U282" s="83">
        <v>1.56</v>
      </c>
      <c r="V282" s="83">
        <v>2.2599999999999998</v>
      </c>
      <c r="W282" s="83">
        <v>1.81</v>
      </c>
      <c r="X282" s="82">
        <v>43705</v>
      </c>
      <c r="Y282" s="83">
        <v>0.31</v>
      </c>
      <c r="Z282" s="83">
        <v>11.190519999999999</v>
      </c>
      <c r="AA282" s="75">
        <v>0.24453226108191703</v>
      </c>
      <c r="AB282" s="66">
        <v>4684.0296004254624</v>
      </c>
      <c r="AC282" s="66">
        <v>4.6840296004254629</v>
      </c>
      <c r="AD282" s="67">
        <v>4.6840299999999999</v>
      </c>
      <c r="AE282" s="15" t="s">
        <v>149</v>
      </c>
      <c r="AF282" s="83">
        <v>22.7</v>
      </c>
    </row>
    <row r="283" spans="1:32" ht="14.5" x14ac:dyDescent="0.35">
      <c r="A283" s="59" t="s">
        <v>184</v>
      </c>
      <c r="B283" s="59" t="s">
        <v>192</v>
      </c>
      <c r="C283" s="59" t="s">
        <v>137</v>
      </c>
      <c r="D283" s="59" t="s">
        <v>385</v>
      </c>
      <c r="E283" s="59" t="s">
        <v>148</v>
      </c>
      <c r="F283" s="59" t="s">
        <v>139</v>
      </c>
      <c r="G283" s="75"/>
      <c r="H283" s="75"/>
      <c r="I283" s="92">
        <v>0.95099999999999996</v>
      </c>
      <c r="J283" s="92">
        <v>1.2849999999999999</v>
      </c>
      <c r="K283" s="92">
        <v>1.31</v>
      </c>
      <c r="L283" s="92">
        <v>1.6319999999999999</v>
      </c>
      <c r="M283" s="92">
        <v>16.25</v>
      </c>
      <c r="N283" s="62">
        <v>3.2639999999999998</v>
      </c>
      <c r="O283" s="62">
        <v>2.62</v>
      </c>
      <c r="P283" s="62">
        <v>0.34699999999999998</v>
      </c>
      <c r="Q283" s="62">
        <v>0.3590000000000001</v>
      </c>
      <c r="R283" s="92">
        <v>3.08</v>
      </c>
      <c r="S283" s="92">
        <v>3.25</v>
      </c>
      <c r="T283" s="92">
        <v>4.13</v>
      </c>
      <c r="U283" s="92">
        <v>3.95</v>
      </c>
      <c r="V283" s="92">
        <v>3.55</v>
      </c>
      <c r="W283" s="92">
        <v>2.4</v>
      </c>
      <c r="X283" s="91">
        <v>43705</v>
      </c>
      <c r="Y283" s="75"/>
      <c r="Z283" s="75"/>
      <c r="AA283" s="65">
        <v>2.0135055077151658</v>
      </c>
      <c r="AB283" s="66">
        <v>0</v>
      </c>
      <c r="AC283" s="66">
        <v>0</v>
      </c>
      <c r="AD283" s="102" t="e">
        <v>#VALUE!</v>
      </c>
      <c r="AE283" s="15" t="s">
        <v>16</v>
      </c>
      <c r="AF283" s="75" t="s">
        <v>211</v>
      </c>
    </row>
    <row r="284" spans="1:32" ht="14.5" x14ac:dyDescent="0.35">
      <c r="A284" s="59" t="s">
        <v>184</v>
      </c>
      <c r="B284" s="59" t="s">
        <v>192</v>
      </c>
      <c r="C284" s="59" t="s">
        <v>137</v>
      </c>
      <c r="D284" s="59" t="s">
        <v>385</v>
      </c>
      <c r="E284" s="59" t="s">
        <v>148</v>
      </c>
      <c r="F284" s="59" t="s">
        <v>142</v>
      </c>
      <c r="G284" s="75"/>
      <c r="H284" s="75"/>
      <c r="I284" s="92">
        <v>0.67200000000000004</v>
      </c>
      <c r="J284" s="92">
        <v>0.69799999999999995</v>
      </c>
      <c r="K284" s="92">
        <v>0.85899999999999999</v>
      </c>
      <c r="L284" s="92">
        <v>0.94499999999999995</v>
      </c>
      <c r="M284" s="92">
        <v>20.47</v>
      </c>
      <c r="N284" s="62">
        <v>1.89</v>
      </c>
      <c r="O284" s="62">
        <v>1.718</v>
      </c>
      <c r="P284" s="62">
        <v>0.247</v>
      </c>
      <c r="Q284" s="62">
        <v>0.18699999999999994</v>
      </c>
      <c r="R284" s="92">
        <v>2.0099999999999998</v>
      </c>
      <c r="S284" s="92">
        <v>2.2000000000000002</v>
      </c>
      <c r="T284" s="92">
        <v>1.78</v>
      </c>
      <c r="U284" s="92">
        <v>2.02</v>
      </c>
      <c r="V284" s="92">
        <v>2.27</v>
      </c>
      <c r="W284" s="92">
        <v>2.4700000000000002</v>
      </c>
      <c r="X284" s="91">
        <v>43705</v>
      </c>
      <c r="Y284" s="75"/>
      <c r="Z284" s="75"/>
      <c r="AA284" s="75">
        <v>0.30407507216682494</v>
      </c>
      <c r="AB284" s="66">
        <v>0</v>
      </c>
      <c r="AC284" s="66">
        <v>0</v>
      </c>
      <c r="AD284" s="102" t="e">
        <v>#VALUE!</v>
      </c>
      <c r="AE284" s="15" t="s">
        <v>16</v>
      </c>
      <c r="AF284" s="75" t="s">
        <v>211</v>
      </c>
    </row>
    <row r="285" spans="1:32" ht="14.5" x14ac:dyDescent="0.35">
      <c r="A285" s="87" t="s">
        <v>184</v>
      </c>
      <c r="B285" s="87" t="s">
        <v>192</v>
      </c>
      <c r="C285" s="87" t="s">
        <v>137</v>
      </c>
      <c r="D285" s="87" t="s">
        <v>386</v>
      </c>
      <c r="E285" s="87" t="s">
        <v>150</v>
      </c>
      <c r="F285" s="87" t="s">
        <v>142</v>
      </c>
      <c r="G285" s="80">
        <v>5.5630199999999999</v>
      </c>
      <c r="H285" s="80">
        <v>5.2064599999999999</v>
      </c>
      <c r="I285" s="83">
        <v>0.14499999999999999</v>
      </c>
      <c r="J285" s="83">
        <v>0.67800000000000005</v>
      </c>
      <c r="K285" s="83">
        <v>0.32100000000000001</v>
      </c>
      <c r="L285" s="83">
        <v>0.82899999999999996</v>
      </c>
      <c r="M285" s="83">
        <v>20.440000000000001</v>
      </c>
      <c r="N285" s="62">
        <v>1.6579999999999999</v>
      </c>
      <c r="O285" s="62">
        <v>0.64200000000000002</v>
      </c>
      <c r="P285" s="62">
        <v>0.15099999999999991</v>
      </c>
      <c r="Q285" s="62">
        <v>0.17600000000000002</v>
      </c>
      <c r="R285" s="83">
        <v>1.35</v>
      </c>
      <c r="S285" s="83">
        <v>1.9</v>
      </c>
      <c r="T285" s="83">
        <v>2.2999999999999998</v>
      </c>
      <c r="U285" s="83">
        <v>1.36</v>
      </c>
      <c r="V285" s="83">
        <v>2.1</v>
      </c>
      <c r="W285" s="83">
        <v>1.33</v>
      </c>
      <c r="X285" s="82">
        <v>43705</v>
      </c>
      <c r="Y285" s="83">
        <v>0.31</v>
      </c>
      <c r="Z285" s="83">
        <v>11.105650000000001</v>
      </c>
      <c r="AA285" s="65">
        <v>1.9912332933606398E-2</v>
      </c>
      <c r="AB285" s="66">
        <v>57085.704363812729</v>
      </c>
      <c r="AC285" s="66">
        <v>57.085704363812731</v>
      </c>
      <c r="AD285" s="67">
        <v>57.085700000000003</v>
      </c>
      <c r="AE285" s="15" t="s">
        <v>12</v>
      </c>
      <c r="AF285" s="83">
        <v>28.9</v>
      </c>
    </row>
    <row r="286" spans="1:32" ht="14.5" x14ac:dyDescent="0.35">
      <c r="A286" s="121" t="s">
        <v>184</v>
      </c>
      <c r="B286" s="121" t="s">
        <v>192</v>
      </c>
      <c r="C286" s="121" t="s">
        <v>152</v>
      </c>
      <c r="D286" s="121" t="s">
        <v>387</v>
      </c>
      <c r="E286" s="121" t="s">
        <v>138</v>
      </c>
      <c r="F286" s="121" t="s">
        <v>139</v>
      </c>
      <c r="G286" s="76"/>
      <c r="H286" s="76"/>
      <c r="I286" s="74">
        <v>1.407</v>
      </c>
      <c r="J286" s="74">
        <v>1.968</v>
      </c>
      <c r="K286" s="74">
        <v>1.6719999999999999</v>
      </c>
      <c r="L286" s="74">
        <v>2.3149999999999999</v>
      </c>
      <c r="M286" s="74">
        <v>21.2</v>
      </c>
      <c r="N286" s="62">
        <v>4.63</v>
      </c>
      <c r="O286" s="62">
        <v>3.3439999999999999</v>
      </c>
      <c r="P286" s="62">
        <v>0.34699999999999998</v>
      </c>
      <c r="Q286" s="62">
        <v>0.2649999999999999</v>
      </c>
      <c r="R286" s="74">
        <v>3.34</v>
      </c>
      <c r="S286" s="74">
        <v>4.13</v>
      </c>
      <c r="T286" s="74">
        <v>4.8499999999999996</v>
      </c>
      <c r="U286" s="74">
        <v>3.65</v>
      </c>
      <c r="V286" s="74">
        <v>4.72</v>
      </c>
      <c r="W286" s="74">
        <v>3.92</v>
      </c>
      <c r="X286" s="73">
        <v>43705</v>
      </c>
      <c r="Y286" s="74">
        <v>0.13</v>
      </c>
      <c r="Z286" s="74">
        <v>27.477080000000001</v>
      </c>
      <c r="AA286" s="75">
        <v>4.1934061267367948</v>
      </c>
      <c r="AB286" s="66">
        <v>670.67046234843667</v>
      </c>
      <c r="AC286" s="66">
        <v>0.67067046234843664</v>
      </c>
      <c r="AD286" s="67">
        <v>0.67066999999999999</v>
      </c>
      <c r="AE286" s="15" t="s">
        <v>12</v>
      </c>
      <c r="AF286" s="78">
        <v>92.5</v>
      </c>
    </row>
    <row r="287" spans="1:32" ht="14.5" x14ac:dyDescent="0.35">
      <c r="A287" s="120" t="s">
        <v>184</v>
      </c>
      <c r="B287" s="120" t="s">
        <v>192</v>
      </c>
      <c r="C287" s="120" t="s">
        <v>152</v>
      </c>
      <c r="D287" s="120" t="s">
        <v>388</v>
      </c>
      <c r="E287" s="120" t="s">
        <v>145</v>
      </c>
      <c r="F287" s="120" t="s">
        <v>139</v>
      </c>
      <c r="G287" s="108"/>
      <c r="H287" s="108"/>
      <c r="I287" s="107">
        <v>0.38500000000000001</v>
      </c>
      <c r="J287" s="107">
        <v>1.83</v>
      </c>
      <c r="K287" s="107">
        <v>0.73799999999999999</v>
      </c>
      <c r="L287" s="107">
        <v>2.056</v>
      </c>
      <c r="M287" s="107">
        <v>21.46</v>
      </c>
      <c r="N287" s="62">
        <v>4.1120000000000001</v>
      </c>
      <c r="O287" s="62">
        <v>1.476</v>
      </c>
      <c r="P287" s="62">
        <v>0.22599999999999998</v>
      </c>
      <c r="Q287" s="62">
        <v>0.35299999999999998</v>
      </c>
      <c r="R287" s="107">
        <v>2.82</v>
      </c>
      <c r="S287" s="107">
        <v>5.16</v>
      </c>
      <c r="T287" s="107">
        <v>5.55</v>
      </c>
      <c r="U287" s="107">
        <v>3.41</v>
      </c>
      <c r="V287" s="107">
        <v>4.83</v>
      </c>
      <c r="W287" s="107">
        <v>2.52</v>
      </c>
      <c r="X287" s="106">
        <v>43705</v>
      </c>
      <c r="Y287" s="107">
        <v>0.32</v>
      </c>
      <c r="Z287" s="107">
        <v>55.307690000000001</v>
      </c>
      <c r="AA287" s="65">
        <v>0.56703522166535603</v>
      </c>
      <c r="AB287" s="66">
        <v>9983.4583530496056</v>
      </c>
      <c r="AC287" s="66">
        <v>9.9834583530496062</v>
      </c>
      <c r="AD287" s="67">
        <v>9.9834580000000006</v>
      </c>
      <c r="AE287" s="15" t="s">
        <v>5</v>
      </c>
      <c r="AF287" s="110">
        <v>107.8</v>
      </c>
    </row>
    <row r="288" spans="1:32" ht="14.5" x14ac:dyDescent="0.35">
      <c r="A288" s="87" t="s">
        <v>184</v>
      </c>
      <c r="B288" s="87" t="s">
        <v>192</v>
      </c>
      <c r="C288" s="87" t="s">
        <v>152</v>
      </c>
      <c r="D288" s="87" t="s">
        <v>389</v>
      </c>
      <c r="E288" s="87" t="s">
        <v>148</v>
      </c>
      <c r="F288" s="87" t="s">
        <v>139</v>
      </c>
      <c r="G288" s="80">
        <v>23.347490000000001</v>
      </c>
      <c r="H288" s="80">
        <v>23.112649999999999</v>
      </c>
      <c r="I288" s="83">
        <v>0.72799999999999998</v>
      </c>
      <c r="J288" s="83">
        <v>1.4350000000000001</v>
      </c>
      <c r="K288" s="83">
        <v>1.06</v>
      </c>
      <c r="L288" s="83">
        <v>1.7110000000000001</v>
      </c>
      <c r="M288" s="83">
        <v>17.43</v>
      </c>
      <c r="N288" s="62">
        <v>3.4220000000000002</v>
      </c>
      <c r="O288" s="62">
        <v>2.12</v>
      </c>
      <c r="P288" s="62">
        <v>0.27600000000000002</v>
      </c>
      <c r="Q288" s="62">
        <v>0.33200000000000007</v>
      </c>
      <c r="R288" s="83">
        <v>3.38</v>
      </c>
      <c r="S288" s="83">
        <v>4.51</v>
      </c>
      <c r="T288" s="83">
        <v>4.62</v>
      </c>
      <c r="U288" s="83">
        <v>3.79</v>
      </c>
      <c r="V288" s="83">
        <v>4.1500000000000004</v>
      </c>
      <c r="W288" s="83">
        <v>2.88</v>
      </c>
      <c r="X288" s="82">
        <v>43705</v>
      </c>
      <c r="Y288" s="83">
        <v>0.17</v>
      </c>
      <c r="Z288" s="83">
        <v>28.124099999999999</v>
      </c>
      <c r="AA288" s="75">
        <v>1.165660222396494</v>
      </c>
      <c r="AB288" s="66">
        <v>2469.5179293600795</v>
      </c>
      <c r="AC288" s="66">
        <v>2.4695179293600797</v>
      </c>
      <c r="AD288" s="67">
        <v>2.4695179999999999</v>
      </c>
      <c r="AE288" s="15" t="s">
        <v>149</v>
      </c>
      <c r="AF288" s="86">
        <v>75.7</v>
      </c>
    </row>
    <row r="289" spans="1:32" ht="14.5" x14ac:dyDescent="0.35">
      <c r="A289" s="88" t="s">
        <v>184</v>
      </c>
      <c r="B289" s="88" t="s">
        <v>192</v>
      </c>
      <c r="C289" s="88" t="s">
        <v>152</v>
      </c>
      <c r="D289" s="88" t="s">
        <v>389</v>
      </c>
      <c r="E289" s="88" t="s">
        <v>148</v>
      </c>
      <c r="F289" s="88" t="s">
        <v>142</v>
      </c>
      <c r="G289" s="61">
        <v>20.100149999999999</v>
      </c>
      <c r="H289" s="61">
        <v>15.942270000000001</v>
      </c>
      <c r="I289" s="64">
        <v>0.66800000000000004</v>
      </c>
      <c r="J289" s="64">
        <v>1.0589999999999999</v>
      </c>
      <c r="K289" s="64">
        <v>0.85799999999999998</v>
      </c>
      <c r="L289" s="64">
        <v>1.2809999999999999</v>
      </c>
      <c r="M289" s="64">
        <v>23.97</v>
      </c>
      <c r="N289" s="62">
        <v>2.5619999999999998</v>
      </c>
      <c r="O289" s="62">
        <v>1.716</v>
      </c>
      <c r="P289" s="62">
        <v>0.22199999999999998</v>
      </c>
      <c r="Q289" s="62">
        <v>0.18999999999999995</v>
      </c>
      <c r="R289" s="64">
        <v>2.58</v>
      </c>
      <c r="S289" s="64">
        <v>3.14</v>
      </c>
      <c r="T289" s="64">
        <v>2.81</v>
      </c>
      <c r="U289" s="64">
        <v>2.5299999999999998</v>
      </c>
      <c r="V289" s="64">
        <v>3.47</v>
      </c>
      <c r="W289" s="64">
        <v>2.65</v>
      </c>
      <c r="X289" s="63">
        <v>43705</v>
      </c>
      <c r="Y289" s="64">
        <v>0.38</v>
      </c>
      <c r="Z289" s="64">
        <v>43.226909999999997</v>
      </c>
      <c r="AA289" s="65">
        <v>0.38755642630204296</v>
      </c>
      <c r="AB289" s="66">
        <v>11416.284314627237</v>
      </c>
      <c r="AC289" s="66">
        <v>11.416284314627237</v>
      </c>
      <c r="AD289" s="67">
        <v>11.41628</v>
      </c>
      <c r="AE289" s="15" t="s">
        <v>18</v>
      </c>
      <c r="AF289" s="69">
        <v>63.9</v>
      </c>
    </row>
    <row r="290" spans="1:32" ht="14.5" x14ac:dyDescent="0.35">
      <c r="A290" s="87" t="s">
        <v>184</v>
      </c>
      <c r="B290" s="87" t="s">
        <v>192</v>
      </c>
      <c r="C290" s="87" t="s">
        <v>152</v>
      </c>
      <c r="D290" s="87" t="s">
        <v>389</v>
      </c>
      <c r="E290" s="87" t="s">
        <v>148</v>
      </c>
      <c r="F290" s="87" t="s">
        <v>160</v>
      </c>
      <c r="G290" s="80">
        <v>8.4365299999999994</v>
      </c>
      <c r="H290" s="80">
        <v>5.8775700000000004</v>
      </c>
      <c r="I290" s="83">
        <v>0.69</v>
      </c>
      <c r="J290" s="83">
        <v>1.1559999999999999</v>
      </c>
      <c r="K290" s="83">
        <v>0.85699999999999998</v>
      </c>
      <c r="L290" s="83">
        <v>1.331</v>
      </c>
      <c r="M290" s="83">
        <v>18.98</v>
      </c>
      <c r="N290" s="62">
        <v>2.6619999999999999</v>
      </c>
      <c r="O290" s="62">
        <v>1.714</v>
      </c>
      <c r="P290" s="62">
        <v>0.17500000000000004</v>
      </c>
      <c r="Q290" s="62">
        <v>0.16700000000000004</v>
      </c>
      <c r="R290" s="83">
        <v>2.0699999999999998</v>
      </c>
      <c r="S290" s="83">
        <v>2.97</v>
      </c>
      <c r="T290" s="83">
        <v>2.71</v>
      </c>
      <c r="U290" s="83">
        <v>2.1</v>
      </c>
      <c r="V290" s="83">
        <v>3.15</v>
      </c>
      <c r="W290" s="83">
        <v>2.36</v>
      </c>
      <c r="X290" s="82">
        <v>43705</v>
      </c>
      <c r="Y290" s="83">
        <v>0.28999999999999998</v>
      </c>
      <c r="Z290" s="83">
        <v>19.649460000000001</v>
      </c>
      <c r="AA290" s="75">
        <v>0.35971654774378403</v>
      </c>
      <c r="AB290" s="66">
        <v>5591.0803002104985</v>
      </c>
      <c r="AC290" s="66">
        <v>5.591080300210499</v>
      </c>
      <c r="AD290" s="67">
        <v>5.5910799999999998</v>
      </c>
      <c r="AE290" s="15" t="s">
        <v>149</v>
      </c>
      <c r="AF290" s="86">
        <v>44.7</v>
      </c>
    </row>
    <row r="291" spans="1:32" ht="14.5" x14ac:dyDescent="0.35">
      <c r="A291" s="59" t="s">
        <v>184</v>
      </c>
      <c r="B291" s="59" t="s">
        <v>192</v>
      </c>
      <c r="C291" s="59" t="s">
        <v>152</v>
      </c>
      <c r="D291" s="59" t="s">
        <v>390</v>
      </c>
      <c r="E291" s="59" t="s">
        <v>150</v>
      </c>
      <c r="F291" s="59" t="s">
        <v>139</v>
      </c>
      <c r="G291" s="75"/>
      <c r="H291" s="75"/>
      <c r="I291" s="92">
        <v>0.90100000000000002</v>
      </c>
      <c r="J291" s="92">
        <v>1.4870000000000001</v>
      </c>
      <c r="K291" s="92">
        <v>1.1870000000000001</v>
      </c>
      <c r="L291" s="92">
        <v>1.8440000000000001</v>
      </c>
      <c r="M291" s="92">
        <v>22.41</v>
      </c>
      <c r="N291" s="62">
        <v>3.6880000000000002</v>
      </c>
      <c r="O291" s="62">
        <v>2.3740000000000001</v>
      </c>
      <c r="P291" s="62">
        <v>0.35699999999999998</v>
      </c>
      <c r="Q291" s="62">
        <v>0.28600000000000003</v>
      </c>
      <c r="R291" s="92">
        <v>3.24</v>
      </c>
      <c r="S291" s="92">
        <v>3.57</v>
      </c>
      <c r="T291" s="92">
        <v>3.7</v>
      </c>
      <c r="U291" s="92">
        <v>3.08</v>
      </c>
      <c r="V291" s="92">
        <v>3.97</v>
      </c>
      <c r="W291" s="92">
        <v>2.82</v>
      </c>
      <c r="X291" s="91">
        <v>43705</v>
      </c>
      <c r="Y291" s="75"/>
      <c r="Z291" s="75"/>
      <c r="AA291" s="65">
        <v>1.5679299156234159</v>
      </c>
      <c r="AB291" s="66">
        <v>0</v>
      </c>
      <c r="AC291" s="66">
        <v>0</v>
      </c>
      <c r="AD291" s="102" t="e">
        <v>#VALUE!</v>
      </c>
      <c r="AE291" s="15" t="s">
        <v>16</v>
      </c>
      <c r="AF291" s="75" t="s">
        <v>211</v>
      </c>
    </row>
    <row r="292" spans="1:32" ht="14.5" x14ac:dyDescent="0.35">
      <c r="A292" s="88" t="s">
        <v>184</v>
      </c>
      <c r="B292" s="88" t="s">
        <v>192</v>
      </c>
      <c r="C292" s="88" t="s">
        <v>152</v>
      </c>
      <c r="D292" s="88" t="s">
        <v>390</v>
      </c>
      <c r="E292" s="88" t="s">
        <v>150</v>
      </c>
      <c r="F292" s="88" t="s">
        <v>142</v>
      </c>
      <c r="G292" s="61">
        <v>11.53168</v>
      </c>
      <c r="H292" s="61">
        <v>8.1825399999999995</v>
      </c>
      <c r="I292" s="64">
        <v>0.77100000000000002</v>
      </c>
      <c r="J292" s="64">
        <v>1.177</v>
      </c>
      <c r="K292" s="64">
        <v>0.94099999999999995</v>
      </c>
      <c r="L292" s="64">
        <v>1.4730000000000001</v>
      </c>
      <c r="M292" s="64">
        <v>19.52</v>
      </c>
      <c r="N292" s="62">
        <v>2.9460000000000002</v>
      </c>
      <c r="O292" s="62">
        <v>1.8819999999999999</v>
      </c>
      <c r="P292" s="62">
        <v>0.29600000000000004</v>
      </c>
      <c r="Q292" s="62">
        <v>0.16999999999999993</v>
      </c>
      <c r="R292" s="64">
        <v>2.4500000000000002</v>
      </c>
      <c r="S292" s="64">
        <v>3.29</v>
      </c>
      <c r="T292" s="64">
        <v>3.54</v>
      </c>
      <c r="U292" s="64">
        <v>2.92</v>
      </c>
      <c r="V292" s="64">
        <v>3.64</v>
      </c>
      <c r="W292" s="64">
        <v>2.94</v>
      </c>
      <c r="X292" s="63">
        <v>43705</v>
      </c>
      <c r="Y292" s="64">
        <v>0.14000000000000001</v>
      </c>
      <c r="Z292" s="64">
        <v>21.22503</v>
      </c>
      <c r="AA292" s="75">
        <v>0.54029379438500691</v>
      </c>
      <c r="AB292" s="66">
        <v>4020.9054420064713</v>
      </c>
      <c r="AC292" s="66">
        <v>4.0209054420064714</v>
      </c>
      <c r="AD292" s="67">
        <v>4.020905</v>
      </c>
      <c r="AE292" s="15" t="s">
        <v>18</v>
      </c>
      <c r="AF292" s="69">
        <v>57.2</v>
      </c>
    </row>
    <row r="293" spans="1:32" ht="14.5" x14ac:dyDescent="0.35">
      <c r="A293" s="87" t="s">
        <v>184</v>
      </c>
      <c r="B293" s="87" t="s">
        <v>192</v>
      </c>
      <c r="C293" s="87" t="s">
        <v>152</v>
      </c>
      <c r="D293" s="87" t="s">
        <v>391</v>
      </c>
      <c r="E293" s="87" t="s">
        <v>151</v>
      </c>
      <c r="F293" s="87" t="s">
        <v>139</v>
      </c>
      <c r="G293" s="80">
        <v>10.13191</v>
      </c>
      <c r="H293" s="80">
        <v>10.12149</v>
      </c>
      <c r="I293" s="83">
        <v>0.40699999999999997</v>
      </c>
      <c r="J293" s="83">
        <v>0.98299999999999998</v>
      </c>
      <c r="K293" s="83">
        <v>0.63</v>
      </c>
      <c r="L293" s="83">
        <v>1.216</v>
      </c>
      <c r="M293" s="83">
        <v>18.809999999999999</v>
      </c>
      <c r="N293" s="62">
        <v>2.4319999999999999</v>
      </c>
      <c r="O293" s="62">
        <v>1.26</v>
      </c>
      <c r="P293" s="62">
        <v>0.23299999999999998</v>
      </c>
      <c r="Q293" s="62">
        <v>0.22300000000000003</v>
      </c>
      <c r="R293" s="83">
        <v>1.67</v>
      </c>
      <c r="S293" s="83">
        <v>2.84</v>
      </c>
      <c r="T293" s="83">
        <v>3.05</v>
      </c>
      <c r="U293" s="83">
        <v>2.58</v>
      </c>
      <c r="V293" s="83">
        <v>2.74</v>
      </c>
      <c r="W293" s="83">
        <v>1.53</v>
      </c>
      <c r="X293" s="82">
        <v>43705</v>
      </c>
      <c r="Y293" s="83">
        <v>0.12</v>
      </c>
      <c r="Z293" s="83">
        <v>8.0830599999999997</v>
      </c>
      <c r="AA293" s="65">
        <v>0.18675522246715934</v>
      </c>
      <c r="AB293" s="66">
        <v>4430.0494491507588</v>
      </c>
      <c r="AC293" s="66">
        <v>4.4300494491507587</v>
      </c>
      <c r="AD293" s="67">
        <v>4.4300490000000003</v>
      </c>
      <c r="AE293" s="15" t="s">
        <v>149</v>
      </c>
      <c r="AF293" s="86">
        <v>44.2</v>
      </c>
    </row>
    <row r="294" spans="1:32" ht="14.5" x14ac:dyDescent="0.35">
      <c r="A294" s="87" t="s">
        <v>184</v>
      </c>
      <c r="B294" s="87" t="s">
        <v>192</v>
      </c>
      <c r="C294" s="87" t="s">
        <v>152</v>
      </c>
      <c r="D294" s="87" t="s">
        <v>391</v>
      </c>
      <c r="E294" s="87" t="s">
        <v>151</v>
      </c>
      <c r="F294" s="87" t="s">
        <v>160</v>
      </c>
      <c r="G294" s="80">
        <v>4.1917799999999996</v>
      </c>
      <c r="H294" s="80">
        <v>3.9481899999999999</v>
      </c>
      <c r="I294" s="83">
        <v>0.371</v>
      </c>
      <c r="J294" s="83">
        <v>1.032</v>
      </c>
      <c r="K294" s="83">
        <v>0.52300000000000002</v>
      </c>
      <c r="L294" s="83">
        <v>1.1359999999999999</v>
      </c>
      <c r="M294" s="83">
        <v>24.39</v>
      </c>
      <c r="N294" s="62">
        <v>2.2719999999999998</v>
      </c>
      <c r="O294" s="62">
        <v>1.046</v>
      </c>
      <c r="P294" s="62">
        <v>0.10399999999999987</v>
      </c>
      <c r="Q294" s="62">
        <v>0.15200000000000002</v>
      </c>
      <c r="R294" s="83">
        <v>1.71</v>
      </c>
      <c r="S294" s="83">
        <v>2.4700000000000002</v>
      </c>
      <c r="T294" s="83">
        <v>2.0299999999999998</v>
      </c>
      <c r="U294" s="83">
        <v>1.75</v>
      </c>
      <c r="V294" s="83">
        <v>2.5299999999999998</v>
      </c>
      <c r="W294" s="83">
        <v>1.3</v>
      </c>
      <c r="X294" s="82">
        <v>43705</v>
      </c>
      <c r="Y294" s="83">
        <v>0.27</v>
      </c>
      <c r="Z294" s="83">
        <v>19.91037</v>
      </c>
      <c r="AA294" s="75">
        <v>8.6246420176056715E-2</v>
      </c>
      <c r="AB294" s="66">
        <v>23628.914976586519</v>
      </c>
      <c r="AC294" s="66">
        <v>23.628914976586518</v>
      </c>
      <c r="AD294" s="67">
        <v>23.628910000000001</v>
      </c>
      <c r="AE294" s="15" t="s">
        <v>149</v>
      </c>
      <c r="AF294" s="86">
        <v>39.200000000000003</v>
      </c>
    </row>
    <row r="295" spans="1:32" ht="14.5" x14ac:dyDescent="0.35">
      <c r="A295" s="87" t="s">
        <v>184</v>
      </c>
      <c r="B295" s="87" t="s">
        <v>192</v>
      </c>
      <c r="C295" s="87" t="s">
        <v>152</v>
      </c>
      <c r="D295" s="87" t="s">
        <v>392</v>
      </c>
      <c r="E295" s="87" t="s">
        <v>169</v>
      </c>
      <c r="F295" s="87" t="s">
        <v>139</v>
      </c>
      <c r="G295" s="80">
        <v>9.4300899999999999</v>
      </c>
      <c r="H295" s="80">
        <v>8.75535</v>
      </c>
      <c r="I295" s="83">
        <v>0.439</v>
      </c>
      <c r="J295" s="83">
        <v>1.127</v>
      </c>
      <c r="K295" s="83">
        <v>0.66700000000000004</v>
      </c>
      <c r="L295" s="83">
        <v>1.444</v>
      </c>
      <c r="M295" s="83">
        <v>26.39</v>
      </c>
      <c r="N295" s="62">
        <v>2.8879999999999999</v>
      </c>
      <c r="O295" s="62">
        <v>1.3340000000000001</v>
      </c>
      <c r="P295" s="62">
        <v>0.31699999999999995</v>
      </c>
      <c r="Q295" s="62">
        <v>0.22800000000000004</v>
      </c>
      <c r="R295" s="83">
        <v>1.86</v>
      </c>
      <c r="S295" s="83">
        <v>3.28</v>
      </c>
      <c r="T295" s="83">
        <v>2.95</v>
      </c>
      <c r="U295" s="83">
        <v>1.24</v>
      </c>
      <c r="V295" s="83">
        <v>3.37</v>
      </c>
      <c r="W295" s="83">
        <v>2.31</v>
      </c>
      <c r="X295" s="82">
        <v>43705</v>
      </c>
      <c r="Y295" s="83">
        <v>0.22</v>
      </c>
      <c r="Z295" s="83">
        <v>6.4707499999999998</v>
      </c>
      <c r="AA295" s="65">
        <v>0.26165120227105026</v>
      </c>
      <c r="AB295" s="66">
        <v>2531.2638283703873</v>
      </c>
      <c r="AC295" s="66">
        <v>2.5312638283703874</v>
      </c>
      <c r="AD295" s="67">
        <v>2.5312640000000002</v>
      </c>
      <c r="AE295" s="15" t="s">
        <v>5</v>
      </c>
      <c r="AF295" s="86">
        <v>62.7</v>
      </c>
    </row>
    <row r="296" spans="1:32" ht="14.5" x14ac:dyDescent="0.35">
      <c r="A296" s="87" t="s">
        <v>184</v>
      </c>
      <c r="B296" s="87" t="s">
        <v>192</v>
      </c>
      <c r="C296" s="87" t="s">
        <v>152</v>
      </c>
      <c r="D296" s="87" t="s">
        <v>392</v>
      </c>
      <c r="E296" s="87" t="s">
        <v>169</v>
      </c>
      <c r="F296" s="87" t="s">
        <v>142</v>
      </c>
      <c r="G296" s="80">
        <v>4.4093999999999998</v>
      </c>
      <c r="H296" s="80">
        <v>4.3203699999999996</v>
      </c>
      <c r="I296" s="83">
        <v>0.159</v>
      </c>
      <c r="J296" s="83">
        <v>0.92100000000000004</v>
      </c>
      <c r="K296" s="83">
        <v>0.34599999999999997</v>
      </c>
      <c r="L296" s="83">
        <v>1.177</v>
      </c>
      <c r="M296" s="83">
        <v>24.38</v>
      </c>
      <c r="N296" s="62">
        <v>2.3540000000000001</v>
      </c>
      <c r="O296" s="62">
        <v>0.69199999999999995</v>
      </c>
      <c r="P296" s="62">
        <v>0.25600000000000001</v>
      </c>
      <c r="Q296" s="62">
        <v>0.18699999999999997</v>
      </c>
      <c r="R296" s="83">
        <v>1.04</v>
      </c>
      <c r="S296" s="83">
        <v>2.52</v>
      </c>
      <c r="T296" s="83">
        <v>2.75</v>
      </c>
      <c r="U296" s="83">
        <v>1.22</v>
      </c>
      <c r="V296" s="83">
        <v>2.2999999999999998</v>
      </c>
      <c r="W296" s="83">
        <v>1.1200000000000001</v>
      </c>
      <c r="X296" s="82">
        <v>43705</v>
      </c>
      <c r="Y296" s="83">
        <v>0.33</v>
      </c>
      <c r="Z296" s="83">
        <v>3.7708300000000001</v>
      </c>
      <c r="AA296" s="75">
        <v>3.5383176009013119E-2</v>
      </c>
      <c r="AB296" s="66">
        <v>10908.013520135995</v>
      </c>
      <c r="AC296" s="66">
        <v>10.908013520135995</v>
      </c>
      <c r="AD296" s="67">
        <v>10.908010000000001</v>
      </c>
      <c r="AE296" s="15" t="s">
        <v>149</v>
      </c>
      <c r="AF296" s="86">
        <v>36.200000000000003</v>
      </c>
    </row>
    <row r="297" spans="1:32" ht="14.5" x14ac:dyDescent="0.35">
      <c r="A297" s="59" t="s">
        <v>184</v>
      </c>
      <c r="B297" s="59" t="s">
        <v>192</v>
      </c>
      <c r="C297" s="59" t="s">
        <v>154</v>
      </c>
      <c r="D297" s="59" t="s">
        <v>393</v>
      </c>
      <c r="E297" s="59" t="s">
        <v>138</v>
      </c>
      <c r="F297" s="59" t="s">
        <v>139</v>
      </c>
      <c r="G297" s="75"/>
      <c r="H297" s="75"/>
      <c r="I297" s="75" t="s">
        <v>224</v>
      </c>
      <c r="J297" s="75"/>
      <c r="K297" s="75"/>
      <c r="L297" s="75"/>
      <c r="M297" s="92">
        <v>18.850000000000001</v>
      </c>
      <c r="N297" s="62">
        <v>0</v>
      </c>
      <c r="O297" s="62">
        <v>0</v>
      </c>
      <c r="P297" s="62">
        <v>0</v>
      </c>
      <c r="Q297" s="62" t="e">
        <v>#VALUE!</v>
      </c>
      <c r="R297" s="92">
        <v>2.54</v>
      </c>
      <c r="S297" s="92">
        <v>2.94</v>
      </c>
      <c r="T297" s="92">
        <v>3.86</v>
      </c>
      <c r="U297" s="92">
        <v>2.69</v>
      </c>
      <c r="V297" s="92">
        <v>3.1</v>
      </c>
      <c r="W297" s="92">
        <v>2.4300000000000002</v>
      </c>
      <c r="X297" s="91">
        <v>43705</v>
      </c>
      <c r="Y297" s="92">
        <v>0.25</v>
      </c>
      <c r="Z297" s="92">
        <v>9.7746499999999994</v>
      </c>
      <c r="AA297" s="65" t="e">
        <v>#VALUE!</v>
      </c>
      <c r="AB297" s="66" t="e">
        <v>#VALUE!</v>
      </c>
      <c r="AC297" s="66" t="e">
        <v>#VALUE!</v>
      </c>
      <c r="AD297" s="102" t="e">
        <v>#VALUE!</v>
      </c>
      <c r="AE297" s="15" t="s">
        <v>16</v>
      </c>
      <c r="AF297" s="94">
        <v>66.2</v>
      </c>
    </row>
    <row r="298" spans="1:32" ht="14.5" x14ac:dyDescent="0.35">
      <c r="A298" s="59" t="s">
        <v>184</v>
      </c>
      <c r="B298" s="59" t="s">
        <v>192</v>
      </c>
      <c r="C298" s="59" t="s">
        <v>154</v>
      </c>
      <c r="D298" s="59" t="s">
        <v>393</v>
      </c>
      <c r="E298" s="59" t="s">
        <v>138</v>
      </c>
      <c r="F298" s="59" t="s">
        <v>142</v>
      </c>
      <c r="G298" s="75"/>
      <c r="H298" s="75"/>
      <c r="I298" s="75" t="s">
        <v>224</v>
      </c>
      <c r="J298" s="75"/>
      <c r="K298" s="75"/>
      <c r="L298" s="75"/>
      <c r="M298" s="92">
        <v>16.41</v>
      </c>
      <c r="N298" s="62">
        <v>0</v>
      </c>
      <c r="O298" s="62">
        <v>0</v>
      </c>
      <c r="P298" s="62">
        <v>0</v>
      </c>
      <c r="Q298" s="62" t="e">
        <v>#VALUE!</v>
      </c>
      <c r="R298" s="92">
        <v>1.92</v>
      </c>
      <c r="S298" s="92">
        <v>3.58</v>
      </c>
      <c r="T298" s="92">
        <v>3.24</v>
      </c>
      <c r="U298" s="92">
        <v>2.13</v>
      </c>
      <c r="V298" s="92">
        <v>3.24</v>
      </c>
      <c r="W298" s="92">
        <v>2.0699999999999998</v>
      </c>
      <c r="X298" s="91">
        <v>43705</v>
      </c>
      <c r="Y298" s="75"/>
      <c r="Z298" s="75"/>
      <c r="AA298" s="75" t="e">
        <v>#VALUE!</v>
      </c>
      <c r="AB298" s="66" t="e">
        <v>#VALUE!</v>
      </c>
      <c r="AC298" s="66" t="e">
        <v>#VALUE!</v>
      </c>
      <c r="AD298" s="102" t="e">
        <v>#VALUE!</v>
      </c>
      <c r="AE298" s="15" t="s">
        <v>16</v>
      </c>
      <c r="AF298" s="75" t="s">
        <v>211</v>
      </c>
    </row>
    <row r="299" spans="1:32" ht="14.5" x14ac:dyDescent="0.35">
      <c r="A299" s="113" t="s">
        <v>184</v>
      </c>
      <c r="B299" s="113" t="s">
        <v>192</v>
      </c>
      <c r="C299" s="113" t="s">
        <v>154</v>
      </c>
      <c r="D299" s="113" t="s">
        <v>393</v>
      </c>
      <c r="E299" s="113" t="s">
        <v>138</v>
      </c>
      <c r="F299" s="113" t="s">
        <v>160</v>
      </c>
      <c r="G299" s="114"/>
      <c r="H299" s="114"/>
      <c r="I299" s="116">
        <v>0.52300000000000002</v>
      </c>
      <c r="J299" s="116">
        <v>0.77800000000000002</v>
      </c>
      <c r="K299" s="116">
        <v>0.73299999999999998</v>
      </c>
      <c r="L299" s="116">
        <v>1.091</v>
      </c>
      <c r="M299" s="116">
        <v>17.45</v>
      </c>
      <c r="N299" s="62">
        <v>2.1819999999999999</v>
      </c>
      <c r="O299" s="62">
        <v>1.466</v>
      </c>
      <c r="P299" s="62">
        <v>0.31299999999999994</v>
      </c>
      <c r="Q299" s="62">
        <v>0.20999999999999996</v>
      </c>
      <c r="R299" s="116">
        <v>2.11</v>
      </c>
      <c r="S299" s="116">
        <v>2.38</v>
      </c>
      <c r="T299" s="116">
        <v>2.52</v>
      </c>
      <c r="U299" s="116">
        <v>1.79</v>
      </c>
      <c r="V299" s="116">
        <v>2.81</v>
      </c>
      <c r="W299" s="116">
        <v>1.86</v>
      </c>
      <c r="X299" s="117">
        <v>43705</v>
      </c>
      <c r="Y299" s="116">
        <v>0.28999999999999998</v>
      </c>
      <c r="Z299" s="116">
        <v>8.8758499999999998</v>
      </c>
      <c r="AA299" s="65">
        <v>0.25005060324859973</v>
      </c>
      <c r="AB299" s="66">
        <v>3633.1855168736561</v>
      </c>
      <c r="AC299" s="66">
        <v>3.633185516873656</v>
      </c>
      <c r="AD299" s="67">
        <v>3.6331859999999998</v>
      </c>
      <c r="AE299" s="15" t="s">
        <v>8</v>
      </c>
      <c r="AF299" s="119">
        <v>45.3</v>
      </c>
    </row>
    <row r="300" spans="1:32" ht="14.5" x14ac:dyDescent="0.35">
      <c r="A300" s="87" t="s">
        <v>184</v>
      </c>
      <c r="B300" s="87" t="s">
        <v>192</v>
      </c>
      <c r="C300" s="87" t="s">
        <v>154</v>
      </c>
      <c r="D300" s="87" t="s">
        <v>394</v>
      </c>
      <c r="E300" s="87" t="s">
        <v>145</v>
      </c>
      <c r="F300" s="87" t="s">
        <v>139</v>
      </c>
      <c r="G300" s="80">
        <v>7.2002699999999997</v>
      </c>
      <c r="H300" s="80">
        <v>6.0175700000000001</v>
      </c>
      <c r="I300" s="83">
        <v>0.217</v>
      </c>
      <c r="J300" s="83">
        <v>1.252</v>
      </c>
      <c r="K300" s="83">
        <v>0.40899999999999997</v>
      </c>
      <c r="L300" s="83">
        <v>1.54</v>
      </c>
      <c r="M300" s="83">
        <v>21.09</v>
      </c>
      <c r="N300" s="62">
        <v>3.08</v>
      </c>
      <c r="O300" s="62">
        <v>0.81799999999999995</v>
      </c>
      <c r="P300" s="62">
        <v>0.28800000000000003</v>
      </c>
      <c r="Q300" s="62">
        <v>0.19199999999999998</v>
      </c>
      <c r="R300" s="83">
        <v>1.89</v>
      </c>
      <c r="S300" s="83">
        <v>2.77</v>
      </c>
      <c r="T300" s="83">
        <v>2.74</v>
      </c>
      <c r="U300" s="83">
        <v>1.84</v>
      </c>
      <c r="V300" s="83">
        <v>1.42</v>
      </c>
      <c r="W300" s="83">
        <v>3.93</v>
      </c>
      <c r="X300" s="82">
        <v>43705</v>
      </c>
      <c r="Y300" s="83">
        <v>0.27</v>
      </c>
      <c r="Z300" s="83">
        <v>11.44304</v>
      </c>
      <c r="AA300" s="75">
        <v>7.2704530083736008E-2</v>
      </c>
      <c r="AB300" s="66">
        <v>16109.626483857024</v>
      </c>
      <c r="AC300" s="66">
        <v>16.109626483857024</v>
      </c>
      <c r="AD300" s="67">
        <v>16.109629999999999</v>
      </c>
      <c r="AE300" s="15" t="s">
        <v>8</v>
      </c>
      <c r="AF300" s="86">
        <v>54.1</v>
      </c>
    </row>
    <row r="301" spans="1:32" ht="14.5" x14ac:dyDescent="0.35">
      <c r="A301" s="88" t="s">
        <v>184</v>
      </c>
      <c r="B301" s="88" t="s">
        <v>192</v>
      </c>
      <c r="C301" s="88" t="s">
        <v>154</v>
      </c>
      <c r="D301" s="88" t="s">
        <v>394</v>
      </c>
      <c r="E301" s="88" t="s">
        <v>145</v>
      </c>
      <c r="F301" s="88" t="s">
        <v>142</v>
      </c>
      <c r="G301" s="61">
        <v>4.5931699999999998</v>
      </c>
      <c r="H301" s="61">
        <v>4.5886399999999998</v>
      </c>
      <c r="I301" s="64">
        <v>0.24099999999999999</v>
      </c>
      <c r="J301" s="64">
        <v>1.637</v>
      </c>
      <c r="K301" s="64">
        <v>0.41499999999999998</v>
      </c>
      <c r="L301" s="64">
        <v>1.9159999999999999</v>
      </c>
      <c r="M301" s="64">
        <v>18.29</v>
      </c>
      <c r="N301" s="62">
        <v>3.8319999999999999</v>
      </c>
      <c r="O301" s="62">
        <v>0.83</v>
      </c>
      <c r="P301" s="62">
        <v>0.27899999999999991</v>
      </c>
      <c r="Q301" s="62">
        <v>0.17399999999999999</v>
      </c>
      <c r="R301" s="64">
        <v>1.56</v>
      </c>
      <c r="S301" s="64">
        <v>3.12</v>
      </c>
      <c r="T301" s="64">
        <v>2.96</v>
      </c>
      <c r="U301" s="64">
        <v>1.67</v>
      </c>
      <c r="V301" s="64">
        <v>2.89</v>
      </c>
      <c r="W301" s="64">
        <v>1.57</v>
      </c>
      <c r="X301" s="63">
        <v>43705</v>
      </c>
      <c r="Y301" s="64">
        <v>0.21</v>
      </c>
      <c r="Z301" s="64">
        <v>7.3681700000000001</v>
      </c>
      <c r="AA301" s="65">
        <v>8.9558202220869854E-2</v>
      </c>
      <c r="AB301" s="66">
        <v>8420.9249572518765</v>
      </c>
      <c r="AC301" s="66">
        <v>8.4209249572518772</v>
      </c>
      <c r="AD301" s="67">
        <v>8.4209250000000004</v>
      </c>
      <c r="AE301" s="15" t="s">
        <v>8</v>
      </c>
      <c r="AF301" s="69">
        <v>44.5</v>
      </c>
    </row>
    <row r="302" spans="1:32" ht="14.5" x14ac:dyDescent="0.35">
      <c r="A302" s="59" t="s">
        <v>184</v>
      </c>
      <c r="B302" s="59" t="s">
        <v>192</v>
      </c>
      <c r="C302" s="59" t="s">
        <v>154</v>
      </c>
      <c r="D302" s="59" t="s">
        <v>394</v>
      </c>
      <c r="E302" s="59" t="s">
        <v>145</v>
      </c>
      <c r="F302" s="59" t="s">
        <v>160</v>
      </c>
      <c r="G302" s="75"/>
      <c r="H302" s="75"/>
      <c r="I302" s="92">
        <v>0.441</v>
      </c>
      <c r="J302" s="92">
        <v>0.89200000000000002</v>
      </c>
      <c r="K302" s="92">
        <v>0.73199999999999998</v>
      </c>
      <c r="L302" s="92">
        <v>1.2430000000000001</v>
      </c>
      <c r="M302" s="92">
        <v>19.62</v>
      </c>
      <c r="N302" s="62">
        <v>2.4860000000000002</v>
      </c>
      <c r="O302" s="62">
        <v>1.464</v>
      </c>
      <c r="P302" s="62">
        <v>0.35100000000000009</v>
      </c>
      <c r="Q302" s="62">
        <v>0.29099999999999998</v>
      </c>
      <c r="R302" s="92">
        <v>1.48</v>
      </c>
      <c r="S302" s="92">
        <v>2.2200000000000002</v>
      </c>
      <c r="T302" s="92">
        <v>2.66</v>
      </c>
      <c r="U302" s="92">
        <v>1.44</v>
      </c>
      <c r="V302" s="92">
        <v>2.66</v>
      </c>
      <c r="W302" s="92">
        <v>1.46</v>
      </c>
      <c r="X302" s="91">
        <v>43705</v>
      </c>
      <c r="Y302" s="75"/>
      <c r="Z302" s="75"/>
      <c r="AA302" s="75">
        <v>0.32282222115359716</v>
      </c>
      <c r="AB302" s="66">
        <v>0</v>
      </c>
      <c r="AC302" s="66">
        <v>0</v>
      </c>
      <c r="AD302" s="102" t="e">
        <v>#VALUE!</v>
      </c>
      <c r="AE302" s="15" t="s">
        <v>16</v>
      </c>
      <c r="AF302" s="75" t="s">
        <v>211</v>
      </c>
    </row>
    <row r="303" spans="1:32" ht="14.5" x14ac:dyDescent="0.35">
      <c r="A303" s="87" t="s">
        <v>184</v>
      </c>
      <c r="B303" s="87" t="s">
        <v>192</v>
      </c>
      <c r="C303" s="87" t="s">
        <v>154</v>
      </c>
      <c r="D303" s="87" t="s">
        <v>395</v>
      </c>
      <c r="E303" s="87" t="s">
        <v>148</v>
      </c>
      <c r="F303" s="87" t="s">
        <v>142</v>
      </c>
      <c r="G303" s="80">
        <v>1.49861</v>
      </c>
      <c r="H303" s="80">
        <v>1.17347</v>
      </c>
      <c r="I303" s="83">
        <v>0.21</v>
      </c>
      <c r="J303" s="83">
        <v>1.1080000000000001</v>
      </c>
      <c r="K303" s="83">
        <v>0.41299999999999998</v>
      </c>
      <c r="L303" s="83">
        <v>1.3759999999999999</v>
      </c>
      <c r="M303" s="83">
        <v>20.71</v>
      </c>
      <c r="N303" s="62">
        <v>2.7519999999999998</v>
      </c>
      <c r="O303" s="62">
        <v>0.82599999999999996</v>
      </c>
      <c r="P303" s="62">
        <v>0.26799999999999979</v>
      </c>
      <c r="Q303" s="62">
        <v>0.20299999999999999</v>
      </c>
      <c r="R303" s="83">
        <v>0.98</v>
      </c>
      <c r="S303" s="83">
        <v>2.5099999999999998</v>
      </c>
      <c r="T303" s="83">
        <v>2</v>
      </c>
      <c r="U303" s="83">
        <v>1.58</v>
      </c>
      <c r="V303" s="83">
        <v>2.19</v>
      </c>
      <c r="W303" s="83">
        <v>1.22</v>
      </c>
      <c r="X303" s="82">
        <v>43705</v>
      </c>
      <c r="Y303" s="83">
        <v>0.15</v>
      </c>
      <c r="Z303" s="83">
        <v>2.7968899999999999</v>
      </c>
      <c r="AA303" s="65">
        <v>6.8071344650254162E-2</v>
      </c>
      <c r="AB303" s="66">
        <v>4205.4897942619746</v>
      </c>
      <c r="AC303" s="66">
        <v>4.2054897942619744</v>
      </c>
      <c r="AD303" s="67">
        <v>4.2054900000000002</v>
      </c>
      <c r="AE303" s="15" t="s">
        <v>12</v>
      </c>
      <c r="AF303" s="86">
        <v>26.2</v>
      </c>
    </row>
    <row r="304" spans="1:32" ht="14.5" x14ac:dyDescent="0.35">
      <c r="A304" s="87" t="s">
        <v>184</v>
      </c>
      <c r="B304" s="87" t="s">
        <v>192</v>
      </c>
      <c r="C304" s="87" t="s">
        <v>154</v>
      </c>
      <c r="D304" s="87" t="s">
        <v>395</v>
      </c>
      <c r="E304" s="87" t="s">
        <v>148</v>
      </c>
      <c r="F304" s="87" t="s">
        <v>160</v>
      </c>
      <c r="G304" s="80">
        <v>0.84818000000000005</v>
      </c>
      <c r="H304" s="80">
        <v>0.67149000000000003</v>
      </c>
      <c r="I304" s="83">
        <v>0.129</v>
      </c>
      <c r="J304" s="83">
        <v>0.70899999999999996</v>
      </c>
      <c r="K304" s="83">
        <v>0.55500000000000005</v>
      </c>
      <c r="L304" s="83">
        <v>1.0580000000000001</v>
      </c>
      <c r="M304" s="83">
        <v>20.14</v>
      </c>
      <c r="N304" s="62">
        <v>2.1160000000000001</v>
      </c>
      <c r="O304" s="62">
        <v>1.1100000000000001</v>
      </c>
      <c r="P304" s="62">
        <v>0.34900000000000009</v>
      </c>
      <c r="Q304" s="62">
        <v>0.42600000000000005</v>
      </c>
      <c r="R304" s="83">
        <v>1</v>
      </c>
      <c r="S304" s="83">
        <v>1.67</v>
      </c>
      <c r="T304" s="83">
        <v>1.87</v>
      </c>
      <c r="U304" s="83">
        <v>0.99</v>
      </c>
      <c r="V304" s="83">
        <v>1.34</v>
      </c>
      <c r="W304" s="83">
        <v>1.98</v>
      </c>
      <c r="X304" s="82">
        <v>43705</v>
      </c>
      <c r="Y304" s="83">
        <v>0.16</v>
      </c>
      <c r="Z304" s="83">
        <v>1.71123</v>
      </c>
      <c r="AA304" s="75">
        <v>0.14085895932984452</v>
      </c>
      <c r="AB304" s="66">
        <v>1243.4531779753802</v>
      </c>
      <c r="AC304" s="66">
        <v>1.2434531779753801</v>
      </c>
      <c r="AD304" s="67">
        <v>1.2434529999999999</v>
      </c>
      <c r="AE304" s="15" t="s">
        <v>12</v>
      </c>
      <c r="AF304" s="86">
        <v>25.4</v>
      </c>
    </row>
    <row r="305" spans="1:32" ht="14.5" x14ac:dyDescent="0.35">
      <c r="A305" s="87" t="s">
        <v>184</v>
      </c>
      <c r="B305" s="87" t="s">
        <v>192</v>
      </c>
      <c r="C305" s="87" t="s">
        <v>154</v>
      </c>
      <c r="D305" s="87" t="s">
        <v>396</v>
      </c>
      <c r="E305" s="87" t="s">
        <v>150</v>
      </c>
      <c r="F305" s="87" t="s">
        <v>139</v>
      </c>
      <c r="G305" s="80">
        <v>6.3754</v>
      </c>
      <c r="H305" s="80">
        <v>5.5637600000000003</v>
      </c>
      <c r="I305" s="83">
        <v>0.35499999999999998</v>
      </c>
      <c r="J305" s="83">
        <v>1.3220000000000001</v>
      </c>
      <c r="K305" s="83">
        <v>0.48899999999999999</v>
      </c>
      <c r="L305" s="83">
        <v>1.62</v>
      </c>
      <c r="M305" s="83">
        <v>19.16</v>
      </c>
      <c r="N305" s="62">
        <v>3.24</v>
      </c>
      <c r="O305" s="62">
        <v>0.97799999999999998</v>
      </c>
      <c r="P305" s="62">
        <v>0.29800000000000004</v>
      </c>
      <c r="Q305" s="62">
        <v>0.13400000000000001</v>
      </c>
      <c r="R305" s="83">
        <v>1.53</v>
      </c>
      <c r="S305" s="83">
        <v>2.94</v>
      </c>
      <c r="T305" s="83">
        <v>3.19</v>
      </c>
      <c r="U305" s="83">
        <v>1.44</v>
      </c>
      <c r="V305" s="83">
        <v>3.48</v>
      </c>
      <c r="W305" s="83">
        <v>1.48</v>
      </c>
      <c r="X305" s="82">
        <v>43705</v>
      </c>
      <c r="Y305" s="83">
        <v>0.23</v>
      </c>
      <c r="Z305" s="83">
        <v>11.37152</v>
      </c>
      <c r="AA305" s="65">
        <v>0.10232330716455956</v>
      </c>
      <c r="AB305" s="66">
        <v>11374.949516257098</v>
      </c>
      <c r="AC305" s="66">
        <v>11.374949516257098</v>
      </c>
      <c r="AD305" s="67">
        <v>11.37495</v>
      </c>
      <c r="AE305" s="15" t="s">
        <v>8</v>
      </c>
      <c r="AF305" s="86">
        <v>45.4</v>
      </c>
    </row>
    <row r="306" spans="1:32" ht="14.5" x14ac:dyDescent="0.35">
      <c r="A306" s="87" t="s">
        <v>184</v>
      </c>
      <c r="B306" s="87" t="s">
        <v>192</v>
      </c>
      <c r="C306" s="87" t="s">
        <v>154</v>
      </c>
      <c r="D306" s="87" t="s">
        <v>396</v>
      </c>
      <c r="E306" s="87" t="s">
        <v>150</v>
      </c>
      <c r="F306" s="87" t="s">
        <v>142</v>
      </c>
      <c r="G306" s="80">
        <v>5.1609999999999996</v>
      </c>
      <c r="H306" s="80">
        <v>5.0859100000000002</v>
      </c>
      <c r="I306" s="83">
        <v>0.13200000000000001</v>
      </c>
      <c r="J306" s="83">
        <v>1.107</v>
      </c>
      <c r="K306" s="83">
        <v>0.38600000000000001</v>
      </c>
      <c r="L306" s="83">
        <v>1.4770000000000001</v>
      </c>
      <c r="M306" s="83">
        <v>18.809999999999999</v>
      </c>
      <c r="N306" s="62">
        <v>2.9540000000000002</v>
      </c>
      <c r="O306" s="62">
        <v>0.77200000000000002</v>
      </c>
      <c r="P306" s="62">
        <v>0.37000000000000011</v>
      </c>
      <c r="Q306" s="62">
        <v>0.254</v>
      </c>
      <c r="R306" s="83">
        <v>1.47</v>
      </c>
      <c r="S306" s="83">
        <v>3.54</v>
      </c>
      <c r="T306" s="83">
        <v>3.52</v>
      </c>
      <c r="U306" s="83">
        <v>1.25</v>
      </c>
      <c r="V306" s="83">
        <v>3.28</v>
      </c>
      <c r="W306" s="83">
        <v>1.22</v>
      </c>
      <c r="X306" s="82">
        <v>43705</v>
      </c>
      <c r="Y306" s="83">
        <v>0.21</v>
      </c>
      <c r="Z306" s="83">
        <v>8.2384900000000005</v>
      </c>
      <c r="AA306" s="75">
        <v>6.4716677452190979E-2</v>
      </c>
      <c r="AB306" s="66">
        <v>13029.775503611221</v>
      </c>
      <c r="AC306" s="66">
        <v>13.029775503611221</v>
      </c>
      <c r="AD306" s="67">
        <v>13.029780000000001</v>
      </c>
      <c r="AE306" s="15" t="s">
        <v>8</v>
      </c>
      <c r="AF306" s="86">
        <v>47.1</v>
      </c>
    </row>
    <row r="307" spans="1:32" ht="14.5" x14ac:dyDescent="0.35">
      <c r="A307" s="88" t="s">
        <v>184</v>
      </c>
      <c r="B307" s="88" t="s">
        <v>192</v>
      </c>
      <c r="C307" s="88" t="s">
        <v>154</v>
      </c>
      <c r="D307" s="88" t="s">
        <v>397</v>
      </c>
      <c r="E307" s="88" t="s">
        <v>151</v>
      </c>
      <c r="F307" s="88" t="s">
        <v>139</v>
      </c>
      <c r="G307" s="61">
        <v>7.7626600000000003</v>
      </c>
      <c r="H307" s="61">
        <v>7.7566699999999997</v>
      </c>
      <c r="I307" s="64">
        <v>0.17599999999999999</v>
      </c>
      <c r="J307" s="64">
        <v>1.2190000000000001</v>
      </c>
      <c r="K307" s="64">
        <v>0.308</v>
      </c>
      <c r="L307" s="64">
        <v>1.25</v>
      </c>
      <c r="M307" s="64">
        <v>18.84</v>
      </c>
      <c r="N307" s="62">
        <v>2.5</v>
      </c>
      <c r="O307" s="62">
        <v>0.61599999999999999</v>
      </c>
      <c r="P307" s="62">
        <v>3.0999999999999917E-2</v>
      </c>
      <c r="Q307" s="62">
        <v>0.13200000000000001</v>
      </c>
      <c r="R307" s="64">
        <v>1.88</v>
      </c>
      <c r="S307" s="64">
        <v>3.98</v>
      </c>
      <c r="T307" s="64">
        <v>3.76</v>
      </c>
      <c r="U307" s="64">
        <v>1.7</v>
      </c>
      <c r="V307" s="64">
        <v>3.69</v>
      </c>
      <c r="W307" s="64">
        <v>1.63</v>
      </c>
      <c r="X307" s="63">
        <v>43705</v>
      </c>
      <c r="Y307" s="64">
        <v>0.14000000000000001</v>
      </c>
      <c r="Z307" s="64">
        <v>11.85018</v>
      </c>
      <c r="AA307" s="65">
        <v>2.3465282066945599E-2</v>
      </c>
      <c r="AB307" s="66">
        <v>51689.781324153555</v>
      </c>
      <c r="AC307" s="66">
        <v>51.689781324153557</v>
      </c>
      <c r="AD307" s="67">
        <v>51.689779999999999</v>
      </c>
      <c r="AE307" s="15" t="s">
        <v>8</v>
      </c>
      <c r="AF307" s="69">
        <v>60.3</v>
      </c>
    </row>
    <row r="308" spans="1:32" ht="14.5" x14ac:dyDescent="0.35">
      <c r="A308" s="120" t="s">
        <v>184</v>
      </c>
      <c r="B308" s="120" t="s">
        <v>192</v>
      </c>
      <c r="C308" s="120" t="s">
        <v>154</v>
      </c>
      <c r="D308" s="120" t="s">
        <v>397</v>
      </c>
      <c r="E308" s="120" t="s">
        <v>151</v>
      </c>
      <c r="F308" s="120" t="s">
        <v>142</v>
      </c>
      <c r="G308" s="108"/>
      <c r="H308" s="108"/>
      <c r="I308" s="107">
        <v>0.154</v>
      </c>
      <c r="J308" s="107">
        <v>1.2490000000000001</v>
      </c>
      <c r="K308" s="107">
        <v>0.35899999999999999</v>
      </c>
      <c r="L308" s="107">
        <v>1.4079999999999999</v>
      </c>
      <c r="M308" s="107">
        <v>21.37</v>
      </c>
      <c r="N308" s="62">
        <v>2.8159999999999998</v>
      </c>
      <c r="O308" s="62">
        <v>0.71799999999999997</v>
      </c>
      <c r="P308" s="62">
        <v>0.15899999999999981</v>
      </c>
      <c r="Q308" s="62">
        <v>0.20499999999999999</v>
      </c>
      <c r="R308" s="107">
        <v>1.85</v>
      </c>
      <c r="S308" s="107">
        <v>3.29</v>
      </c>
      <c r="T308" s="107">
        <v>3.79</v>
      </c>
      <c r="U308" s="107">
        <v>1.58</v>
      </c>
      <c r="V308" s="107">
        <v>3.47</v>
      </c>
      <c r="W308" s="107">
        <v>1.35</v>
      </c>
      <c r="X308" s="106">
        <v>43705</v>
      </c>
      <c r="Y308" s="107">
        <v>0.18</v>
      </c>
      <c r="Z308" s="107">
        <v>8.7509700000000006</v>
      </c>
      <c r="AA308" s="75">
        <v>4.7582608745160869E-2</v>
      </c>
      <c r="AB308" s="66">
        <v>18824.067563678764</v>
      </c>
      <c r="AC308" s="66">
        <v>18.824067563678764</v>
      </c>
      <c r="AD308" s="67">
        <v>18.824069999999999</v>
      </c>
      <c r="AE308" s="15" t="s">
        <v>8</v>
      </c>
      <c r="AF308" s="110">
        <v>56.2</v>
      </c>
    </row>
    <row r="309" spans="1:32" ht="14.5" x14ac:dyDescent="0.35">
      <c r="A309" s="59" t="s">
        <v>184</v>
      </c>
      <c r="B309" s="59" t="s">
        <v>192</v>
      </c>
      <c r="C309" s="59" t="s">
        <v>154</v>
      </c>
      <c r="D309" s="59" t="s">
        <v>397</v>
      </c>
      <c r="E309" s="59" t="s">
        <v>151</v>
      </c>
      <c r="F309" s="59" t="s">
        <v>160</v>
      </c>
      <c r="G309" s="75"/>
      <c r="H309" s="75"/>
      <c r="I309" s="92">
        <v>0.34300000000000003</v>
      </c>
      <c r="J309" s="92">
        <v>0.88800000000000001</v>
      </c>
      <c r="K309" s="92">
        <v>0.54700000000000004</v>
      </c>
      <c r="L309" s="92">
        <v>1.18</v>
      </c>
      <c r="M309" s="92">
        <v>20.65</v>
      </c>
      <c r="N309" s="62">
        <v>2.36</v>
      </c>
      <c r="O309" s="62">
        <v>1.0940000000000001</v>
      </c>
      <c r="P309" s="62">
        <v>0.29199999999999993</v>
      </c>
      <c r="Q309" s="62">
        <v>0.20400000000000001</v>
      </c>
      <c r="R309" s="92">
        <v>1.43</v>
      </c>
      <c r="S309" s="92">
        <v>2.5499999999999998</v>
      </c>
      <c r="T309" s="92">
        <v>2.17</v>
      </c>
      <c r="U309" s="92">
        <v>1.42</v>
      </c>
      <c r="V309" s="92">
        <v>3.37</v>
      </c>
      <c r="W309" s="92">
        <v>1.27</v>
      </c>
      <c r="X309" s="91">
        <v>43705</v>
      </c>
      <c r="Y309" s="92">
        <v>0.23</v>
      </c>
      <c r="Z309" s="75"/>
      <c r="AA309" s="65">
        <v>0.12353797741705978</v>
      </c>
      <c r="AB309" s="66">
        <v>0</v>
      </c>
      <c r="AC309" s="66">
        <v>0</v>
      </c>
      <c r="AD309" s="102" t="e">
        <v>#VALUE!</v>
      </c>
      <c r="AE309" s="15" t="s">
        <v>16</v>
      </c>
      <c r="AF309" s="75" t="s">
        <v>211</v>
      </c>
    </row>
    <row r="310" spans="1:32" ht="14.5" x14ac:dyDescent="0.35">
      <c r="A310" s="79" t="s">
        <v>184</v>
      </c>
      <c r="B310" s="79" t="s">
        <v>195</v>
      </c>
      <c r="C310" s="79" t="s">
        <v>137</v>
      </c>
      <c r="D310" s="79" t="s">
        <v>398</v>
      </c>
      <c r="E310" s="79" t="s">
        <v>138</v>
      </c>
      <c r="F310" s="79" t="s">
        <v>139</v>
      </c>
      <c r="G310" s="80">
        <v>9.5438500000000008</v>
      </c>
      <c r="H310" s="80">
        <v>7.89696</v>
      </c>
      <c r="I310" s="81">
        <v>0.66800000000000004</v>
      </c>
      <c r="J310" s="81">
        <v>0.89400000000000002</v>
      </c>
      <c r="K310" s="81">
        <v>0.83299999999999996</v>
      </c>
      <c r="L310" s="81">
        <v>1.143</v>
      </c>
      <c r="M310" s="81">
        <v>25.63</v>
      </c>
      <c r="N310" s="62">
        <v>2.286</v>
      </c>
      <c r="O310" s="62">
        <v>1.6659999999999999</v>
      </c>
      <c r="P310" s="62">
        <v>0.249</v>
      </c>
      <c r="Q310" s="62">
        <v>0.16499999999999992</v>
      </c>
      <c r="R310" s="81">
        <v>1.89</v>
      </c>
      <c r="S310" s="81">
        <v>2.71</v>
      </c>
      <c r="T310" s="81">
        <v>1.59</v>
      </c>
      <c r="U310" s="81">
        <v>2.2999999999999998</v>
      </c>
      <c r="V310" s="81">
        <v>2.96</v>
      </c>
      <c r="W310" s="81">
        <v>2.33</v>
      </c>
      <c r="X310" s="133">
        <v>43705</v>
      </c>
      <c r="Y310" s="81">
        <v>0.48</v>
      </c>
      <c r="Z310" s="81">
        <v>24.636019999999998</v>
      </c>
      <c r="AA310" s="75">
        <v>0.30959099520035022</v>
      </c>
      <c r="AB310" s="66">
        <v>8144.9374696815485</v>
      </c>
      <c r="AC310" s="66">
        <v>8.1449374696815493</v>
      </c>
      <c r="AD310" s="67">
        <v>8.1449370000000005</v>
      </c>
      <c r="AE310" s="15" t="s">
        <v>149</v>
      </c>
      <c r="AF310" s="86">
        <v>44.3</v>
      </c>
    </row>
    <row r="311" spans="1:32" ht="14.5" x14ac:dyDescent="0.35">
      <c r="A311" s="79" t="s">
        <v>184</v>
      </c>
      <c r="B311" s="79" t="s">
        <v>195</v>
      </c>
      <c r="C311" s="79" t="s">
        <v>137</v>
      </c>
      <c r="D311" s="79" t="s">
        <v>398</v>
      </c>
      <c r="E311" s="79" t="s">
        <v>138</v>
      </c>
      <c r="F311" s="79" t="s">
        <v>142</v>
      </c>
      <c r="G311" s="80">
        <v>3.57667</v>
      </c>
      <c r="H311" s="80">
        <v>2.4399799999999998</v>
      </c>
      <c r="I311" s="81">
        <v>0.28699999999999998</v>
      </c>
      <c r="J311" s="81">
        <v>0.57399999999999995</v>
      </c>
      <c r="K311" s="81">
        <v>0.46300000000000002</v>
      </c>
      <c r="L311" s="81">
        <v>0.7</v>
      </c>
      <c r="M311" s="81">
        <v>25.19</v>
      </c>
      <c r="N311" s="62">
        <v>1.4</v>
      </c>
      <c r="O311" s="62">
        <v>0.92600000000000005</v>
      </c>
      <c r="P311" s="62">
        <v>0.126</v>
      </c>
      <c r="Q311" s="62">
        <v>0.17600000000000005</v>
      </c>
      <c r="R311" s="81">
        <v>1.22</v>
      </c>
      <c r="S311" s="81">
        <v>1.76</v>
      </c>
      <c r="T311" s="81">
        <v>1.81</v>
      </c>
      <c r="U311" s="81">
        <v>1.33</v>
      </c>
      <c r="V311" s="81">
        <v>1.58</v>
      </c>
      <c r="W311" s="81">
        <v>1.32</v>
      </c>
      <c r="X311" s="133">
        <v>43705</v>
      </c>
      <c r="Y311" s="81">
        <v>0.22</v>
      </c>
      <c r="Z311" s="81">
        <v>8.5475499999999993</v>
      </c>
      <c r="AA311" s="65">
        <v>4.3909795928957697E-2</v>
      </c>
      <c r="AB311" s="66">
        <v>19924.423213151422</v>
      </c>
      <c r="AC311" s="66">
        <v>19.924423213151421</v>
      </c>
      <c r="AD311" s="67">
        <v>19.924420000000001</v>
      </c>
      <c r="AE311" s="15" t="s">
        <v>149</v>
      </c>
      <c r="AF311" s="86">
        <v>19.8</v>
      </c>
    </row>
    <row r="312" spans="1:32" ht="14.5" x14ac:dyDescent="0.35">
      <c r="A312" s="79" t="s">
        <v>184</v>
      </c>
      <c r="B312" s="79" t="s">
        <v>195</v>
      </c>
      <c r="C312" s="79" t="s">
        <v>137</v>
      </c>
      <c r="D312" s="79" t="s">
        <v>399</v>
      </c>
      <c r="E312" s="79" t="s">
        <v>145</v>
      </c>
      <c r="F312" s="79" t="s">
        <v>139</v>
      </c>
      <c r="G312" s="80">
        <v>13.175269999999999</v>
      </c>
      <c r="H312" s="80">
        <v>12.80261</v>
      </c>
      <c r="I312" s="81">
        <v>0.85099999999999998</v>
      </c>
      <c r="J312" s="81">
        <v>1.3180000000000001</v>
      </c>
      <c r="K312" s="81">
        <v>1.0429999999999999</v>
      </c>
      <c r="L312" s="81">
        <v>1.5209999999999999</v>
      </c>
      <c r="M312" s="81">
        <v>21.57</v>
      </c>
      <c r="N312" s="62">
        <v>3.0419999999999998</v>
      </c>
      <c r="O312" s="62">
        <v>2.0859999999999999</v>
      </c>
      <c r="P312" s="62">
        <v>0.20299999999999985</v>
      </c>
      <c r="Q312" s="62">
        <v>0.19199999999999995</v>
      </c>
      <c r="R312" s="81">
        <v>2.12</v>
      </c>
      <c r="S312" s="81">
        <v>3.1</v>
      </c>
      <c r="T312" s="81">
        <v>3.88</v>
      </c>
      <c r="U312" s="81">
        <v>2.83</v>
      </c>
      <c r="V312" s="81">
        <v>2.81</v>
      </c>
      <c r="W312" s="81">
        <v>1.89</v>
      </c>
      <c r="X312" s="133">
        <v>43705</v>
      </c>
      <c r="Y312" s="81">
        <v>0.28000000000000003</v>
      </c>
      <c r="Z312" s="81">
        <v>36.124690000000001</v>
      </c>
      <c r="AA312" s="75">
        <v>0.71745339964209787</v>
      </c>
      <c r="AB312" s="66">
        <v>5153.6623045987017</v>
      </c>
      <c r="AC312" s="66">
        <v>5.1536623045987016</v>
      </c>
      <c r="AD312" s="67">
        <v>5.1536619999999997</v>
      </c>
      <c r="AE312" s="15" t="s">
        <v>149</v>
      </c>
      <c r="AF312" s="86">
        <v>50.1</v>
      </c>
    </row>
    <row r="313" spans="1:32" ht="14.5" x14ac:dyDescent="0.35">
      <c r="A313" s="79" t="s">
        <v>184</v>
      </c>
      <c r="B313" s="79" t="s">
        <v>195</v>
      </c>
      <c r="C313" s="79" t="s">
        <v>137</v>
      </c>
      <c r="D313" s="79" t="s">
        <v>399</v>
      </c>
      <c r="E313" s="79" t="s">
        <v>145</v>
      </c>
      <c r="F313" s="79" t="s">
        <v>142</v>
      </c>
      <c r="G313" s="80">
        <v>5.5618299999999996</v>
      </c>
      <c r="H313" s="80">
        <v>5.04277</v>
      </c>
      <c r="I313" s="81">
        <v>0.52500000000000002</v>
      </c>
      <c r="J313" s="81">
        <v>0.85799999999999998</v>
      </c>
      <c r="K313" s="81">
        <v>0.68899999999999995</v>
      </c>
      <c r="L313" s="81">
        <v>1.0089999999999999</v>
      </c>
      <c r="M313" s="81">
        <v>22.02</v>
      </c>
      <c r="N313" s="62">
        <v>2.0179999999999998</v>
      </c>
      <c r="O313" s="62">
        <v>1.3779999999999999</v>
      </c>
      <c r="P313" s="62">
        <v>0.15099999999999991</v>
      </c>
      <c r="Q313" s="62">
        <v>0.16399999999999992</v>
      </c>
      <c r="R313" s="81">
        <v>1.62</v>
      </c>
      <c r="S313" s="81">
        <v>2.2799999999999998</v>
      </c>
      <c r="T313" s="81">
        <v>2</v>
      </c>
      <c r="U313" s="81">
        <v>1.93</v>
      </c>
      <c r="V313" s="81">
        <v>2.4900000000000002</v>
      </c>
      <c r="W313" s="81">
        <v>1.71</v>
      </c>
      <c r="X313" s="133">
        <v>43705</v>
      </c>
      <c r="Y313" s="81">
        <v>0.28000000000000003</v>
      </c>
      <c r="Z313" s="81">
        <v>16.372969999999999</v>
      </c>
      <c r="AA313" s="65">
        <v>0.16169088803617207</v>
      </c>
      <c r="AB313" s="66">
        <v>10364.478299070437</v>
      </c>
      <c r="AC313" s="66">
        <v>10.364478299070438</v>
      </c>
      <c r="AD313" s="67">
        <v>10.36448</v>
      </c>
      <c r="AE313" s="15" t="s">
        <v>149</v>
      </c>
      <c r="AF313" s="86">
        <v>31.5</v>
      </c>
    </row>
    <row r="314" spans="1:32" ht="14.5" x14ac:dyDescent="0.35">
      <c r="A314" s="89" t="s">
        <v>184</v>
      </c>
      <c r="B314" s="89" t="s">
        <v>195</v>
      </c>
      <c r="C314" s="89" t="s">
        <v>137</v>
      </c>
      <c r="D314" s="89" t="s">
        <v>400</v>
      </c>
      <c r="E314" s="89" t="s">
        <v>148</v>
      </c>
      <c r="F314" s="89" t="s">
        <v>139</v>
      </c>
      <c r="G314" s="101"/>
      <c r="H314" s="101"/>
      <c r="I314" s="90">
        <v>1.012</v>
      </c>
      <c r="J314" s="90">
        <v>1.3939999999999999</v>
      </c>
      <c r="K314" s="90">
        <v>1.484</v>
      </c>
      <c r="L314" s="90">
        <v>1.7470000000000001</v>
      </c>
      <c r="M314" s="90">
        <v>16.8</v>
      </c>
      <c r="N314" s="62">
        <v>3.4940000000000002</v>
      </c>
      <c r="O314" s="62">
        <v>2.968</v>
      </c>
      <c r="P314" s="62">
        <v>0.3530000000000002</v>
      </c>
      <c r="Q314" s="62">
        <v>0.47199999999999998</v>
      </c>
      <c r="R314" s="90">
        <v>2.41</v>
      </c>
      <c r="S314" s="90">
        <v>3.29</v>
      </c>
      <c r="T314" s="90">
        <v>3.2</v>
      </c>
      <c r="U314" s="90">
        <v>2.2400000000000002</v>
      </c>
      <c r="V314" s="90">
        <v>4.08</v>
      </c>
      <c r="W314" s="90">
        <v>3.17</v>
      </c>
      <c r="X314" s="134">
        <v>43705</v>
      </c>
      <c r="Y314" s="75"/>
      <c r="Z314" s="75"/>
      <c r="AA314" s="75">
        <v>3.3494606644055054</v>
      </c>
      <c r="AB314" s="66">
        <v>0</v>
      </c>
      <c r="AC314" s="66">
        <v>0</v>
      </c>
      <c r="AD314" s="102" t="e">
        <v>#VALUE!</v>
      </c>
      <c r="AE314" s="15" t="s">
        <v>16</v>
      </c>
      <c r="AF314" s="101" t="s">
        <v>211</v>
      </c>
    </row>
    <row r="315" spans="1:32" ht="14.5" x14ac:dyDescent="0.35">
      <c r="A315" s="89" t="s">
        <v>184</v>
      </c>
      <c r="B315" s="89" t="s">
        <v>195</v>
      </c>
      <c r="C315" s="89" t="s">
        <v>137</v>
      </c>
      <c r="D315" s="89" t="s">
        <v>400</v>
      </c>
      <c r="E315" s="89" t="s">
        <v>148</v>
      </c>
      <c r="F315" s="89" t="s">
        <v>142</v>
      </c>
      <c r="G315" s="101"/>
      <c r="H315" s="101"/>
      <c r="I315" s="90">
        <v>0.65700000000000003</v>
      </c>
      <c r="J315" s="90">
        <v>0.98399999999999999</v>
      </c>
      <c r="K315" s="90">
        <v>0.84</v>
      </c>
      <c r="L315" s="90">
        <v>1.117</v>
      </c>
      <c r="M315" s="90">
        <v>15.38</v>
      </c>
      <c r="N315" s="62">
        <v>2.234</v>
      </c>
      <c r="O315" s="62">
        <v>1.68</v>
      </c>
      <c r="P315" s="62">
        <v>0.13300000000000001</v>
      </c>
      <c r="Q315" s="62">
        <v>0.18299999999999994</v>
      </c>
      <c r="R315" s="90">
        <v>2.02</v>
      </c>
      <c r="S315" s="90">
        <v>2.86</v>
      </c>
      <c r="T315" s="90">
        <v>2.65</v>
      </c>
      <c r="U315" s="90">
        <v>1.9</v>
      </c>
      <c r="V315" s="90">
        <v>3.19</v>
      </c>
      <c r="W315" s="90">
        <v>2.13</v>
      </c>
      <c r="X315" s="134">
        <v>43705</v>
      </c>
      <c r="Y315" s="75"/>
      <c r="Z315" s="75"/>
      <c r="AA315" s="65">
        <v>0.30080315277017544</v>
      </c>
      <c r="AB315" s="66">
        <v>0</v>
      </c>
      <c r="AC315" s="66">
        <v>0</v>
      </c>
      <c r="AD315" s="102" t="e">
        <v>#VALUE!</v>
      </c>
      <c r="AE315" s="15" t="s">
        <v>16</v>
      </c>
      <c r="AF315" s="101" t="s">
        <v>211</v>
      </c>
    </row>
    <row r="316" spans="1:32" ht="14.5" x14ac:dyDescent="0.35">
      <c r="A316" s="88" t="s">
        <v>184</v>
      </c>
      <c r="B316" s="88" t="s">
        <v>195</v>
      </c>
      <c r="C316" s="88" t="s">
        <v>137</v>
      </c>
      <c r="D316" s="88" t="s">
        <v>400</v>
      </c>
      <c r="E316" s="88" t="s">
        <v>148</v>
      </c>
      <c r="F316" s="88" t="s">
        <v>160</v>
      </c>
      <c r="G316" s="61">
        <v>5.4082499999999998</v>
      </c>
      <c r="H316" s="61">
        <v>5.4003899999999998</v>
      </c>
      <c r="I316" s="64">
        <v>0.498</v>
      </c>
      <c r="J316" s="64">
        <v>1.022</v>
      </c>
      <c r="K316" s="64">
        <v>0.77800000000000002</v>
      </c>
      <c r="L316" s="64">
        <v>1.262</v>
      </c>
      <c r="M316" s="64">
        <v>18.34</v>
      </c>
      <c r="N316" s="62">
        <v>2.524</v>
      </c>
      <c r="O316" s="62">
        <v>1.556</v>
      </c>
      <c r="P316" s="62">
        <v>0.24</v>
      </c>
      <c r="Q316" s="62">
        <v>0.28000000000000003</v>
      </c>
      <c r="R316" s="64">
        <v>1.46</v>
      </c>
      <c r="S316" s="64">
        <v>2.67</v>
      </c>
      <c r="T316" s="64">
        <v>2.82</v>
      </c>
      <c r="U316" s="64">
        <v>1.83</v>
      </c>
      <c r="V316" s="64">
        <v>2.59</v>
      </c>
      <c r="W316" s="64">
        <v>1.71</v>
      </c>
      <c r="X316" s="63">
        <v>43705</v>
      </c>
      <c r="Y316" s="64">
        <v>0.36</v>
      </c>
      <c r="Z316" s="64">
        <v>14.729900000000001</v>
      </c>
      <c r="AA316" s="75">
        <v>0.36761856756291617</v>
      </c>
      <c r="AB316" s="66">
        <v>4101.1710849596939</v>
      </c>
      <c r="AC316" s="66">
        <v>4.1011710849596943</v>
      </c>
      <c r="AD316" s="67">
        <v>4.1011709999999999</v>
      </c>
      <c r="AE316" s="15" t="s">
        <v>18</v>
      </c>
      <c r="AF316" s="64">
        <v>30.6</v>
      </c>
    </row>
    <row r="317" spans="1:32" ht="14.5" x14ac:dyDescent="0.35">
      <c r="A317" s="59" t="s">
        <v>184</v>
      </c>
      <c r="B317" s="59" t="s">
        <v>195</v>
      </c>
      <c r="C317" s="59" t="s">
        <v>137</v>
      </c>
      <c r="D317" s="59" t="s">
        <v>401</v>
      </c>
      <c r="E317" s="59" t="s">
        <v>150</v>
      </c>
      <c r="F317" s="59" t="s">
        <v>139</v>
      </c>
      <c r="G317" s="75"/>
      <c r="H317" s="75"/>
      <c r="I317" s="92">
        <v>0.751</v>
      </c>
      <c r="J317" s="92">
        <v>1.6140000000000001</v>
      </c>
      <c r="K317" s="92">
        <v>1.0009999999999999</v>
      </c>
      <c r="L317" s="92">
        <v>1.827</v>
      </c>
      <c r="M317" s="92">
        <v>19.07</v>
      </c>
      <c r="N317" s="62">
        <v>3.6539999999999999</v>
      </c>
      <c r="O317" s="62">
        <v>2.0019999999999998</v>
      </c>
      <c r="P317" s="62">
        <v>0.21299999999999986</v>
      </c>
      <c r="Q317" s="62">
        <v>0.24999999999999989</v>
      </c>
      <c r="R317" s="92">
        <v>2.39</v>
      </c>
      <c r="S317" s="92">
        <v>3.68</v>
      </c>
      <c r="T317" s="92">
        <v>4.1500000000000004</v>
      </c>
      <c r="U317" s="92">
        <v>2.94</v>
      </c>
      <c r="V317" s="92">
        <v>3.51</v>
      </c>
      <c r="W317" s="92">
        <v>2.35</v>
      </c>
      <c r="X317" s="91">
        <v>43705</v>
      </c>
      <c r="Y317" s="75"/>
      <c r="Z317" s="75"/>
      <c r="AA317" s="65">
        <v>0.90230701635328481</v>
      </c>
      <c r="AB317" s="66">
        <v>0</v>
      </c>
      <c r="AC317" s="66">
        <v>0</v>
      </c>
      <c r="AD317" s="102" t="e">
        <v>#VALUE!</v>
      </c>
      <c r="AE317" s="15" t="s">
        <v>16</v>
      </c>
      <c r="AF317" s="75" t="s">
        <v>211</v>
      </c>
    </row>
    <row r="318" spans="1:32" ht="14.5" x14ac:dyDescent="0.35">
      <c r="A318" s="87" t="s">
        <v>184</v>
      </c>
      <c r="B318" s="87" t="s">
        <v>195</v>
      </c>
      <c r="C318" s="87" t="s">
        <v>137</v>
      </c>
      <c r="D318" s="87" t="s">
        <v>401</v>
      </c>
      <c r="E318" s="87" t="s">
        <v>150</v>
      </c>
      <c r="F318" s="87" t="s">
        <v>142</v>
      </c>
      <c r="G318" s="80">
        <v>9.1280400000000004</v>
      </c>
      <c r="H318" s="80">
        <v>7.0144700000000002</v>
      </c>
      <c r="I318" s="83">
        <v>0.45</v>
      </c>
      <c r="J318" s="83">
        <v>1.2030000000000001</v>
      </c>
      <c r="K318" s="83">
        <v>0.68300000000000005</v>
      </c>
      <c r="L318" s="83">
        <v>1.4530000000000001</v>
      </c>
      <c r="M318" s="83">
        <v>21.38</v>
      </c>
      <c r="N318" s="62">
        <v>2.9060000000000001</v>
      </c>
      <c r="O318" s="62">
        <v>1.3660000000000001</v>
      </c>
      <c r="P318" s="62">
        <v>0.25</v>
      </c>
      <c r="Q318" s="62">
        <v>0.23300000000000004</v>
      </c>
      <c r="R318" s="83">
        <v>1.7</v>
      </c>
      <c r="S318" s="83">
        <v>2.85</v>
      </c>
      <c r="T318" s="83">
        <v>2.4700000000000002</v>
      </c>
      <c r="U318" s="83">
        <v>1.58</v>
      </c>
      <c r="V318" s="83">
        <v>3.21</v>
      </c>
      <c r="W318" s="83">
        <v>2.2799999999999998</v>
      </c>
      <c r="X318" s="82">
        <v>43705</v>
      </c>
      <c r="Y318" s="83">
        <v>0.5</v>
      </c>
      <c r="Z318" s="83">
        <v>18.573609999999999</v>
      </c>
      <c r="AA318" s="75">
        <v>0.27749675508585586</v>
      </c>
      <c r="AB318" s="66">
        <v>6850.8418159826106</v>
      </c>
      <c r="AC318" s="66">
        <v>6.8508418159826103</v>
      </c>
      <c r="AD318" s="67">
        <v>6.8508420000000001</v>
      </c>
      <c r="AE318" s="15" t="s">
        <v>149</v>
      </c>
      <c r="AF318" s="86">
        <v>40.9</v>
      </c>
    </row>
    <row r="319" spans="1:32" ht="14.5" x14ac:dyDescent="0.35">
      <c r="A319" s="59" t="s">
        <v>184</v>
      </c>
      <c r="B319" s="59" t="s">
        <v>195</v>
      </c>
      <c r="C319" s="59" t="s">
        <v>152</v>
      </c>
      <c r="D319" s="59" t="s">
        <v>402</v>
      </c>
      <c r="E319" s="59" t="s">
        <v>138</v>
      </c>
      <c r="F319" s="59" t="s">
        <v>139</v>
      </c>
      <c r="G319" s="75"/>
      <c r="H319" s="75"/>
      <c r="I319" s="92">
        <v>0.28000000000000003</v>
      </c>
      <c r="J319" s="92">
        <v>1.252</v>
      </c>
      <c r="K319" s="92">
        <v>0.41399999999999998</v>
      </c>
      <c r="L319" s="92">
        <v>1.577</v>
      </c>
      <c r="M319" s="92">
        <v>18.57</v>
      </c>
      <c r="N319" s="62">
        <v>3.1539999999999999</v>
      </c>
      <c r="O319" s="62">
        <v>0.82799999999999996</v>
      </c>
      <c r="P319" s="62">
        <v>0.32499999999999996</v>
      </c>
      <c r="Q319" s="62">
        <v>0.13399999999999995</v>
      </c>
      <c r="R319" s="92">
        <v>2</v>
      </c>
      <c r="S319" s="92">
        <v>3.7</v>
      </c>
      <c r="T319" s="92">
        <v>3.61</v>
      </c>
      <c r="U319" s="92">
        <v>2.5099999999999998</v>
      </c>
      <c r="V319" s="92">
        <v>3.74</v>
      </c>
      <c r="W319" s="92">
        <v>1.99</v>
      </c>
      <c r="X319" s="91">
        <v>43705</v>
      </c>
      <c r="Y319" s="75"/>
      <c r="Z319" s="75"/>
      <c r="AA319" s="65">
        <v>6.630077901449323E-2</v>
      </c>
      <c r="AB319" s="66">
        <v>0</v>
      </c>
      <c r="AC319" s="66">
        <v>0</v>
      </c>
      <c r="AD319" s="102" t="e">
        <v>#VALUE!</v>
      </c>
      <c r="AE319" s="15" t="s">
        <v>18</v>
      </c>
      <c r="AF319" s="75" t="s">
        <v>211</v>
      </c>
    </row>
    <row r="320" spans="1:32" ht="14.5" x14ac:dyDescent="0.35">
      <c r="A320" s="87" t="s">
        <v>184</v>
      </c>
      <c r="B320" s="87" t="s">
        <v>195</v>
      </c>
      <c r="C320" s="87" t="s">
        <v>152</v>
      </c>
      <c r="D320" s="87" t="s">
        <v>402</v>
      </c>
      <c r="E320" s="87" t="s">
        <v>138</v>
      </c>
      <c r="F320" s="87" t="s">
        <v>142</v>
      </c>
      <c r="G320" s="80">
        <v>8.0214499999999997</v>
      </c>
      <c r="H320" s="80">
        <v>6.7102300000000001</v>
      </c>
      <c r="I320" s="83">
        <v>0.57499999999999996</v>
      </c>
      <c r="J320" s="83">
        <v>1.5820000000000001</v>
      </c>
      <c r="K320" s="83">
        <v>0.75800000000000001</v>
      </c>
      <c r="L320" s="83">
        <v>1.732</v>
      </c>
      <c r="M320" s="83">
        <v>20.98</v>
      </c>
      <c r="N320" s="62">
        <v>3.464</v>
      </c>
      <c r="O320" s="62">
        <v>1.516</v>
      </c>
      <c r="P320" s="62">
        <v>0.14999999999999991</v>
      </c>
      <c r="Q320" s="62">
        <v>0.18300000000000005</v>
      </c>
      <c r="R320" s="83">
        <v>2.02</v>
      </c>
      <c r="S320" s="83">
        <v>3.71</v>
      </c>
      <c r="T320" s="83">
        <v>3.1</v>
      </c>
      <c r="U320" s="83">
        <v>1.73</v>
      </c>
      <c r="V320" s="83">
        <v>3.75</v>
      </c>
      <c r="W320" s="83">
        <v>1.81</v>
      </c>
      <c r="X320" s="82">
        <v>43705</v>
      </c>
      <c r="Y320" s="83">
        <v>0.33</v>
      </c>
      <c r="Z320" s="83">
        <v>21.430040000000002</v>
      </c>
      <c r="AA320" s="75">
        <v>0.35623050305772835</v>
      </c>
      <c r="AB320" s="66">
        <v>6157.4005229919258</v>
      </c>
      <c r="AC320" s="66">
        <v>6.1574005229919262</v>
      </c>
      <c r="AD320" s="67">
        <v>6.1574010000000001</v>
      </c>
      <c r="AE320" s="15" t="s">
        <v>16</v>
      </c>
      <c r="AF320" s="86">
        <v>50.5</v>
      </c>
    </row>
    <row r="321" spans="1:32" ht="14.5" x14ac:dyDescent="0.35">
      <c r="A321" s="87" t="s">
        <v>184</v>
      </c>
      <c r="B321" s="87" t="s">
        <v>195</v>
      </c>
      <c r="C321" s="87" t="s">
        <v>152</v>
      </c>
      <c r="D321" s="87" t="s">
        <v>402</v>
      </c>
      <c r="E321" s="87" t="s">
        <v>138</v>
      </c>
      <c r="F321" s="87" t="s">
        <v>160</v>
      </c>
      <c r="G321" s="80">
        <v>6.5639900000000004</v>
      </c>
      <c r="H321" s="80">
        <v>4.91439</v>
      </c>
      <c r="I321" s="83">
        <v>0.50700000000000001</v>
      </c>
      <c r="J321" s="83">
        <v>0.91700000000000004</v>
      </c>
      <c r="K321" s="83">
        <v>0.65200000000000002</v>
      </c>
      <c r="L321" s="83">
        <v>1.091</v>
      </c>
      <c r="M321" s="83">
        <v>19.3</v>
      </c>
      <c r="N321" s="62">
        <v>2.1819999999999999</v>
      </c>
      <c r="O321" s="62">
        <v>1.304</v>
      </c>
      <c r="P321" s="62">
        <v>0.17399999999999993</v>
      </c>
      <c r="Q321" s="62">
        <v>0.14500000000000002</v>
      </c>
      <c r="R321" s="83">
        <v>1.73</v>
      </c>
      <c r="S321" s="83">
        <v>2.48</v>
      </c>
      <c r="T321" s="83">
        <v>2.63</v>
      </c>
      <c r="U321" s="83">
        <v>1.93</v>
      </c>
      <c r="V321" s="83">
        <v>2.82</v>
      </c>
      <c r="W321" s="83">
        <v>1.94</v>
      </c>
      <c r="X321" s="82">
        <v>43705</v>
      </c>
      <c r="Y321" s="83">
        <v>0.24</v>
      </c>
      <c r="Z321" s="83">
        <v>13.251939999999999</v>
      </c>
      <c r="AA321" s="65">
        <v>0.14363606224234904</v>
      </c>
      <c r="AB321" s="66">
        <v>9443.2502133628805</v>
      </c>
      <c r="AC321" s="66">
        <v>9.4432502133628802</v>
      </c>
      <c r="AD321" s="67">
        <v>9.4432500000000008</v>
      </c>
      <c r="AE321" s="15" t="s">
        <v>149</v>
      </c>
      <c r="AF321" s="86">
        <v>38.1</v>
      </c>
    </row>
    <row r="322" spans="1:32" ht="14.5" x14ac:dyDescent="0.35">
      <c r="A322" s="59" t="s">
        <v>184</v>
      </c>
      <c r="B322" s="59" t="s">
        <v>195</v>
      </c>
      <c r="C322" s="59" t="s">
        <v>152</v>
      </c>
      <c r="D322" s="59" t="s">
        <v>403</v>
      </c>
      <c r="E322" s="59" t="s">
        <v>145</v>
      </c>
      <c r="F322" s="59" t="s">
        <v>139</v>
      </c>
      <c r="G322" s="75"/>
      <c r="H322" s="75"/>
      <c r="I322" s="92">
        <v>0.88500000000000001</v>
      </c>
      <c r="J322" s="92">
        <v>1.306</v>
      </c>
      <c r="K322" s="92">
        <v>1.304</v>
      </c>
      <c r="L322" s="92">
        <v>1.6259999999999999</v>
      </c>
      <c r="M322" s="92">
        <v>17.89</v>
      </c>
      <c r="N322" s="62">
        <v>3.2519999999999998</v>
      </c>
      <c r="O322" s="62">
        <v>2.6080000000000001</v>
      </c>
      <c r="P322" s="62">
        <v>0.31999999999999984</v>
      </c>
      <c r="Q322" s="62">
        <v>0.41900000000000004</v>
      </c>
      <c r="R322" s="92">
        <v>3.2</v>
      </c>
      <c r="S322" s="92">
        <v>4.1399999999999997</v>
      </c>
      <c r="T322" s="92">
        <v>3.84</v>
      </c>
      <c r="U322" s="92">
        <v>2.64</v>
      </c>
      <c r="V322" s="92">
        <v>4.3099999999999996</v>
      </c>
      <c r="W322" s="92">
        <v>3.62</v>
      </c>
      <c r="X322" s="91">
        <v>43705</v>
      </c>
      <c r="Y322" s="75"/>
      <c r="Z322" s="75"/>
      <c r="AA322" s="75">
        <v>2.1206846507234709</v>
      </c>
      <c r="AB322" s="66">
        <v>0</v>
      </c>
      <c r="AC322" s="66">
        <v>0</v>
      </c>
      <c r="AD322" s="102" t="e">
        <v>#VALUE!</v>
      </c>
      <c r="AE322" s="15" t="s">
        <v>149</v>
      </c>
      <c r="AF322" s="75" t="s">
        <v>211</v>
      </c>
    </row>
    <row r="323" spans="1:32" ht="14.5" x14ac:dyDescent="0.35">
      <c r="A323" s="59" t="s">
        <v>184</v>
      </c>
      <c r="B323" s="59" t="s">
        <v>195</v>
      </c>
      <c r="C323" s="59" t="s">
        <v>152</v>
      </c>
      <c r="D323" s="59" t="s">
        <v>403</v>
      </c>
      <c r="E323" s="59" t="s">
        <v>145</v>
      </c>
      <c r="F323" s="59" t="s">
        <v>142</v>
      </c>
      <c r="G323" s="75"/>
      <c r="H323" s="75"/>
      <c r="I323" s="92">
        <v>0.749</v>
      </c>
      <c r="J323" s="92">
        <v>1.478</v>
      </c>
      <c r="K323" s="92">
        <v>0.97299999999999998</v>
      </c>
      <c r="L323" s="92">
        <v>1.61</v>
      </c>
      <c r="M323" s="92">
        <v>16.75</v>
      </c>
      <c r="N323" s="62">
        <v>3.22</v>
      </c>
      <c r="O323" s="62">
        <v>1.946</v>
      </c>
      <c r="P323" s="62">
        <v>0.13200000000000012</v>
      </c>
      <c r="Q323" s="62">
        <v>0.22399999999999998</v>
      </c>
      <c r="R323" s="92">
        <v>4.01</v>
      </c>
      <c r="S323" s="92">
        <v>4.05</v>
      </c>
      <c r="T323" s="92">
        <v>2.61</v>
      </c>
      <c r="U323" s="92">
        <v>3.94</v>
      </c>
      <c r="V323" s="92">
        <v>3.97</v>
      </c>
      <c r="W323" s="92">
        <v>2.71</v>
      </c>
      <c r="X323" s="91">
        <v>43705</v>
      </c>
      <c r="Y323" s="75"/>
      <c r="Z323" s="75"/>
      <c r="AA323" s="65">
        <v>0.67704379345781818</v>
      </c>
      <c r="AB323" s="66">
        <v>0</v>
      </c>
      <c r="AC323" s="66">
        <v>0</v>
      </c>
      <c r="AD323" s="102" t="e">
        <v>#VALUE!</v>
      </c>
      <c r="AE323" s="15" t="s">
        <v>16</v>
      </c>
      <c r="AF323" s="75" t="s">
        <v>211</v>
      </c>
    </row>
    <row r="324" spans="1:32" ht="14.5" x14ac:dyDescent="0.35">
      <c r="A324" s="87" t="s">
        <v>184</v>
      </c>
      <c r="B324" s="87" t="s">
        <v>195</v>
      </c>
      <c r="C324" s="87" t="s">
        <v>152</v>
      </c>
      <c r="D324" s="87" t="s">
        <v>403</v>
      </c>
      <c r="E324" s="87" t="s">
        <v>145</v>
      </c>
      <c r="F324" s="87" t="s">
        <v>160</v>
      </c>
      <c r="G324" s="80">
        <v>9.8145799999999994</v>
      </c>
      <c r="H324" s="80">
        <v>8.2463899999999999</v>
      </c>
      <c r="I324" s="83">
        <v>1.1020000000000001</v>
      </c>
      <c r="J324" s="83">
        <v>1.2250000000000001</v>
      </c>
      <c r="K324" s="83">
        <v>1.208</v>
      </c>
      <c r="L324" s="83">
        <v>1.4019999999999999</v>
      </c>
      <c r="M324" s="83">
        <v>19.399999999999999</v>
      </c>
      <c r="N324" s="62">
        <v>2.8039999999999998</v>
      </c>
      <c r="O324" s="62">
        <v>2.4159999999999999</v>
      </c>
      <c r="P324" s="62">
        <v>0.17699999999999982</v>
      </c>
      <c r="Q324" s="62">
        <v>0.10599999999999987</v>
      </c>
      <c r="R324" s="83">
        <v>2.34</v>
      </c>
      <c r="S324" s="83">
        <v>2.87</v>
      </c>
      <c r="T324" s="83">
        <v>3.07</v>
      </c>
      <c r="U324" s="83">
        <v>2.66</v>
      </c>
      <c r="V324" s="83">
        <v>3.02</v>
      </c>
      <c r="W324" s="83">
        <v>2.57</v>
      </c>
      <c r="X324" s="82">
        <v>43705</v>
      </c>
      <c r="Y324" s="83">
        <v>0.31</v>
      </c>
      <c r="Z324" s="83">
        <v>20.400980000000001</v>
      </c>
      <c r="AA324" s="75">
        <v>0.65348911150656031</v>
      </c>
      <c r="AB324" s="66">
        <v>3195.3482779068017</v>
      </c>
      <c r="AC324" s="66">
        <v>3.1953482779068016</v>
      </c>
      <c r="AD324" s="67">
        <v>3.1953480000000001</v>
      </c>
      <c r="AE324" s="15" t="s">
        <v>16</v>
      </c>
      <c r="AF324" s="86">
        <v>47.2</v>
      </c>
    </row>
    <row r="325" spans="1:32" ht="14.5" x14ac:dyDescent="0.35">
      <c r="A325" s="79" t="s">
        <v>184</v>
      </c>
      <c r="B325" s="79" t="s">
        <v>195</v>
      </c>
      <c r="C325" s="79" t="s">
        <v>152</v>
      </c>
      <c r="D325" s="79" t="s">
        <v>404</v>
      </c>
      <c r="E325" s="79" t="s">
        <v>148</v>
      </c>
      <c r="F325" s="79" t="s">
        <v>139</v>
      </c>
      <c r="G325" s="80">
        <v>15.70973</v>
      </c>
      <c r="H325" s="80">
        <v>14.02441</v>
      </c>
      <c r="I325" s="81">
        <v>1.36</v>
      </c>
      <c r="J325" s="81">
        <v>1.5609999999999999</v>
      </c>
      <c r="K325" s="81">
        <v>1.6020000000000001</v>
      </c>
      <c r="L325" s="81">
        <v>1.901</v>
      </c>
      <c r="M325" s="81">
        <v>19.04</v>
      </c>
      <c r="N325" s="62">
        <v>3.802</v>
      </c>
      <c r="O325" s="62">
        <v>3.2040000000000002</v>
      </c>
      <c r="P325" s="62">
        <v>0.34000000000000008</v>
      </c>
      <c r="Q325" s="62">
        <v>0.24199999999999999</v>
      </c>
      <c r="R325" s="81">
        <v>3.36</v>
      </c>
      <c r="S325" s="81">
        <v>4.22</v>
      </c>
      <c r="T325" s="81">
        <v>4.47</v>
      </c>
      <c r="U325" s="81">
        <v>3.37</v>
      </c>
      <c r="V325" s="81">
        <v>4.1100000000000003</v>
      </c>
      <c r="W325" s="81">
        <v>4.37</v>
      </c>
      <c r="X325" s="133">
        <v>43705</v>
      </c>
      <c r="Y325" s="81">
        <v>0.23</v>
      </c>
      <c r="Z325" s="81">
        <v>26.174309999999998</v>
      </c>
      <c r="AA325" s="65">
        <v>3.0544959701333698</v>
      </c>
      <c r="AB325" s="66">
        <v>877.08404735856413</v>
      </c>
      <c r="AC325" s="66">
        <v>0.87708404735856416</v>
      </c>
      <c r="AD325" s="67">
        <v>0.87708399999999997</v>
      </c>
      <c r="AE325" s="15" t="s">
        <v>149</v>
      </c>
      <c r="AF325" s="86">
        <v>78.599999999999994</v>
      </c>
    </row>
    <row r="326" spans="1:32" ht="14.5" x14ac:dyDescent="0.35">
      <c r="A326" s="89" t="s">
        <v>184</v>
      </c>
      <c r="B326" s="89" t="s">
        <v>195</v>
      </c>
      <c r="C326" s="89" t="s">
        <v>152</v>
      </c>
      <c r="D326" s="89" t="s">
        <v>404</v>
      </c>
      <c r="E326" s="89" t="s">
        <v>148</v>
      </c>
      <c r="F326" s="89" t="s">
        <v>142</v>
      </c>
      <c r="G326" s="101"/>
      <c r="H326" s="101"/>
      <c r="I326" s="90">
        <v>0.88900000000000001</v>
      </c>
      <c r="J326" s="90">
        <v>1.585</v>
      </c>
      <c r="K326" s="90">
        <v>1.1000000000000001</v>
      </c>
      <c r="L326" s="90">
        <v>1.821</v>
      </c>
      <c r="M326" s="90">
        <v>15.65</v>
      </c>
      <c r="N326" s="62">
        <v>3.6419999999999999</v>
      </c>
      <c r="O326" s="62">
        <v>2.2000000000000002</v>
      </c>
      <c r="P326" s="62">
        <v>0.23599999999999999</v>
      </c>
      <c r="Q326" s="62">
        <v>0.21100000000000008</v>
      </c>
      <c r="R326" s="90">
        <v>2.4900000000000002</v>
      </c>
      <c r="S326" s="90">
        <v>4.09</v>
      </c>
      <c r="T326" s="90">
        <v>4</v>
      </c>
      <c r="U326" s="90">
        <v>2.64</v>
      </c>
      <c r="V326" s="90">
        <v>4.55</v>
      </c>
      <c r="W326" s="90">
        <v>2.96</v>
      </c>
      <c r="X326" s="134">
        <v>43705</v>
      </c>
      <c r="Y326" s="75"/>
      <c r="Z326" s="75"/>
      <c r="AA326" s="75">
        <v>1.0289794607404477</v>
      </c>
      <c r="AB326" s="66">
        <v>0</v>
      </c>
      <c r="AC326" s="66">
        <v>0</v>
      </c>
      <c r="AD326" s="102" t="e">
        <v>#VALUE!</v>
      </c>
      <c r="AE326" s="15" t="s">
        <v>149</v>
      </c>
      <c r="AF326" s="101" t="s">
        <v>211</v>
      </c>
    </row>
    <row r="327" spans="1:32" ht="14.5" x14ac:dyDescent="0.35">
      <c r="A327" s="79" t="s">
        <v>184</v>
      </c>
      <c r="B327" s="79" t="s">
        <v>195</v>
      </c>
      <c r="C327" s="79" t="s">
        <v>152</v>
      </c>
      <c r="D327" s="79" t="s">
        <v>404</v>
      </c>
      <c r="E327" s="79" t="s">
        <v>148</v>
      </c>
      <c r="F327" s="79" t="s">
        <v>160</v>
      </c>
      <c r="G327" s="80">
        <v>10.172840000000001</v>
      </c>
      <c r="H327" s="80">
        <v>7.1264399999999997</v>
      </c>
      <c r="I327" s="81">
        <v>0.89600000000000002</v>
      </c>
      <c r="J327" s="81">
        <v>1.415</v>
      </c>
      <c r="K327" s="81">
        <v>1.0740000000000001</v>
      </c>
      <c r="L327" s="81">
        <v>1.8180000000000001</v>
      </c>
      <c r="M327" s="81">
        <v>19.079999999999998</v>
      </c>
      <c r="N327" s="62">
        <v>3.6360000000000001</v>
      </c>
      <c r="O327" s="62">
        <v>2.1480000000000001</v>
      </c>
      <c r="P327" s="62">
        <v>0.40300000000000002</v>
      </c>
      <c r="Q327" s="62">
        <v>0.17800000000000005</v>
      </c>
      <c r="R327" s="81">
        <v>2.52</v>
      </c>
      <c r="S327" s="81">
        <v>3.95</v>
      </c>
      <c r="T327" s="81">
        <v>3.76</v>
      </c>
      <c r="U327" s="81">
        <v>2.69</v>
      </c>
      <c r="V327" s="81">
        <v>3.56</v>
      </c>
      <c r="W327" s="81">
        <v>2.34</v>
      </c>
      <c r="X327" s="133">
        <v>43705</v>
      </c>
      <c r="Y327" s="84"/>
      <c r="Z327" s="81">
        <v>17.46518</v>
      </c>
      <c r="AA327" s="65">
        <v>0.96946137817982203</v>
      </c>
      <c r="AB327" s="66">
        <v>1843.9454988290945</v>
      </c>
      <c r="AC327" s="66">
        <v>1.8439454988290946</v>
      </c>
      <c r="AD327" s="67">
        <v>1.8439449999999999</v>
      </c>
      <c r="AE327" s="15" t="s">
        <v>16</v>
      </c>
      <c r="AF327" s="83">
        <v>51.9</v>
      </c>
    </row>
    <row r="328" spans="1:32" ht="14.5" x14ac:dyDescent="0.35">
      <c r="A328" s="89" t="s">
        <v>184</v>
      </c>
      <c r="B328" s="89" t="s">
        <v>195</v>
      </c>
      <c r="C328" s="89" t="s">
        <v>152</v>
      </c>
      <c r="D328" s="89" t="s">
        <v>405</v>
      </c>
      <c r="E328" s="89" t="s">
        <v>150</v>
      </c>
      <c r="F328" s="89" t="s">
        <v>139</v>
      </c>
      <c r="G328" s="101"/>
      <c r="H328" s="101"/>
      <c r="I328" s="90">
        <v>0.78500000000000003</v>
      </c>
      <c r="J328" s="90">
        <v>1.5469999999999999</v>
      </c>
      <c r="K328" s="90">
        <v>1.05</v>
      </c>
      <c r="L328" s="90">
        <v>1.917</v>
      </c>
      <c r="M328" s="90">
        <v>16.48</v>
      </c>
      <c r="N328" s="62">
        <v>3.8340000000000001</v>
      </c>
      <c r="O328" s="62">
        <v>2.1</v>
      </c>
      <c r="P328" s="62">
        <v>0.37000000000000011</v>
      </c>
      <c r="Q328" s="62">
        <v>0.26500000000000001</v>
      </c>
      <c r="R328" s="90">
        <v>2.5499999999999998</v>
      </c>
      <c r="S328" s="90">
        <v>4.2699999999999996</v>
      </c>
      <c r="T328" s="90">
        <v>4.55</v>
      </c>
      <c r="U328" s="90">
        <v>2.87</v>
      </c>
      <c r="V328" s="90">
        <v>4.49</v>
      </c>
      <c r="W328" s="90">
        <v>2.75</v>
      </c>
      <c r="X328" s="134">
        <v>43705</v>
      </c>
      <c r="Y328" s="75"/>
      <c r="Z328" s="75"/>
      <c r="AA328" s="75">
        <v>1.1551844837107506</v>
      </c>
      <c r="AB328" s="66">
        <v>0</v>
      </c>
      <c r="AC328" s="66">
        <v>0</v>
      </c>
      <c r="AD328" s="102" t="e">
        <v>#VALUE!</v>
      </c>
      <c r="AE328" s="15" t="s">
        <v>149</v>
      </c>
      <c r="AF328" s="101" t="s">
        <v>211</v>
      </c>
    </row>
    <row r="329" spans="1:32" ht="14.5" x14ac:dyDescent="0.35">
      <c r="A329" s="79" t="s">
        <v>184</v>
      </c>
      <c r="B329" s="79" t="s">
        <v>195</v>
      </c>
      <c r="C329" s="79" t="s">
        <v>152</v>
      </c>
      <c r="D329" s="79" t="s">
        <v>405</v>
      </c>
      <c r="E329" s="79" t="s">
        <v>150</v>
      </c>
      <c r="F329" s="79" t="s">
        <v>142</v>
      </c>
      <c r="G329" s="80">
        <v>15.39495</v>
      </c>
      <c r="H329" s="80">
        <v>14.783569999999999</v>
      </c>
      <c r="I329" s="81">
        <v>0.53400000000000003</v>
      </c>
      <c r="J329" s="81">
        <v>1.764</v>
      </c>
      <c r="K329" s="81">
        <v>0.70299999999999996</v>
      </c>
      <c r="L329" s="81">
        <v>1.903</v>
      </c>
      <c r="M329" s="81">
        <v>18.649999999999999</v>
      </c>
      <c r="N329" s="62">
        <v>3.806</v>
      </c>
      <c r="O329" s="62">
        <v>1.4059999999999999</v>
      </c>
      <c r="P329" s="62">
        <v>0.13900000000000001</v>
      </c>
      <c r="Q329" s="62">
        <v>0.16899999999999993</v>
      </c>
      <c r="R329" s="81">
        <v>1.76</v>
      </c>
      <c r="S329" s="81">
        <v>4.22</v>
      </c>
      <c r="T329" s="81">
        <v>1.68</v>
      </c>
      <c r="U329" s="81">
        <v>2.4500000000000002</v>
      </c>
      <c r="V329" s="81">
        <v>4.04</v>
      </c>
      <c r="W329" s="81">
        <v>1.63</v>
      </c>
      <c r="X329" s="133">
        <v>43705</v>
      </c>
      <c r="Y329" s="81">
        <v>0.2</v>
      </c>
      <c r="Z329" s="81">
        <v>25.8215</v>
      </c>
      <c r="AA329" s="65">
        <v>0.30830580266547614</v>
      </c>
      <c r="AB329" s="66">
        <v>8572.456605531439</v>
      </c>
      <c r="AC329" s="66">
        <v>8.5724566055314391</v>
      </c>
      <c r="AD329" s="67">
        <v>8.572457</v>
      </c>
      <c r="AE329" s="15" t="s">
        <v>16</v>
      </c>
      <c r="AF329" s="83">
        <v>63</v>
      </c>
    </row>
    <row r="330" spans="1:32" ht="14.5" x14ac:dyDescent="0.35">
      <c r="A330" s="89" t="s">
        <v>184</v>
      </c>
      <c r="B330" s="89" t="s">
        <v>195</v>
      </c>
      <c r="C330" s="89" t="s">
        <v>152</v>
      </c>
      <c r="D330" s="89" t="s">
        <v>405</v>
      </c>
      <c r="E330" s="89" t="s">
        <v>150</v>
      </c>
      <c r="F330" s="89" t="s">
        <v>160</v>
      </c>
      <c r="G330" s="101"/>
      <c r="H330" s="101"/>
      <c r="I330" s="90">
        <v>0.80800000000000005</v>
      </c>
      <c r="J330" s="90">
        <v>1.81</v>
      </c>
      <c r="K330" s="90">
        <v>0.95699999999999996</v>
      </c>
      <c r="L330" s="90">
        <v>1.9219999999999999</v>
      </c>
      <c r="M330" s="90">
        <v>15.54</v>
      </c>
      <c r="N330" s="62">
        <v>3.8439999999999999</v>
      </c>
      <c r="O330" s="62">
        <v>1.9139999999999999</v>
      </c>
      <c r="P330" s="62">
        <v>0.11199999999999988</v>
      </c>
      <c r="Q330" s="62">
        <v>0.14899999999999991</v>
      </c>
      <c r="R330" s="90">
        <v>1.8</v>
      </c>
      <c r="S330" s="90">
        <v>4.22</v>
      </c>
      <c r="T330" s="90">
        <v>4.0599999999999996</v>
      </c>
      <c r="U330" s="90">
        <v>2.29</v>
      </c>
      <c r="V330" s="90">
        <v>4.09</v>
      </c>
      <c r="W330" s="90">
        <v>1.68</v>
      </c>
      <c r="X330" s="134">
        <v>43705</v>
      </c>
      <c r="Y330" s="75"/>
      <c r="Z330" s="75"/>
      <c r="AA330" s="75">
        <v>0.57316000107253484</v>
      </c>
      <c r="AB330" s="66">
        <v>0</v>
      </c>
      <c r="AC330" s="66">
        <v>0</v>
      </c>
      <c r="AD330" s="102" t="e">
        <v>#VALUE!</v>
      </c>
      <c r="AE330" s="15" t="s">
        <v>149</v>
      </c>
      <c r="AF330" s="101" t="s">
        <v>211</v>
      </c>
    </row>
    <row r="331" spans="1:32" ht="14.5" x14ac:dyDescent="0.35">
      <c r="A331" s="60" t="s">
        <v>184</v>
      </c>
      <c r="B331" s="60" t="s">
        <v>195</v>
      </c>
      <c r="C331" s="60" t="s">
        <v>152</v>
      </c>
      <c r="D331" s="60" t="s">
        <v>406</v>
      </c>
      <c r="E331" s="60" t="s">
        <v>151</v>
      </c>
      <c r="F331" s="60" t="s">
        <v>139</v>
      </c>
      <c r="G331" s="61">
        <v>17.563859999999998</v>
      </c>
      <c r="H331" s="61">
        <v>17.561599999999999</v>
      </c>
      <c r="I331" s="62">
        <v>0.48899999999999999</v>
      </c>
      <c r="J331" s="62">
        <v>1.667</v>
      </c>
      <c r="K331" s="62">
        <v>0.60499999999999998</v>
      </c>
      <c r="L331" s="62">
        <v>2.016</v>
      </c>
      <c r="M331" s="62">
        <v>22.25</v>
      </c>
      <c r="N331" s="62">
        <v>4.032</v>
      </c>
      <c r="O331" s="62">
        <v>1.21</v>
      </c>
      <c r="P331" s="62">
        <v>0.34899999999999998</v>
      </c>
      <c r="Q331" s="62">
        <v>0.11599999999999999</v>
      </c>
      <c r="R331" s="62">
        <v>2.23</v>
      </c>
      <c r="S331" s="62">
        <v>4.43</v>
      </c>
      <c r="T331" s="62">
        <v>4.8600000000000003</v>
      </c>
      <c r="U331" s="62">
        <v>2.19</v>
      </c>
      <c r="V331" s="62">
        <v>4.3</v>
      </c>
      <c r="W331" s="62">
        <v>1.85</v>
      </c>
      <c r="X331" s="135">
        <v>43705</v>
      </c>
      <c r="Y331" s="62">
        <v>0.44</v>
      </c>
      <c r="Z331" s="62">
        <v>29.27647</v>
      </c>
      <c r="AA331" s="65">
        <v>0.19753610490421497</v>
      </c>
      <c r="AB331" s="66">
        <v>15169.726522878944</v>
      </c>
      <c r="AC331" s="66">
        <v>15.169726522878944</v>
      </c>
      <c r="AD331" s="67">
        <v>15.169729999999999</v>
      </c>
      <c r="AE331" s="15" t="s">
        <v>16</v>
      </c>
      <c r="AF331" s="69">
        <v>84.2</v>
      </c>
    </row>
    <row r="332" spans="1:32" ht="14.5" x14ac:dyDescent="0.35">
      <c r="A332" s="79" t="s">
        <v>184</v>
      </c>
      <c r="B332" s="79" t="s">
        <v>195</v>
      </c>
      <c r="C332" s="79" t="s">
        <v>152</v>
      </c>
      <c r="D332" s="79" t="s">
        <v>406</v>
      </c>
      <c r="E332" s="79" t="s">
        <v>151</v>
      </c>
      <c r="F332" s="79" t="s">
        <v>142</v>
      </c>
      <c r="G332" s="80">
        <v>9.2361799999999992</v>
      </c>
      <c r="H332" s="80">
        <v>9.1703399999999995</v>
      </c>
      <c r="I332" s="81">
        <v>0.34300000000000003</v>
      </c>
      <c r="J332" s="81">
        <v>1.41</v>
      </c>
      <c r="K332" s="81">
        <v>0.51200000000000001</v>
      </c>
      <c r="L332" s="81">
        <v>1.6279999999999999</v>
      </c>
      <c r="M332" s="81">
        <v>21.01</v>
      </c>
      <c r="N332" s="62">
        <v>3.2559999999999998</v>
      </c>
      <c r="O332" s="62">
        <v>1.024</v>
      </c>
      <c r="P332" s="62">
        <v>0.21799999999999997</v>
      </c>
      <c r="Q332" s="62">
        <v>0.16899999999999998</v>
      </c>
      <c r="R332" s="81">
        <v>1.69</v>
      </c>
      <c r="S332" s="81">
        <v>3.44</v>
      </c>
      <c r="T332" s="81">
        <v>3.34</v>
      </c>
      <c r="U332" s="81">
        <v>1.77</v>
      </c>
      <c r="V332" s="81">
        <v>3.9</v>
      </c>
      <c r="W332" s="81">
        <v>2.17</v>
      </c>
      <c r="X332" s="133">
        <v>43705</v>
      </c>
      <c r="Y332" s="81">
        <v>0.48</v>
      </c>
      <c r="Z332" s="81">
        <v>17.571300000000001</v>
      </c>
      <c r="AA332" s="75">
        <v>0.12692652846217942</v>
      </c>
      <c r="AB332" s="66">
        <v>14169.581336071144</v>
      </c>
      <c r="AC332" s="66">
        <v>14.169581336071143</v>
      </c>
      <c r="AD332" s="67">
        <v>14.16958</v>
      </c>
      <c r="AE332" s="15" t="s">
        <v>18</v>
      </c>
      <c r="AF332" s="86">
        <v>65.2</v>
      </c>
    </row>
    <row r="333" spans="1:32" ht="14.5" x14ac:dyDescent="0.35">
      <c r="A333" s="60" t="s">
        <v>184</v>
      </c>
      <c r="B333" s="60" t="s">
        <v>195</v>
      </c>
      <c r="C333" s="60" t="s">
        <v>152</v>
      </c>
      <c r="D333" s="60" t="s">
        <v>407</v>
      </c>
      <c r="E333" s="60" t="s">
        <v>169</v>
      </c>
      <c r="F333" s="60" t="s">
        <v>139</v>
      </c>
      <c r="G333" s="61">
        <v>22.741140000000001</v>
      </c>
      <c r="H333" s="61">
        <v>8.3407400000000003</v>
      </c>
      <c r="I333" s="62">
        <v>0.84599999999999997</v>
      </c>
      <c r="J333" s="62">
        <v>1.387</v>
      </c>
      <c r="K333" s="62">
        <v>1.224</v>
      </c>
      <c r="L333" s="62">
        <v>1.696</v>
      </c>
      <c r="M333" s="62">
        <v>21.69</v>
      </c>
      <c r="N333" s="62">
        <v>3.3919999999999999</v>
      </c>
      <c r="O333" s="62">
        <v>2.448</v>
      </c>
      <c r="P333" s="62">
        <v>0.30899999999999994</v>
      </c>
      <c r="Q333" s="62">
        <v>0.378</v>
      </c>
      <c r="R333" s="62">
        <v>3.1</v>
      </c>
      <c r="S333" s="62">
        <v>4.17</v>
      </c>
      <c r="T333" s="62">
        <v>4.1900000000000004</v>
      </c>
      <c r="U333" s="62">
        <v>2.57</v>
      </c>
      <c r="V333" s="62">
        <v>4.33</v>
      </c>
      <c r="W333" s="62">
        <v>3.4</v>
      </c>
      <c r="X333" s="135">
        <v>43705</v>
      </c>
      <c r="Y333" s="62">
        <v>0.48</v>
      </c>
      <c r="Z333" s="62">
        <v>36.707509999999999</v>
      </c>
      <c r="AA333" s="65">
        <v>1.7830477969832592</v>
      </c>
      <c r="AB333" s="66">
        <v>2107.1597759830602</v>
      </c>
      <c r="AC333" s="66">
        <v>2.1071597759830603</v>
      </c>
      <c r="AD333" s="67">
        <v>2.1071599999999999</v>
      </c>
      <c r="AE333" s="15" t="s">
        <v>149</v>
      </c>
      <c r="AF333" s="69">
        <v>89.7</v>
      </c>
    </row>
    <row r="334" spans="1:32" ht="14.5" x14ac:dyDescent="0.35">
      <c r="A334" s="59" t="s">
        <v>184</v>
      </c>
      <c r="B334" s="59" t="s">
        <v>195</v>
      </c>
      <c r="C334" s="59" t="s">
        <v>154</v>
      </c>
      <c r="D334" s="59" t="s">
        <v>408</v>
      </c>
      <c r="E334" s="59" t="s">
        <v>138</v>
      </c>
      <c r="F334" s="59" t="s">
        <v>139</v>
      </c>
      <c r="G334" s="75"/>
      <c r="H334" s="75"/>
      <c r="I334" s="75" t="s">
        <v>212</v>
      </c>
      <c r="J334" s="75"/>
      <c r="K334" s="75"/>
      <c r="L334" s="75"/>
      <c r="M334" s="92">
        <v>17.600000000000001</v>
      </c>
      <c r="N334" s="62">
        <v>0</v>
      </c>
      <c r="O334" s="62">
        <v>0</v>
      </c>
      <c r="P334" s="62">
        <v>0</v>
      </c>
      <c r="Q334" s="62" t="e">
        <v>#VALUE!</v>
      </c>
      <c r="R334" s="92">
        <v>2.1</v>
      </c>
      <c r="S334" s="92">
        <v>3.67</v>
      </c>
      <c r="T334" s="92">
        <v>4.3600000000000003</v>
      </c>
      <c r="U334" s="92">
        <v>2.2799999999999998</v>
      </c>
      <c r="V334" s="92">
        <v>4.2699999999999996</v>
      </c>
      <c r="W334" s="92">
        <v>1.31</v>
      </c>
      <c r="X334" s="91">
        <v>43705</v>
      </c>
      <c r="Y334" s="75"/>
      <c r="Z334" s="75"/>
      <c r="AA334" s="75" t="e">
        <v>#VALUE!</v>
      </c>
      <c r="AB334" s="66" t="e">
        <v>#VALUE!</v>
      </c>
      <c r="AC334" s="66" t="e">
        <v>#VALUE!</v>
      </c>
      <c r="AD334" s="102" t="e">
        <v>#VALUE!</v>
      </c>
      <c r="AE334" s="15" t="s">
        <v>16</v>
      </c>
      <c r="AF334" s="75" t="s">
        <v>211</v>
      </c>
    </row>
    <row r="335" spans="1:32" ht="14.5" x14ac:dyDescent="0.35">
      <c r="A335" s="59" t="s">
        <v>184</v>
      </c>
      <c r="B335" s="59" t="s">
        <v>195</v>
      </c>
      <c r="C335" s="59" t="s">
        <v>154</v>
      </c>
      <c r="D335" s="59" t="s">
        <v>408</v>
      </c>
      <c r="E335" s="59" t="s">
        <v>138</v>
      </c>
      <c r="F335" s="59" t="s">
        <v>142</v>
      </c>
      <c r="G335" s="75"/>
      <c r="H335" s="75"/>
      <c r="I335" s="75" t="s">
        <v>212</v>
      </c>
      <c r="J335" s="75"/>
      <c r="K335" s="75"/>
      <c r="L335" s="75"/>
      <c r="M335" s="92">
        <v>17.63</v>
      </c>
      <c r="N335" s="62">
        <v>0</v>
      </c>
      <c r="O335" s="62">
        <v>0</v>
      </c>
      <c r="P335" s="62">
        <v>0</v>
      </c>
      <c r="Q335" s="62" t="e">
        <v>#VALUE!</v>
      </c>
      <c r="R335" s="92">
        <v>1.88</v>
      </c>
      <c r="S335" s="92">
        <v>3.38</v>
      </c>
      <c r="T335" s="92">
        <v>3.43</v>
      </c>
      <c r="U335" s="92">
        <v>2.2200000000000002</v>
      </c>
      <c r="V335" s="92">
        <v>3.97</v>
      </c>
      <c r="W335" s="92">
        <v>1.71</v>
      </c>
      <c r="X335" s="91">
        <v>43705</v>
      </c>
      <c r="Y335" s="75"/>
      <c r="Z335" s="75"/>
      <c r="AA335" s="65" t="e">
        <v>#VALUE!</v>
      </c>
      <c r="AB335" s="66" t="e">
        <v>#VALUE!</v>
      </c>
      <c r="AC335" s="66" t="e">
        <v>#VALUE!</v>
      </c>
      <c r="AD335" s="102" t="e">
        <v>#VALUE!</v>
      </c>
      <c r="AE335" s="15" t="s">
        <v>16</v>
      </c>
      <c r="AF335" s="75" t="s">
        <v>211</v>
      </c>
    </row>
    <row r="336" spans="1:32" ht="14.5" x14ac:dyDescent="0.35">
      <c r="A336" s="87" t="s">
        <v>184</v>
      </c>
      <c r="B336" s="87" t="s">
        <v>195</v>
      </c>
      <c r="C336" s="87" t="s">
        <v>154</v>
      </c>
      <c r="D336" s="87" t="s">
        <v>409</v>
      </c>
      <c r="E336" s="87" t="s">
        <v>145</v>
      </c>
      <c r="F336" s="87" t="s">
        <v>142</v>
      </c>
      <c r="G336" s="80">
        <v>3.2380300000000002</v>
      </c>
      <c r="H336" s="80">
        <v>3.2307700000000001</v>
      </c>
      <c r="I336" s="83">
        <v>0.187</v>
      </c>
      <c r="J336" s="83">
        <v>0.97299999999999998</v>
      </c>
      <c r="K336" s="83">
        <v>0.39400000000000002</v>
      </c>
      <c r="L336" s="83">
        <v>1.216</v>
      </c>
      <c r="M336" s="83">
        <v>18.75</v>
      </c>
      <c r="N336" s="62">
        <v>2.4319999999999999</v>
      </c>
      <c r="O336" s="62">
        <v>0.78800000000000003</v>
      </c>
      <c r="P336" s="62">
        <v>0.24299999999999999</v>
      </c>
      <c r="Q336" s="62">
        <v>0.20700000000000002</v>
      </c>
      <c r="R336" s="83">
        <v>1.53</v>
      </c>
      <c r="S336" s="83">
        <v>3.04</v>
      </c>
      <c r="T336" s="83">
        <v>3.37</v>
      </c>
      <c r="U336" s="83">
        <v>1.49</v>
      </c>
      <c r="V336" s="83">
        <v>2.56</v>
      </c>
      <c r="W336" s="83">
        <v>1.51</v>
      </c>
      <c r="X336" s="82">
        <v>43705</v>
      </c>
      <c r="Y336" s="83">
        <v>0.14000000000000001</v>
      </c>
      <c r="Z336" s="83">
        <v>3.9496099999999998</v>
      </c>
      <c r="AA336" s="75">
        <v>5.3416141767059708E-2</v>
      </c>
      <c r="AB336" s="66">
        <v>7568.1063220786382</v>
      </c>
      <c r="AC336" s="66">
        <v>7.5681063220786386</v>
      </c>
      <c r="AD336" s="67">
        <v>7.5681060000000002</v>
      </c>
      <c r="AE336" s="15" t="s">
        <v>12</v>
      </c>
      <c r="AF336" s="83">
        <v>42.4</v>
      </c>
    </row>
    <row r="337" spans="1:32" ht="14.5" x14ac:dyDescent="0.35">
      <c r="A337" s="59" t="s">
        <v>184</v>
      </c>
      <c r="B337" s="59" t="s">
        <v>195</v>
      </c>
      <c r="C337" s="59" t="s">
        <v>154</v>
      </c>
      <c r="D337" s="59" t="s">
        <v>410</v>
      </c>
      <c r="E337" s="59" t="s">
        <v>148</v>
      </c>
      <c r="F337" s="59" t="s">
        <v>142</v>
      </c>
      <c r="G337" s="75"/>
      <c r="H337" s="75"/>
      <c r="I337" s="75" t="s">
        <v>212</v>
      </c>
      <c r="J337" s="75"/>
      <c r="K337" s="75"/>
      <c r="L337" s="75"/>
      <c r="M337" s="92">
        <v>18.170000000000002</v>
      </c>
      <c r="N337" s="62">
        <v>0</v>
      </c>
      <c r="O337" s="62">
        <v>0</v>
      </c>
      <c r="P337" s="62">
        <v>0</v>
      </c>
      <c r="Q337" s="62" t="e">
        <v>#VALUE!</v>
      </c>
      <c r="R337" s="92">
        <v>1.59</v>
      </c>
      <c r="S337" s="92">
        <v>2.95</v>
      </c>
      <c r="T337" s="92">
        <v>3.1</v>
      </c>
      <c r="U337" s="92">
        <v>1.83</v>
      </c>
      <c r="V337" s="92">
        <v>2.81</v>
      </c>
      <c r="W337" s="92">
        <v>1.99</v>
      </c>
      <c r="X337" s="91">
        <v>43705</v>
      </c>
      <c r="Y337" s="75"/>
      <c r="Z337" s="75"/>
      <c r="AA337" s="65" t="e">
        <v>#VALUE!</v>
      </c>
      <c r="AB337" s="66" t="e">
        <v>#VALUE!</v>
      </c>
      <c r="AC337" s="66" t="e">
        <v>#VALUE!</v>
      </c>
      <c r="AD337" s="102" t="e">
        <v>#VALUE!</v>
      </c>
      <c r="AE337" s="15" t="s">
        <v>16</v>
      </c>
      <c r="AF337" s="75" t="s">
        <v>211</v>
      </c>
    </row>
    <row r="338" spans="1:32" ht="14.5" x14ac:dyDescent="0.35">
      <c r="A338" s="59" t="s">
        <v>184</v>
      </c>
      <c r="B338" s="59" t="s">
        <v>195</v>
      </c>
      <c r="C338" s="59" t="s">
        <v>154</v>
      </c>
      <c r="D338" s="59" t="s">
        <v>411</v>
      </c>
      <c r="E338" s="59" t="s">
        <v>150</v>
      </c>
      <c r="F338" s="59" t="s">
        <v>139</v>
      </c>
      <c r="G338" s="75"/>
      <c r="H338" s="75"/>
      <c r="I338" s="75" t="s">
        <v>212</v>
      </c>
      <c r="J338" s="75"/>
      <c r="K338" s="75"/>
      <c r="L338" s="75"/>
      <c r="M338" s="92">
        <v>21.29</v>
      </c>
      <c r="N338" s="62">
        <v>0</v>
      </c>
      <c r="O338" s="62">
        <v>0</v>
      </c>
      <c r="P338" s="62">
        <v>0</v>
      </c>
      <c r="Q338" s="62" t="e">
        <v>#VALUE!</v>
      </c>
      <c r="R338" s="92">
        <v>1.84</v>
      </c>
      <c r="S338" s="92">
        <v>3.49</v>
      </c>
      <c r="T338" s="92">
        <v>2.99</v>
      </c>
      <c r="U338" s="92">
        <v>1.66</v>
      </c>
      <c r="V338" s="92">
        <v>2.99</v>
      </c>
      <c r="W338" s="92">
        <v>2.12</v>
      </c>
      <c r="X338" s="91">
        <v>43705</v>
      </c>
      <c r="Y338" s="92">
        <v>0.21</v>
      </c>
      <c r="Z338" s="92">
        <v>3.4616799999999999</v>
      </c>
      <c r="AA338" s="75" t="e">
        <v>#VALUE!</v>
      </c>
      <c r="AB338" s="66" t="e">
        <v>#VALUE!</v>
      </c>
      <c r="AC338" s="66" t="e">
        <v>#VALUE!</v>
      </c>
      <c r="AD338" s="102" t="e">
        <v>#VALUE!</v>
      </c>
      <c r="AE338" s="15" t="s">
        <v>16</v>
      </c>
      <c r="AF338" s="92">
        <v>46.7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N1000"/>
  <sheetViews>
    <sheetView workbookViewId="0"/>
  </sheetViews>
  <sheetFormatPr defaultColWidth="14.453125" defaultRowHeight="15.75" customHeight="1" x14ac:dyDescent="0.25"/>
  <sheetData>
    <row r="1" spans="1:40" ht="15.75" customHeight="1" x14ac:dyDescent="0.35">
      <c r="A1" s="54" t="s">
        <v>37</v>
      </c>
      <c r="B1" s="54" t="s">
        <v>124</v>
      </c>
      <c r="C1" s="55" t="s">
        <v>41</v>
      </c>
      <c r="D1" s="55" t="s">
        <v>45</v>
      </c>
      <c r="E1" s="55" t="s">
        <v>43</v>
      </c>
      <c r="F1" s="55" t="s">
        <v>47</v>
      </c>
      <c r="G1" s="55" t="s">
        <v>196</v>
      </c>
      <c r="H1" s="55" t="s">
        <v>197</v>
      </c>
      <c r="I1" s="141" t="s">
        <v>412</v>
      </c>
      <c r="J1" s="141" t="s">
        <v>413</v>
      </c>
      <c r="K1" s="55" t="s">
        <v>198</v>
      </c>
      <c r="L1" s="55" t="s">
        <v>55</v>
      </c>
      <c r="M1" s="55" t="s">
        <v>57</v>
      </c>
      <c r="N1" s="55" t="s">
        <v>59</v>
      </c>
      <c r="O1" s="55" t="s">
        <v>199</v>
      </c>
      <c r="P1" s="55" t="s">
        <v>63</v>
      </c>
      <c r="Q1" s="55" t="s">
        <v>65</v>
      </c>
      <c r="R1" s="55" t="s">
        <v>67</v>
      </c>
      <c r="S1" s="55" t="s">
        <v>69</v>
      </c>
      <c r="T1" s="58" t="s">
        <v>200</v>
      </c>
      <c r="U1" s="58" t="s">
        <v>75</v>
      </c>
      <c r="V1" s="58" t="s">
        <v>79</v>
      </c>
      <c r="W1" s="58" t="s">
        <v>81</v>
      </c>
      <c r="X1" s="58" t="s">
        <v>82</v>
      </c>
      <c r="Y1" s="58" t="s">
        <v>201</v>
      </c>
      <c r="Z1" s="142" t="s">
        <v>414</v>
      </c>
      <c r="AA1" s="142" t="s">
        <v>415</v>
      </c>
      <c r="AB1" s="142" t="s">
        <v>416</v>
      </c>
      <c r="AC1" s="142" t="s">
        <v>417</v>
      </c>
      <c r="AD1" s="142" t="s">
        <v>418</v>
      </c>
      <c r="AE1" s="142" t="s">
        <v>419</v>
      </c>
      <c r="AF1" s="58" t="s">
        <v>202</v>
      </c>
      <c r="AG1" s="58" t="s">
        <v>203</v>
      </c>
      <c r="AH1" s="55" t="s">
        <v>204</v>
      </c>
      <c r="AI1" s="59" t="s">
        <v>205</v>
      </c>
      <c r="AJ1" s="55" t="s">
        <v>206</v>
      </c>
      <c r="AK1" s="55" t="s">
        <v>207</v>
      </c>
      <c r="AL1" s="46" t="s">
        <v>208</v>
      </c>
      <c r="AM1" s="58" t="s">
        <v>88</v>
      </c>
      <c r="AN1" s="56" t="s">
        <v>134</v>
      </c>
    </row>
    <row r="2" spans="1:40" ht="15.75" customHeight="1" x14ac:dyDescent="0.35">
      <c r="A2" s="60" t="s">
        <v>135</v>
      </c>
      <c r="B2" s="89" t="s">
        <v>420</v>
      </c>
      <c r="C2" s="60" t="s">
        <v>137</v>
      </c>
      <c r="D2" s="60" t="s">
        <v>229</v>
      </c>
      <c r="E2" s="60" t="s">
        <v>138</v>
      </c>
      <c r="F2" s="60" t="s">
        <v>139</v>
      </c>
      <c r="G2" s="61">
        <v>8.0810600000000008</v>
      </c>
      <c r="H2" s="61">
        <v>6.9728000000000003</v>
      </c>
      <c r="I2" s="81">
        <v>0.66800000000000004</v>
      </c>
      <c r="J2" s="81">
        <v>0.72599999999999998</v>
      </c>
      <c r="K2" s="62">
        <v>1.222</v>
      </c>
      <c r="L2" s="62">
        <v>1.63</v>
      </c>
      <c r="M2" s="62">
        <v>1.4450000000000001</v>
      </c>
      <c r="N2" s="62">
        <v>1.869</v>
      </c>
      <c r="O2" s="62">
        <v>24.49</v>
      </c>
      <c r="P2" s="62">
        <v>3.738</v>
      </c>
      <c r="Q2" s="62">
        <v>2.89</v>
      </c>
      <c r="R2" s="62">
        <v>0.2390000000000001</v>
      </c>
      <c r="S2" s="62">
        <v>0.22300000000000009</v>
      </c>
      <c r="T2" s="62">
        <v>2.94</v>
      </c>
      <c r="U2" s="62">
        <v>3.4</v>
      </c>
      <c r="V2" s="62">
        <v>3.47</v>
      </c>
      <c r="W2" s="62">
        <v>2.99</v>
      </c>
      <c r="X2" s="62">
        <v>3.48</v>
      </c>
      <c r="Y2" s="62">
        <v>2.78</v>
      </c>
      <c r="Z2" s="143">
        <f t="shared" ref="Z2:Z338" si="0">MIN(V2,X2)</f>
        <v>3.47</v>
      </c>
      <c r="AA2" s="143">
        <f t="shared" ref="AA2:AA338" si="1">MAX(V2,X2)</f>
        <v>3.48</v>
      </c>
      <c r="AB2" s="143">
        <f t="shared" ref="AB2:AB338" si="2">ASIN(AA2-Z2)*57.2957795</f>
        <v>0.57296734472631505</v>
      </c>
      <c r="AC2" s="143">
        <f t="shared" ref="AC2:AC338" si="3">MIN(W2,Y2)</f>
        <v>2.78</v>
      </c>
      <c r="AD2" s="143">
        <f t="shared" ref="AD2:AD338" si="4">MAX(W2,Y2)</f>
        <v>2.99</v>
      </c>
      <c r="AE2" s="143">
        <f t="shared" ref="AE2:AE338" si="5">ASIN(AD2-AC2)*57.2957795</f>
        <v>12.122352242021245</v>
      </c>
      <c r="AF2" s="63">
        <v>43707</v>
      </c>
      <c r="AG2" s="64">
        <v>0.28999999999999998</v>
      </c>
      <c r="AH2" s="64">
        <v>26.935880000000001</v>
      </c>
      <c r="AI2" s="65">
        <f t="shared" ref="AI2:AI19" si="6">PI()/4*(M2^3*N2-K2^3*L2)</f>
        <v>2.0928716048787752</v>
      </c>
      <c r="AJ2" s="66">
        <v>1317.3285663613494</v>
      </c>
      <c r="AK2" s="66">
        <v>1.3173285663613494</v>
      </c>
      <c r="AL2" s="67">
        <v>1.317329</v>
      </c>
      <c r="AM2" s="69">
        <v>75.2</v>
      </c>
      <c r="AN2" s="15" t="s">
        <v>18</v>
      </c>
    </row>
    <row r="3" spans="1:40" ht="15.75" customHeight="1" x14ac:dyDescent="0.35">
      <c r="A3" s="70" t="s">
        <v>135</v>
      </c>
      <c r="B3" s="89" t="s">
        <v>420</v>
      </c>
      <c r="C3" s="70" t="s">
        <v>137</v>
      </c>
      <c r="D3" s="70" t="s">
        <v>229</v>
      </c>
      <c r="E3" s="70" t="s">
        <v>138</v>
      </c>
      <c r="F3" s="70" t="s">
        <v>142</v>
      </c>
      <c r="G3" s="71"/>
      <c r="H3" s="71"/>
      <c r="I3" s="72">
        <v>0.78700000000000003</v>
      </c>
      <c r="J3" s="72">
        <v>1.042</v>
      </c>
      <c r="K3" s="72">
        <v>0.93300000000000005</v>
      </c>
      <c r="L3" s="72">
        <v>1.232</v>
      </c>
      <c r="M3" s="72">
        <v>1.145</v>
      </c>
      <c r="N3" s="72">
        <v>1.5369999999999999</v>
      </c>
      <c r="O3" s="72">
        <v>23.97</v>
      </c>
      <c r="P3" s="62">
        <v>3.0739999999999998</v>
      </c>
      <c r="Q3" s="62">
        <v>2.29</v>
      </c>
      <c r="R3" s="62">
        <v>0.30499999999999994</v>
      </c>
      <c r="S3" s="62">
        <v>0.21199999999999997</v>
      </c>
      <c r="T3" s="72">
        <v>2.25</v>
      </c>
      <c r="U3" s="72">
        <v>2.79</v>
      </c>
      <c r="V3" s="72">
        <v>2.12</v>
      </c>
      <c r="W3" s="72">
        <v>1.79</v>
      </c>
      <c r="X3" s="72">
        <v>3.31</v>
      </c>
      <c r="Y3" s="72">
        <v>2.35</v>
      </c>
      <c r="Z3" s="143">
        <f t="shared" si="0"/>
        <v>2.12</v>
      </c>
      <c r="AA3" s="143">
        <f t="shared" si="1"/>
        <v>3.31</v>
      </c>
      <c r="AB3" s="143" t="e">
        <f t="shared" si="2"/>
        <v>#NUM!</v>
      </c>
      <c r="AC3" s="143">
        <f t="shared" si="3"/>
        <v>1.79</v>
      </c>
      <c r="AD3" s="143">
        <f t="shared" si="4"/>
        <v>2.35</v>
      </c>
      <c r="AE3" s="143">
        <f t="shared" si="5"/>
        <v>34.055797734791966</v>
      </c>
      <c r="AF3" s="73">
        <v>43707</v>
      </c>
      <c r="AG3" s="74">
        <v>0.21</v>
      </c>
      <c r="AH3" s="74">
        <v>15.99187</v>
      </c>
      <c r="AI3" s="75">
        <f t="shared" si="6"/>
        <v>1.0262312485061751</v>
      </c>
      <c r="AJ3" s="66">
        <v>1594.9957961953619</v>
      </c>
      <c r="AK3" s="66">
        <v>1.594995796195362</v>
      </c>
      <c r="AL3" s="67">
        <v>1.5949960000000001</v>
      </c>
      <c r="AM3" s="78">
        <v>43.1</v>
      </c>
      <c r="AN3" s="15" t="s">
        <v>10</v>
      </c>
    </row>
    <row r="4" spans="1:40" ht="15.75" customHeight="1" x14ac:dyDescent="0.35">
      <c r="A4" s="60" t="s">
        <v>135</v>
      </c>
      <c r="B4" s="89" t="s">
        <v>420</v>
      </c>
      <c r="C4" s="60" t="s">
        <v>137</v>
      </c>
      <c r="D4" s="60" t="s">
        <v>230</v>
      </c>
      <c r="E4" s="60" t="s">
        <v>145</v>
      </c>
      <c r="F4" s="60" t="s">
        <v>139</v>
      </c>
      <c r="G4" s="61">
        <v>15.77026</v>
      </c>
      <c r="H4" s="61">
        <v>13.565340000000001</v>
      </c>
      <c r="I4" s="81">
        <v>0.68600000000000005</v>
      </c>
      <c r="J4" s="81">
        <v>0.84199999999999997</v>
      </c>
      <c r="K4" s="62">
        <v>1.171</v>
      </c>
      <c r="L4" s="62">
        <v>1.504</v>
      </c>
      <c r="M4" s="62">
        <v>1.347</v>
      </c>
      <c r="N4" s="62">
        <v>1.762</v>
      </c>
      <c r="O4" s="62">
        <v>19.55</v>
      </c>
      <c r="P4" s="62">
        <v>3.524</v>
      </c>
      <c r="Q4" s="62">
        <v>2.694</v>
      </c>
      <c r="R4" s="62">
        <v>0.25800000000000001</v>
      </c>
      <c r="S4" s="62">
        <v>0.17599999999999993</v>
      </c>
      <c r="T4" s="62">
        <v>2.8</v>
      </c>
      <c r="U4" s="62">
        <v>3.59</v>
      </c>
      <c r="V4" s="62">
        <v>3.45</v>
      </c>
      <c r="W4" s="62">
        <v>2.91</v>
      </c>
      <c r="X4" s="62">
        <v>3.57</v>
      </c>
      <c r="Y4" s="62">
        <v>2.66</v>
      </c>
      <c r="Z4" s="143">
        <f t="shared" si="0"/>
        <v>3.45</v>
      </c>
      <c r="AA4" s="143">
        <f t="shared" si="1"/>
        <v>3.57</v>
      </c>
      <c r="AB4" s="143">
        <f t="shared" si="2"/>
        <v>6.8921025777726896</v>
      </c>
      <c r="AC4" s="143">
        <f t="shared" si="3"/>
        <v>2.66</v>
      </c>
      <c r="AD4" s="143">
        <f t="shared" si="4"/>
        <v>2.91</v>
      </c>
      <c r="AE4" s="143">
        <f t="shared" si="5"/>
        <v>14.477512182624279</v>
      </c>
      <c r="AF4" s="63">
        <v>43707</v>
      </c>
      <c r="AG4" s="64">
        <v>0.22</v>
      </c>
      <c r="AH4" s="64">
        <v>25.298249999999999</v>
      </c>
      <c r="AI4" s="65">
        <f t="shared" si="6"/>
        <v>1.485451830963515</v>
      </c>
      <c r="AJ4" s="66">
        <v>1743.1607292142476</v>
      </c>
      <c r="AK4" s="66">
        <v>1.7431607292142477</v>
      </c>
      <c r="AL4" s="67">
        <v>1.743161</v>
      </c>
      <c r="AM4" s="69">
        <v>58.3</v>
      </c>
      <c r="AN4" s="15" t="s">
        <v>18</v>
      </c>
    </row>
    <row r="5" spans="1:40" ht="15.75" customHeight="1" x14ac:dyDescent="0.35">
      <c r="A5" s="70" t="s">
        <v>135</v>
      </c>
      <c r="B5" s="89" t="s">
        <v>420</v>
      </c>
      <c r="C5" s="70" t="s">
        <v>137</v>
      </c>
      <c r="D5" s="70" t="s">
        <v>230</v>
      </c>
      <c r="E5" s="70" t="s">
        <v>145</v>
      </c>
      <c r="F5" s="70" t="s">
        <v>142</v>
      </c>
      <c r="G5" s="71"/>
      <c r="H5" s="71"/>
      <c r="I5" s="72">
        <v>0.61199999999999999</v>
      </c>
      <c r="J5" s="72">
        <v>0.82199999999999995</v>
      </c>
      <c r="K5" s="72">
        <v>1.0189999999999999</v>
      </c>
      <c r="L5" s="72">
        <v>1.23</v>
      </c>
      <c r="M5" s="72">
        <v>1.1879999999999999</v>
      </c>
      <c r="N5" s="72">
        <v>1.3979999999999999</v>
      </c>
      <c r="O5" s="72">
        <v>23.06</v>
      </c>
      <c r="P5" s="62">
        <v>2.7959999999999998</v>
      </c>
      <c r="Q5" s="62">
        <v>2.3759999999999999</v>
      </c>
      <c r="R5" s="62">
        <v>0.16799999999999993</v>
      </c>
      <c r="S5" s="62">
        <v>0.16900000000000004</v>
      </c>
      <c r="T5" s="72">
        <v>2.4900000000000002</v>
      </c>
      <c r="U5" s="72">
        <v>2.95</v>
      </c>
      <c r="V5" s="72">
        <v>2.64</v>
      </c>
      <c r="W5" s="72">
        <v>2.1</v>
      </c>
      <c r="X5" s="72">
        <v>3.27</v>
      </c>
      <c r="Y5" s="72">
        <v>2.3199999999999998</v>
      </c>
      <c r="Z5" s="143">
        <f t="shared" si="0"/>
        <v>2.64</v>
      </c>
      <c r="AA5" s="143">
        <f t="shared" si="1"/>
        <v>3.27</v>
      </c>
      <c r="AB5" s="143">
        <f t="shared" si="2"/>
        <v>39.050122527237193</v>
      </c>
      <c r="AC5" s="143">
        <f t="shared" si="3"/>
        <v>2.1</v>
      </c>
      <c r="AD5" s="143">
        <f t="shared" si="4"/>
        <v>2.3199999999999998</v>
      </c>
      <c r="AE5" s="143">
        <f t="shared" si="5"/>
        <v>12.709032991493574</v>
      </c>
      <c r="AF5" s="73">
        <v>43707</v>
      </c>
      <c r="AG5" s="74">
        <v>0.24</v>
      </c>
      <c r="AH5" s="74">
        <v>9.2647899999999996</v>
      </c>
      <c r="AI5" s="75">
        <f t="shared" si="6"/>
        <v>0.81881171944188391</v>
      </c>
      <c r="AJ5" s="66">
        <v>1158.1293199345478</v>
      </c>
      <c r="AK5" s="66">
        <v>1.1581293199345477</v>
      </c>
      <c r="AL5" s="67">
        <v>1.158129</v>
      </c>
      <c r="AM5" s="78">
        <v>47.4</v>
      </c>
      <c r="AN5" s="15" t="s">
        <v>10</v>
      </c>
    </row>
    <row r="6" spans="1:40" ht="15.75" customHeight="1" x14ac:dyDescent="0.35">
      <c r="A6" s="79" t="s">
        <v>135</v>
      </c>
      <c r="B6" s="89" t="s">
        <v>420</v>
      </c>
      <c r="C6" s="79" t="s">
        <v>137</v>
      </c>
      <c r="D6" s="79" t="s">
        <v>231</v>
      </c>
      <c r="E6" s="79" t="s">
        <v>148</v>
      </c>
      <c r="F6" s="79" t="s">
        <v>139</v>
      </c>
      <c r="G6" s="80">
        <v>17.379079999999998</v>
      </c>
      <c r="H6" s="80">
        <v>10.36431</v>
      </c>
      <c r="I6" s="81">
        <v>0.75800000000000001</v>
      </c>
      <c r="J6" s="81">
        <v>0.80700000000000005</v>
      </c>
      <c r="K6" s="81">
        <v>0.99</v>
      </c>
      <c r="L6" s="81">
        <v>1.335</v>
      </c>
      <c r="M6" s="81">
        <v>1.1990000000000001</v>
      </c>
      <c r="N6" s="81">
        <v>1.5469999999999999</v>
      </c>
      <c r="O6" s="81">
        <v>21.59</v>
      </c>
      <c r="P6" s="62">
        <v>3.0939999999999999</v>
      </c>
      <c r="Q6" s="62">
        <v>2.3980000000000001</v>
      </c>
      <c r="R6" s="62">
        <v>0.21199999999999997</v>
      </c>
      <c r="S6" s="62">
        <v>0.20900000000000007</v>
      </c>
      <c r="T6" s="81">
        <v>2.5299999999999998</v>
      </c>
      <c r="U6" s="81">
        <v>3.47</v>
      </c>
      <c r="V6" s="81">
        <v>3.58</v>
      </c>
      <c r="W6" s="81">
        <v>2.5499999999999998</v>
      </c>
      <c r="X6" s="81">
        <v>3.15</v>
      </c>
      <c r="Y6" s="81">
        <v>3.01</v>
      </c>
      <c r="Z6" s="143">
        <f t="shared" si="0"/>
        <v>3.15</v>
      </c>
      <c r="AA6" s="143">
        <f t="shared" si="1"/>
        <v>3.58</v>
      </c>
      <c r="AB6" s="143">
        <f t="shared" si="2"/>
        <v>25.467560136657386</v>
      </c>
      <c r="AC6" s="143">
        <f t="shared" si="3"/>
        <v>2.5499999999999998</v>
      </c>
      <c r="AD6" s="143">
        <f t="shared" si="4"/>
        <v>3.01</v>
      </c>
      <c r="AE6" s="143">
        <f t="shared" si="5"/>
        <v>27.387107496400624</v>
      </c>
      <c r="AF6" s="82">
        <v>43707</v>
      </c>
      <c r="AG6" s="83">
        <v>0.45</v>
      </c>
      <c r="AH6" s="83">
        <v>34.057299999999998</v>
      </c>
      <c r="AI6" s="65">
        <f t="shared" si="6"/>
        <v>1.0769296070977845</v>
      </c>
      <c r="AJ6" s="66">
        <v>3236.8936070119103</v>
      </c>
      <c r="AK6" s="66">
        <v>3.2368936070119103</v>
      </c>
      <c r="AL6" s="67">
        <v>3.2368939999999999</v>
      </c>
      <c r="AM6" s="86">
        <v>64.599999999999994</v>
      </c>
      <c r="AN6" s="15" t="s">
        <v>149</v>
      </c>
    </row>
    <row r="7" spans="1:40" ht="15.75" customHeight="1" x14ac:dyDescent="0.35">
      <c r="A7" s="79" t="s">
        <v>135</v>
      </c>
      <c r="B7" s="89" t="s">
        <v>420</v>
      </c>
      <c r="C7" s="79" t="s">
        <v>137</v>
      </c>
      <c r="D7" s="79" t="s">
        <v>231</v>
      </c>
      <c r="E7" s="79" t="s">
        <v>148</v>
      </c>
      <c r="F7" s="79" t="s">
        <v>142</v>
      </c>
      <c r="G7" s="80">
        <v>7.3798199999999996</v>
      </c>
      <c r="H7" s="80">
        <v>6.0409199999999998</v>
      </c>
      <c r="I7" s="81">
        <v>0.46</v>
      </c>
      <c r="J7" s="81">
        <v>0.64800000000000002</v>
      </c>
      <c r="K7" s="81">
        <v>0.81499999999999995</v>
      </c>
      <c r="L7" s="81">
        <v>1.004</v>
      </c>
      <c r="M7" s="81">
        <v>1.0740000000000001</v>
      </c>
      <c r="N7" s="81">
        <v>1.1970000000000001</v>
      </c>
      <c r="O7" s="81">
        <v>22.58</v>
      </c>
      <c r="P7" s="62">
        <v>2.3940000000000001</v>
      </c>
      <c r="Q7" s="62">
        <v>2.1480000000000001</v>
      </c>
      <c r="R7" s="62">
        <v>0.19300000000000006</v>
      </c>
      <c r="S7" s="62">
        <v>0.25900000000000012</v>
      </c>
      <c r="T7" s="81">
        <v>2.2799999999999998</v>
      </c>
      <c r="U7" s="81">
        <v>2.73</v>
      </c>
      <c r="V7" s="81">
        <v>2.06</v>
      </c>
      <c r="W7" s="81">
        <v>1.93</v>
      </c>
      <c r="X7" s="81">
        <v>3.1</v>
      </c>
      <c r="Y7" s="81">
        <v>2.17</v>
      </c>
      <c r="Z7" s="143">
        <f t="shared" si="0"/>
        <v>2.06</v>
      </c>
      <c r="AA7" s="143">
        <f t="shared" si="1"/>
        <v>3.1</v>
      </c>
      <c r="AB7" s="143" t="e">
        <f t="shared" si="2"/>
        <v>#NUM!</v>
      </c>
      <c r="AC7" s="143">
        <f t="shared" si="3"/>
        <v>1.93</v>
      </c>
      <c r="AD7" s="143">
        <f t="shared" si="4"/>
        <v>2.17</v>
      </c>
      <c r="AE7" s="143">
        <f t="shared" si="5"/>
        <v>13.886540359458284</v>
      </c>
      <c r="AF7" s="82">
        <v>43707</v>
      </c>
      <c r="AG7" s="83">
        <v>0.35</v>
      </c>
      <c r="AH7" s="83">
        <v>12.126989999999999</v>
      </c>
      <c r="AI7" s="75">
        <f t="shared" si="6"/>
        <v>0.73778310178340623</v>
      </c>
      <c r="AJ7" s="66">
        <v>1682.402257011028</v>
      </c>
      <c r="AK7" s="66">
        <v>1.682402257011028</v>
      </c>
      <c r="AL7" s="67">
        <v>1.682402</v>
      </c>
      <c r="AM7" s="86">
        <v>40.200000000000003</v>
      </c>
      <c r="AN7" s="15" t="s">
        <v>149</v>
      </c>
    </row>
    <row r="8" spans="1:40" ht="15.75" customHeight="1" x14ac:dyDescent="0.35">
      <c r="A8" s="79" t="s">
        <v>135</v>
      </c>
      <c r="B8" s="89" t="s">
        <v>420</v>
      </c>
      <c r="C8" s="79" t="s">
        <v>137</v>
      </c>
      <c r="D8" s="79" t="s">
        <v>232</v>
      </c>
      <c r="E8" s="79" t="s">
        <v>150</v>
      </c>
      <c r="F8" s="79" t="s">
        <v>139</v>
      </c>
      <c r="G8" s="80">
        <v>22.6587</v>
      </c>
      <c r="H8" s="80">
        <v>16.17681</v>
      </c>
      <c r="I8" s="81">
        <v>0.746</v>
      </c>
      <c r="J8" s="81">
        <v>0.91500000000000004</v>
      </c>
      <c r="K8" s="81">
        <v>1.2809999999999999</v>
      </c>
      <c r="L8" s="81">
        <v>1.8520000000000001</v>
      </c>
      <c r="M8" s="81">
        <v>1.61</v>
      </c>
      <c r="N8" s="81">
        <v>2.17</v>
      </c>
      <c r="O8" s="81">
        <v>23.11</v>
      </c>
      <c r="P8" s="62">
        <v>4.34</v>
      </c>
      <c r="Q8" s="62">
        <v>3.22</v>
      </c>
      <c r="R8" s="62">
        <v>0.31799999999999984</v>
      </c>
      <c r="S8" s="62">
        <v>0.32900000000000018</v>
      </c>
      <c r="T8" s="81">
        <v>3.17</v>
      </c>
      <c r="U8" s="81">
        <v>4.4400000000000004</v>
      </c>
      <c r="V8" s="81">
        <v>4.1900000000000004</v>
      </c>
      <c r="W8" s="81">
        <v>3.33</v>
      </c>
      <c r="X8" s="81">
        <v>4.18</v>
      </c>
      <c r="Y8" s="81">
        <v>2.74</v>
      </c>
      <c r="Z8" s="143">
        <f t="shared" si="0"/>
        <v>4.18</v>
      </c>
      <c r="AA8" s="143">
        <f t="shared" si="1"/>
        <v>4.1900000000000004</v>
      </c>
      <c r="AB8" s="143">
        <f t="shared" si="2"/>
        <v>0.5729673447263659</v>
      </c>
      <c r="AC8" s="143">
        <f t="shared" si="3"/>
        <v>2.74</v>
      </c>
      <c r="AD8" s="143">
        <f t="shared" si="4"/>
        <v>3.33</v>
      </c>
      <c r="AE8" s="143">
        <f t="shared" si="5"/>
        <v>36.157008192743113</v>
      </c>
      <c r="AF8" s="82">
        <v>43707</v>
      </c>
      <c r="AG8" s="83">
        <v>0.15</v>
      </c>
      <c r="AH8" s="83">
        <v>39.682070000000003</v>
      </c>
      <c r="AI8" s="65">
        <f t="shared" si="6"/>
        <v>4.0549983099542493</v>
      </c>
      <c r="AJ8" s="66">
        <v>1001.6342538263991</v>
      </c>
      <c r="AK8" s="66">
        <v>1.0016342538263991</v>
      </c>
      <c r="AL8" s="67">
        <v>1.0016339999999999</v>
      </c>
      <c r="AM8" s="86">
        <v>85.7</v>
      </c>
      <c r="AN8" s="15" t="s">
        <v>149</v>
      </c>
    </row>
    <row r="9" spans="1:40" ht="15.75" customHeight="1" x14ac:dyDescent="0.35">
      <c r="A9" s="79" t="s">
        <v>135</v>
      </c>
      <c r="B9" s="89" t="s">
        <v>420</v>
      </c>
      <c r="C9" s="79" t="s">
        <v>137</v>
      </c>
      <c r="D9" s="79" t="s">
        <v>232</v>
      </c>
      <c r="E9" s="79" t="s">
        <v>150</v>
      </c>
      <c r="F9" s="79" t="s">
        <v>142</v>
      </c>
      <c r="G9" s="80">
        <v>11.218819999999999</v>
      </c>
      <c r="H9" s="80">
        <v>8.8958300000000001</v>
      </c>
      <c r="I9" s="81">
        <v>0.42699999999999999</v>
      </c>
      <c r="J9" s="81">
        <v>0.505</v>
      </c>
      <c r="K9" s="81">
        <v>0.81499999999999995</v>
      </c>
      <c r="L9" s="81">
        <v>1.57</v>
      </c>
      <c r="M9" s="81">
        <v>1.0820000000000001</v>
      </c>
      <c r="N9" s="81">
        <v>1.8180000000000001</v>
      </c>
      <c r="O9" s="81">
        <v>22.88</v>
      </c>
      <c r="P9" s="62">
        <v>3.6360000000000001</v>
      </c>
      <c r="Q9" s="62">
        <v>2.1640000000000001</v>
      </c>
      <c r="R9" s="62">
        <v>0.248</v>
      </c>
      <c r="S9" s="62">
        <v>0.26700000000000013</v>
      </c>
      <c r="T9" s="81">
        <v>2.2799999999999998</v>
      </c>
      <c r="U9" s="81">
        <v>3.54</v>
      </c>
      <c r="V9" s="81">
        <v>3.89</v>
      </c>
      <c r="W9" s="81">
        <v>2.42</v>
      </c>
      <c r="X9" s="81">
        <v>2.91</v>
      </c>
      <c r="Y9" s="81">
        <v>1.96</v>
      </c>
      <c r="Z9" s="143">
        <f t="shared" si="0"/>
        <v>2.91</v>
      </c>
      <c r="AA9" s="143">
        <f t="shared" si="1"/>
        <v>3.89</v>
      </c>
      <c r="AB9" s="143">
        <f t="shared" si="2"/>
        <v>78.521659027537609</v>
      </c>
      <c r="AC9" s="143">
        <f t="shared" si="3"/>
        <v>1.96</v>
      </c>
      <c r="AD9" s="143">
        <f t="shared" si="4"/>
        <v>2.42</v>
      </c>
      <c r="AE9" s="143">
        <f t="shared" si="5"/>
        <v>27.387107496400624</v>
      </c>
      <c r="AF9" s="82">
        <v>43707</v>
      </c>
      <c r="AG9" s="83">
        <v>0.47</v>
      </c>
      <c r="AH9" s="83">
        <v>24.663029999999999</v>
      </c>
      <c r="AI9" s="75">
        <f t="shared" si="6"/>
        <v>1.1411788066763411</v>
      </c>
      <c r="AJ9" s="66">
        <v>2212.066915680949</v>
      </c>
      <c r="AK9" s="66">
        <v>2.2120669156809489</v>
      </c>
      <c r="AL9" s="67">
        <v>2.2120669999999998</v>
      </c>
      <c r="AM9" s="86">
        <v>54.1</v>
      </c>
      <c r="AN9" s="15" t="s">
        <v>149</v>
      </c>
    </row>
    <row r="10" spans="1:40" ht="15.75" customHeight="1" x14ac:dyDescent="0.35">
      <c r="A10" s="60" t="s">
        <v>135</v>
      </c>
      <c r="B10" s="89" t="s">
        <v>420</v>
      </c>
      <c r="C10" s="60" t="s">
        <v>137</v>
      </c>
      <c r="D10" s="60" t="s">
        <v>233</v>
      </c>
      <c r="E10" s="60" t="s">
        <v>151</v>
      </c>
      <c r="F10" s="60" t="s">
        <v>139</v>
      </c>
      <c r="G10" s="61">
        <v>16.688580000000002</v>
      </c>
      <c r="H10" s="61">
        <v>15.70078</v>
      </c>
      <c r="I10" s="81">
        <v>9.9000000000000005E-2</v>
      </c>
      <c r="J10" s="81">
        <v>0.72599999999999998</v>
      </c>
      <c r="K10" s="62">
        <v>1.034</v>
      </c>
      <c r="L10" s="62">
        <v>1.4319999999999999</v>
      </c>
      <c r="M10" s="62">
        <v>1.2729999999999999</v>
      </c>
      <c r="N10" s="62">
        <v>1.69</v>
      </c>
      <c r="O10" s="62">
        <v>26.93</v>
      </c>
      <c r="P10" s="62">
        <v>3.38</v>
      </c>
      <c r="Q10" s="62">
        <v>2.5459999999999998</v>
      </c>
      <c r="R10" s="62">
        <v>0.25800000000000001</v>
      </c>
      <c r="S10" s="62">
        <v>0.23899999999999988</v>
      </c>
      <c r="T10" s="62">
        <v>2.95</v>
      </c>
      <c r="U10" s="62">
        <v>3.37</v>
      </c>
      <c r="V10" s="62">
        <v>3.23</v>
      </c>
      <c r="W10" s="62">
        <v>2.5299999999999998</v>
      </c>
      <c r="X10" s="62">
        <v>3.49</v>
      </c>
      <c r="Y10" s="62">
        <v>2.8</v>
      </c>
      <c r="Z10" s="143">
        <f t="shared" si="0"/>
        <v>3.23</v>
      </c>
      <c r="AA10" s="143">
        <f t="shared" si="1"/>
        <v>3.49</v>
      </c>
      <c r="AB10" s="143">
        <f t="shared" si="2"/>
        <v>15.070062141447909</v>
      </c>
      <c r="AC10" s="143">
        <f t="shared" si="3"/>
        <v>2.5299999999999998</v>
      </c>
      <c r="AD10" s="143">
        <f t="shared" si="4"/>
        <v>2.8</v>
      </c>
      <c r="AE10" s="143">
        <f t="shared" si="5"/>
        <v>15.664266847796908</v>
      </c>
      <c r="AF10" s="63">
        <v>43707</v>
      </c>
      <c r="AG10" s="64">
        <v>0.37</v>
      </c>
      <c r="AH10" s="64">
        <v>26.63355</v>
      </c>
      <c r="AI10" s="65">
        <f t="shared" si="6"/>
        <v>1.4948255599443265</v>
      </c>
      <c r="AJ10" s="66">
        <v>1823.6608261679235</v>
      </c>
      <c r="AK10" s="66">
        <v>1.8236608261679235</v>
      </c>
      <c r="AL10" s="67">
        <v>1.823661</v>
      </c>
      <c r="AM10" s="69">
        <v>80.099999999999994</v>
      </c>
      <c r="AN10" s="15" t="s">
        <v>18</v>
      </c>
    </row>
    <row r="11" spans="1:40" ht="15.75" customHeight="1" x14ac:dyDescent="0.35">
      <c r="A11" s="87" t="s">
        <v>135</v>
      </c>
      <c r="B11" s="89" t="s">
        <v>420</v>
      </c>
      <c r="C11" s="87" t="s">
        <v>152</v>
      </c>
      <c r="D11" s="87" t="s">
        <v>169</v>
      </c>
      <c r="E11" s="87" t="s">
        <v>138</v>
      </c>
      <c r="F11" s="87" t="s">
        <v>139</v>
      </c>
      <c r="G11" s="80">
        <v>13.010009999999999</v>
      </c>
      <c r="H11" s="80">
        <v>9.7969600000000003</v>
      </c>
      <c r="I11" s="83">
        <v>5.8999999999999997E-2</v>
      </c>
      <c r="J11" s="83">
        <v>0.71099999999999997</v>
      </c>
      <c r="K11" s="83">
        <v>1.0169999999999999</v>
      </c>
      <c r="L11" s="83">
        <v>1.3939999999999999</v>
      </c>
      <c r="M11" s="83">
        <v>1.2370000000000001</v>
      </c>
      <c r="N11" s="83">
        <v>1.5189999999999999</v>
      </c>
      <c r="O11" s="83">
        <v>21.67</v>
      </c>
      <c r="P11" s="62">
        <v>3.0379999999999998</v>
      </c>
      <c r="Q11" s="62">
        <v>2.4740000000000002</v>
      </c>
      <c r="R11" s="62">
        <v>0.125</v>
      </c>
      <c r="S11" s="62">
        <v>0.2200000000000002</v>
      </c>
      <c r="T11" s="83">
        <v>2.29</v>
      </c>
      <c r="U11" s="83">
        <v>3.25</v>
      </c>
      <c r="V11" s="83">
        <v>3.14</v>
      </c>
      <c r="W11" s="83">
        <v>2.36</v>
      </c>
      <c r="X11" s="83">
        <v>3.37</v>
      </c>
      <c r="Y11" s="83">
        <v>2.89</v>
      </c>
      <c r="Z11" s="143">
        <f t="shared" si="0"/>
        <v>3.14</v>
      </c>
      <c r="AA11" s="143">
        <f t="shared" si="1"/>
        <v>3.37</v>
      </c>
      <c r="AB11" s="143">
        <f t="shared" si="2"/>
        <v>13.297071744172943</v>
      </c>
      <c r="AC11" s="143">
        <f t="shared" si="3"/>
        <v>2.36</v>
      </c>
      <c r="AD11" s="143">
        <f t="shared" si="4"/>
        <v>2.89</v>
      </c>
      <c r="AE11" s="143">
        <f t="shared" si="5"/>
        <v>32.005454820456471</v>
      </c>
      <c r="AF11" s="82">
        <v>43707</v>
      </c>
      <c r="AG11" s="83">
        <v>0.43</v>
      </c>
      <c r="AH11" s="83">
        <v>29.37453</v>
      </c>
      <c r="AI11" s="75">
        <f t="shared" si="6"/>
        <v>1.1065338809265881</v>
      </c>
      <c r="AJ11" s="66">
        <v>2717.1382559541089</v>
      </c>
      <c r="AK11" s="66">
        <v>2.7171382559541088</v>
      </c>
      <c r="AL11" s="67">
        <v>2.7171379999999998</v>
      </c>
      <c r="AM11" s="86">
        <v>73.7</v>
      </c>
      <c r="AN11" s="15" t="s">
        <v>149</v>
      </c>
    </row>
    <row r="12" spans="1:40" ht="15.75" customHeight="1" x14ac:dyDescent="0.35">
      <c r="A12" s="87" t="s">
        <v>135</v>
      </c>
      <c r="B12" s="89" t="s">
        <v>420</v>
      </c>
      <c r="C12" s="87" t="s">
        <v>152</v>
      </c>
      <c r="D12" s="87" t="s">
        <v>234</v>
      </c>
      <c r="E12" s="87" t="s">
        <v>145</v>
      </c>
      <c r="F12" s="87" t="s">
        <v>139</v>
      </c>
      <c r="G12" s="80">
        <v>13.7842</v>
      </c>
      <c r="H12" s="80">
        <v>9.1469299999999993</v>
      </c>
      <c r="I12" s="83">
        <v>0.61499999999999999</v>
      </c>
      <c r="J12" s="83">
        <v>0.98099999999999998</v>
      </c>
      <c r="K12" s="83">
        <v>0.98299999999999998</v>
      </c>
      <c r="L12" s="83">
        <v>1.337</v>
      </c>
      <c r="M12" s="83">
        <v>1.1339999999999999</v>
      </c>
      <c r="N12" s="83">
        <v>1.46</v>
      </c>
      <c r="O12" s="83">
        <v>25.23</v>
      </c>
      <c r="P12" s="62">
        <v>2.92</v>
      </c>
      <c r="Q12" s="62">
        <v>2.2679999999999998</v>
      </c>
      <c r="R12" s="62">
        <v>0.123</v>
      </c>
      <c r="S12" s="62">
        <v>0.15099999999999991</v>
      </c>
      <c r="T12" s="83">
        <v>2.37</v>
      </c>
      <c r="U12" s="83">
        <v>3.31</v>
      </c>
      <c r="V12" s="83">
        <v>3.02</v>
      </c>
      <c r="W12" s="83">
        <v>2.74</v>
      </c>
      <c r="X12" s="83">
        <v>3.46</v>
      </c>
      <c r="Y12" s="83">
        <v>2.78</v>
      </c>
      <c r="Z12" s="143">
        <f t="shared" si="0"/>
        <v>3.02</v>
      </c>
      <c r="AA12" s="143">
        <f t="shared" si="1"/>
        <v>3.46</v>
      </c>
      <c r="AB12" s="143">
        <f t="shared" si="2"/>
        <v>26.103881131379609</v>
      </c>
      <c r="AC12" s="143">
        <f t="shared" si="3"/>
        <v>2.74</v>
      </c>
      <c r="AD12" s="143">
        <f t="shared" si="4"/>
        <v>2.78</v>
      </c>
      <c r="AE12" s="143">
        <f t="shared" si="5"/>
        <v>2.292442775432431</v>
      </c>
      <c r="AF12" s="82">
        <v>43707</v>
      </c>
      <c r="AG12" s="83">
        <v>0.15</v>
      </c>
      <c r="AH12" s="83">
        <v>31.981639999999999</v>
      </c>
      <c r="AI12" s="65">
        <f t="shared" si="6"/>
        <v>0.67474701447456042</v>
      </c>
      <c r="AJ12" s="66">
        <v>4851.379910709853</v>
      </c>
      <c r="AK12" s="66">
        <v>4.851379910709853</v>
      </c>
      <c r="AL12" s="67">
        <v>4.8513799999999998</v>
      </c>
      <c r="AM12" s="86">
        <v>75.2</v>
      </c>
      <c r="AN12" s="15" t="s">
        <v>149</v>
      </c>
    </row>
    <row r="13" spans="1:40" ht="15.75" customHeight="1" x14ac:dyDescent="0.35">
      <c r="A13" s="87" t="s">
        <v>135</v>
      </c>
      <c r="B13" s="89" t="s">
        <v>420</v>
      </c>
      <c r="C13" s="87" t="s">
        <v>152</v>
      </c>
      <c r="D13" s="87" t="s">
        <v>235</v>
      </c>
      <c r="E13" s="87" t="s">
        <v>148</v>
      </c>
      <c r="F13" s="87" t="s">
        <v>139</v>
      </c>
      <c r="G13" s="80">
        <v>19.15868</v>
      </c>
      <c r="H13" s="80">
        <v>15.95388</v>
      </c>
      <c r="I13" s="83">
        <v>0.81200000000000006</v>
      </c>
      <c r="J13" s="83">
        <v>0.83099999999999996</v>
      </c>
      <c r="K13" s="83">
        <v>1.1479999999999999</v>
      </c>
      <c r="L13" s="83">
        <v>1.579</v>
      </c>
      <c r="M13" s="83">
        <v>1.365</v>
      </c>
      <c r="N13" s="83">
        <v>1.8140000000000001</v>
      </c>
      <c r="O13" s="83">
        <v>23.74</v>
      </c>
      <c r="P13" s="62">
        <v>3.6280000000000001</v>
      </c>
      <c r="Q13" s="62">
        <v>2.73</v>
      </c>
      <c r="R13" s="62">
        <v>0.2350000000000001</v>
      </c>
      <c r="S13" s="62">
        <v>0.21700000000000008</v>
      </c>
      <c r="T13" s="83">
        <v>3.18</v>
      </c>
      <c r="U13" s="83">
        <v>3.72</v>
      </c>
      <c r="V13" s="83">
        <v>3.59</v>
      </c>
      <c r="W13" s="83">
        <v>3.24</v>
      </c>
      <c r="X13" s="83">
        <v>3.59</v>
      </c>
      <c r="Y13" s="83">
        <v>3.26</v>
      </c>
      <c r="Z13" s="143">
        <f t="shared" si="0"/>
        <v>3.59</v>
      </c>
      <c r="AA13" s="143">
        <f t="shared" si="1"/>
        <v>3.59</v>
      </c>
      <c r="AB13" s="143">
        <f t="shared" si="2"/>
        <v>0</v>
      </c>
      <c r="AC13" s="143">
        <f t="shared" si="3"/>
        <v>3.24</v>
      </c>
      <c r="AD13" s="143">
        <f t="shared" si="4"/>
        <v>3.26</v>
      </c>
      <c r="AE13" s="143">
        <f t="shared" si="5"/>
        <v>1.1459919981269044</v>
      </c>
      <c r="AF13" s="82">
        <v>43707</v>
      </c>
      <c r="AG13" s="83">
        <v>0.5</v>
      </c>
      <c r="AH13" s="83">
        <v>30.023900000000001</v>
      </c>
      <c r="AI13" s="75">
        <f t="shared" si="6"/>
        <v>1.7471936261960217</v>
      </c>
      <c r="AJ13" s="66">
        <v>1758.8613067883059</v>
      </c>
      <c r="AK13" s="66">
        <v>1.7588613067883059</v>
      </c>
      <c r="AL13" s="67">
        <v>1.758861</v>
      </c>
      <c r="AM13" s="86">
        <v>94.3</v>
      </c>
      <c r="AN13" s="15" t="s">
        <v>149</v>
      </c>
    </row>
    <row r="14" spans="1:40" ht="15.75" customHeight="1" x14ac:dyDescent="0.35">
      <c r="A14" s="87" t="s">
        <v>135</v>
      </c>
      <c r="B14" s="89" t="s">
        <v>420</v>
      </c>
      <c r="C14" s="87" t="s">
        <v>152</v>
      </c>
      <c r="D14" s="87" t="s">
        <v>236</v>
      </c>
      <c r="E14" s="87" t="s">
        <v>150</v>
      </c>
      <c r="F14" s="87" t="s">
        <v>139</v>
      </c>
      <c r="G14" s="80">
        <v>14.33107</v>
      </c>
      <c r="H14" s="80">
        <v>10.94431</v>
      </c>
      <c r="I14" s="83">
        <v>0.68</v>
      </c>
      <c r="J14" s="83">
        <v>0.90700000000000003</v>
      </c>
      <c r="K14" s="83">
        <v>1.018</v>
      </c>
      <c r="L14" s="83">
        <v>1.3120000000000001</v>
      </c>
      <c r="M14" s="83">
        <v>1.1830000000000001</v>
      </c>
      <c r="N14" s="83">
        <v>1.472</v>
      </c>
      <c r="O14" s="83">
        <v>24.47</v>
      </c>
      <c r="P14" s="62">
        <v>2.944</v>
      </c>
      <c r="Q14" s="62">
        <v>2.3660000000000001</v>
      </c>
      <c r="R14" s="62">
        <v>0.15999999999999992</v>
      </c>
      <c r="S14" s="62">
        <v>0.16500000000000004</v>
      </c>
      <c r="T14" s="83">
        <v>2.37</v>
      </c>
      <c r="U14" s="83">
        <v>3.24</v>
      </c>
      <c r="V14" s="83">
        <v>3.66</v>
      </c>
      <c r="W14" s="83">
        <v>2.78</v>
      </c>
      <c r="X14" s="83">
        <v>3.47</v>
      </c>
      <c r="Y14" s="83">
        <v>2.75</v>
      </c>
      <c r="Z14" s="143">
        <f t="shared" si="0"/>
        <v>3.47</v>
      </c>
      <c r="AA14" s="143">
        <f t="shared" si="1"/>
        <v>3.66</v>
      </c>
      <c r="AB14" s="143">
        <f t="shared" si="2"/>
        <v>10.952784196390279</v>
      </c>
      <c r="AC14" s="143">
        <f t="shared" si="3"/>
        <v>2.75</v>
      </c>
      <c r="AD14" s="143">
        <f t="shared" si="4"/>
        <v>2.78</v>
      </c>
      <c r="AE14" s="143">
        <f t="shared" si="5"/>
        <v>1.7191313204852716</v>
      </c>
      <c r="AF14" s="82">
        <v>43707</v>
      </c>
      <c r="AG14" s="83">
        <v>0.4</v>
      </c>
      <c r="AH14" s="83">
        <v>27.71266</v>
      </c>
      <c r="AI14" s="65">
        <f t="shared" si="6"/>
        <v>0.8269501568921247</v>
      </c>
      <c r="AJ14" s="66">
        <v>3430.0812410229551</v>
      </c>
      <c r="AK14" s="66">
        <v>3.4300812410229553</v>
      </c>
      <c r="AL14" s="67">
        <v>3.4300809999999999</v>
      </c>
      <c r="AM14" s="86">
        <v>84.3</v>
      </c>
      <c r="AN14" s="15" t="s">
        <v>149</v>
      </c>
    </row>
    <row r="15" spans="1:40" ht="15.75" customHeight="1" x14ac:dyDescent="0.35">
      <c r="A15" s="79" t="s">
        <v>135</v>
      </c>
      <c r="B15" s="89" t="s">
        <v>420</v>
      </c>
      <c r="C15" s="79" t="s">
        <v>152</v>
      </c>
      <c r="D15" s="79" t="s">
        <v>237</v>
      </c>
      <c r="E15" s="79" t="s">
        <v>151</v>
      </c>
      <c r="F15" s="79" t="s">
        <v>139</v>
      </c>
      <c r="G15" s="80">
        <v>14.362159999999999</v>
      </c>
      <c r="H15" s="80">
        <v>12.856669999999999</v>
      </c>
      <c r="I15" s="81">
        <v>0.57499999999999996</v>
      </c>
      <c r="J15" s="81">
        <v>0.86099999999999999</v>
      </c>
      <c r="K15" s="81">
        <v>1.153</v>
      </c>
      <c r="L15" s="81">
        <v>1.4239999999999999</v>
      </c>
      <c r="M15" s="81">
        <v>1.3120000000000001</v>
      </c>
      <c r="N15" s="81">
        <v>1.663</v>
      </c>
      <c r="O15" s="81">
        <v>24.33</v>
      </c>
      <c r="P15" s="62">
        <v>3.3260000000000001</v>
      </c>
      <c r="Q15" s="62">
        <v>2.6240000000000001</v>
      </c>
      <c r="R15" s="62">
        <v>0.2390000000000001</v>
      </c>
      <c r="S15" s="62">
        <v>0.15900000000000003</v>
      </c>
      <c r="T15" s="81">
        <v>2.9</v>
      </c>
      <c r="U15" s="81">
        <v>3.42</v>
      </c>
      <c r="V15" s="81">
        <v>3.91</v>
      </c>
      <c r="W15" s="81">
        <v>3.18</v>
      </c>
      <c r="X15" s="81">
        <v>2.66</v>
      </c>
      <c r="Y15" s="81">
        <v>2.93</v>
      </c>
      <c r="Z15" s="143">
        <f t="shared" si="0"/>
        <v>2.66</v>
      </c>
      <c r="AA15" s="143">
        <f t="shared" si="1"/>
        <v>3.91</v>
      </c>
      <c r="AB15" s="143" t="e">
        <f t="shared" si="2"/>
        <v>#NUM!</v>
      </c>
      <c r="AC15" s="143">
        <f t="shared" si="3"/>
        <v>2.93</v>
      </c>
      <c r="AD15" s="143">
        <f t="shared" si="4"/>
        <v>3.18</v>
      </c>
      <c r="AE15" s="143">
        <f t="shared" si="5"/>
        <v>14.477512182624279</v>
      </c>
      <c r="AF15" s="82">
        <v>43707</v>
      </c>
      <c r="AG15" s="83">
        <v>0.23</v>
      </c>
      <c r="AH15" s="83">
        <v>31.913869999999999</v>
      </c>
      <c r="AI15" s="75">
        <f t="shared" si="6"/>
        <v>1.2354354899833011</v>
      </c>
      <c r="AJ15" s="66">
        <v>2644.021153223051</v>
      </c>
      <c r="AK15" s="66">
        <v>2.6440211532230511</v>
      </c>
      <c r="AL15" s="67">
        <v>2.644021</v>
      </c>
      <c r="AM15" s="86">
        <v>88.3</v>
      </c>
      <c r="AN15" s="15" t="s">
        <v>149</v>
      </c>
    </row>
    <row r="16" spans="1:40" ht="15.75" customHeight="1" x14ac:dyDescent="0.35">
      <c r="A16" s="87" t="s">
        <v>135</v>
      </c>
      <c r="B16" s="89" t="s">
        <v>420</v>
      </c>
      <c r="C16" s="87" t="s">
        <v>154</v>
      </c>
      <c r="D16" s="87" t="s">
        <v>138</v>
      </c>
      <c r="E16" s="87" t="s">
        <v>138</v>
      </c>
      <c r="F16" s="87" t="s">
        <v>139</v>
      </c>
      <c r="G16" s="80">
        <v>7.2515099999999997</v>
      </c>
      <c r="H16" s="80">
        <v>7.2118700000000002</v>
      </c>
      <c r="I16" s="83">
        <v>5.3999999999999999E-2</v>
      </c>
      <c r="J16" s="83">
        <v>0.311</v>
      </c>
      <c r="K16" s="83">
        <v>0.33900000000000002</v>
      </c>
      <c r="L16" s="83">
        <v>1.018</v>
      </c>
      <c r="M16" s="83">
        <v>0.50600000000000001</v>
      </c>
      <c r="N16" s="83">
        <v>1.181</v>
      </c>
      <c r="O16" s="83">
        <v>25.57</v>
      </c>
      <c r="P16" s="62">
        <v>2.3620000000000001</v>
      </c>
      <c r="Q16" s="62">
        <v>1.012</v>
      </c>
      <c r="R16" s="62">
        <v>0.16300000000000003</v>
      </c>
      <c r="S16" s="62">
        <v>0.16699999999999998</v>
      </c>
      <c r="T16" s="83">
        <v>1.79</v>
      </c>
      <c r="U16" s="83">
        <v>2.94</v>
      </c>
      <c r="V16" s="83">
        <v>2.44</v>
      </c>
      <c r="W16" s="83">
        <v>1.77</v>
      </c>
      <c r="X16" s="83">
        <v>3.66</v>
      </c>
      <c r="Y16" s="83">
        <v>1.8</v>
      </c>
      <c r="Z16" s="143">
        <f t="shared" si="0"/>
        <v>2.44</v>
      </c>
      <c r="AA16" s="143">
        <f t="shared" si="1"/>
        <v>3.66</v>
      </c>
      <c r="AB16" s="143" t="e">
        <f t="shared" si="2"/>
        <v>#NUM!</v>
      </c>
      <c r="AC16" s="143">
        <f t="shared" si="3"/>
        <v>1.77</v>
      </c>
      <c r="AD16" s="143">
        <f t="shared" si="4"/>
        <v>1.8</v>
      </c>
      <c r="AE16" s="143">
        <f t="shared" si="5"/>
        <v>1.7191313204852843</v>
      </c>
      <c r="AF16" s="82">
        <v>43707</v>
      </c>
      <c r="AG16" s="83">
        <v>0.36</v>
      </c>
      <c r="AH16" s="83">
        <v>13.06169</v>
      </c>
      <c r="AI16" s="65">
        <f t="shared" si="6"/>
        <v>8.9020218247757826E-2</v>
      </c>
      <c r="AJ16" s="66">
        <v>15018.14331085407</v>
      </c>
      <c r="AK16" s="66">
        <v>15.01814331085407</v>
      </c>
      <c r="AL16" s="67">
        <v>15.018140000000001</v>
      </c>
      <c r="AM16" s="86">
        <v>79</v>
      </c>
      <c r="AN16" s="15" t="s">
        <v>149</v>
      </c>
    </row>
    <row r="17" spans="1:40" ht="15.75" customHeight="1" x14ac:dyDescent="0.35">
      <c r="A17" s="87" t="s">
        <v>135</v>
      </c>
      <c r="B17" s="89" t="s">
        <v>420</v>
      </c>
      <c r="C17" s="87" t="s">
        <v>154</v>
      </c>
      <c r="D17" s="87" t="s">
        <v>145</v>
      </c>
      <c r="E17" s="87" t="s">
        <v>145</v>
      </c>
      <c r="F17" s="87" t="s">
        <v>139</v>
      </c>
      <c r="G17" s="80">
        <v>7.97044</v>
      </c>
      <c r="H17" s="80">
        <v>7.9649200000000002</v>
      </c>
      <c r="I17" s="83">
        <v>0.17799999999999999</v>
      </c>
      <c r="J17" s="83">
        <v>0.65100000000000002</v>
      </c>
      <c r="K17" s="83">
        <v>0.371</v>
      </c>
      <c r="L17" s="83">
        <v>0.84199999999999997</v>
      </c>
      <c r="M17" s="83">
        <v>0.51200000000000001</v>
      </c>
      <c r="N17" s="83">
        <v>0.93100000000000005</v>
      </c>
      <c r="O17" s="83">
        <v>21.55</v>
      </c>
      <c r="P17" s="62">
        <v>1.8620000000000001</v>
      </c>
      <c r="Q17" s="62">
        <v>1.024</v>
      </c>
      <c r="R17" s="62">
        <v>8.9000000000000079E-2</v>
      </c>
      <c r="S17" s="62">
        <v>0.14100000000000001</v>
      </c>
      <c r="T17" s="83">
        <v>1.92</v>
      </c>
      <c r="U17" s="83">
        <v>2.59</v>
      </c>
      <c r="V17" s="83">
        <v>2.79</v>
      </c>
      <c r="W17" s="83">
        <v>2.71</v>
      </c>
      <c r="X17" s="83">
        <v>2.0099999999999998</v>
      </c>
      <c r="Y17" s="83">
        <v>1.44</v>
      </c>
      <c r="Z17" s="143">
        <f t="shared" si="0"/>
        <v>2.0099999999999998</v>
      </c>
      <c r="AA17" s="143">
        <f t="shared" si="1"/>
        <v>2.79</v>
      </c>
      <c r="AB17" s="143">
        <f t="shared" si="2"/>
        <v>51.260575390440067</v>
      </c>
      <c r="AC17" s="143">
        <f t="shared" si="3"/>
        <v>1.44</v>
      </c>
      <c r="AD17" s="143">
        <f t="shared" si="4"/>
        <v>2.71</v>
      </c>
      <c r="AE17" s="143" t="e">
        <f t="shared" si="5"/>
        <v>#NUM!</v>
      </c>
      <c r="AF17" s="82">
        <v>43707</v>
      </c>
      <c r="AG17" s="83">
        <v>0.22</v>
      </c>
      <c r="AH17" s="83">
        <v>9.5145499999999998</v>
      </c>
      <c r="AI17" s="75">
        <f t="shared" si="6"/>
        <v>6.4371338641581344E-2</v>
      </c>
      <c r="AJ17" s="66">
        <v>15128.687036955018</v>
      </c>
      <c r="AK17" s="66">
        <v>15.128687036955018</v>
      </c>
      <c r="AL17" s="67">
        <v>15.128690000000001</v>
      </c>
      <c r="AM17" s="86">
        <v>59.5</v>
      </c>
      <c r="AN17" s="15" t="s">
        <v>149</v>
      </c>
    </row>
    <row r="18" spans="1:40" ht="15.75" customHeight="1" x14ac:dyDescent="0.35">
      <c r="A18" s="87" t="s">
        <v>135</v>
      </c>
      <c r="B18" s="89" t="s">
        <v>420</v>
      </c>
      <c r="C18" s="87" t="s">
        <v>154</v>
      </c>
      <c r="D18" s="87" t="s">
        <v>148</v>
      </c>
      <c r="E18" s="87" t="s">
        <v>148</v>
      </c>
      <c r="F18" s="87" t="s">
        <v>139</v>
      </c>
      <c r="G18" s="80">
        <v>3.34144</v>
      </c>
      <c r="H18" s="80">
        <v>3.2470400000000001</v>
      </c>
      <c r="I18" s="83">
        <v>0.14899999999999999</v>
      </c>
      <c r="J18" s="83">
        <v>0.86699999999999999</v>
      </c>
      <c r="K18" s="83">
        <v>0.35799999999999998</v>
      </c>
      <c r="L18" s="83">
        <v>0.60699999999999998</v>
      </c>
      <c r="M18" s="83">
        <v>0.52300000000000002</v>
      </c>
      <c r="N18" s="83">
        <v>0.746</v>
      </c>
      <c r="O18" s="83">
        <v>26.19</v>
      </c>
      <c r="P18" s="62">
        <v>1.492</v>
      </c>
      <c r="Q18" s="62">
        <v>1.046</v>
      </c>
      <c r="R18" s="62">
        <v>0.13900000000000001</v>
      </c>
      <c r="S18" s="62">
        <v>0.16500000000000004</v>
      </c>
      <c r="T18" s="83">
        <v>1.75</v>
      </c>
      <c r="U18" s="83">
        <v>1.78</v>
      </c>
      <c r="V18" s="83">
        <v>2.99</v>
      </c>
      <c r="W18" s="83">
        <v>1.61</v>
      </c>
      <c r="X18" s="83">
        <v>1.76</v>
      </c>
      <c r="Y18" s="83">
        <v>1.26</v>
      </c>
      <c r="Z18" s="143">
        <f t="shared" si="0"/>
        <v>1.76</v>
      </c>
      <c r="AA18" s="143">
        <f t="shared" si="1"/>
        <v>2.99</v>
      </c>
      <c r="AB18" s="143" t="e">
        <f t="shared" si="2"/>
        <v>#NUM!</v>
      </c>
      <c r="AC18" s="143">
        <f t="shared" si="3"/>
        <v>1.26</v>
      </c>
      <c r="AD18" s="143">
        <f t="shared" si="4"/>
        <v>1.61</v>
      </c>
      <c r="AE18" s="143">
        <f t="shared" si="5"/>
        <v>20.487315110044808</v>
      </c>
      <c r="AF18" s="82">
        <v>43707</v>
      </c>
      <c r="AG18" s="83">
        <v>0.28999999999999998</v>
      </c>
      <c r="AH18" s="83">
        <v>6.3667600000000002</v>
      </c>
      <c r="AI18" s="65">
        <f t="shared" si="6"/>
        <v>6.194334893549424E-2</v>
      </c>
      <c r="AJ18" s="66">
        <v>10520.329064631111</v>
      </c>
      <c r="AK18" s="66">
        <v>10.520329064631111</v>
      </c>
      <c r="AL18" s="67">
        <v>10.52033</v>
      </c>
      <c r="AM18" s="86">
        <v>54.2</v>
      </c>
      <c r="AN18" s="15" t="s">
        <v>149</v>
      </c>
    </row>
    <row r="19" spans="1:40" ht="15.75" customHeight="1" x14ac:dyDescent="0.35">
      <c r="A19" s="88" t="s">
        <v>135</v>
      </c>
      <c r="B19" s="89" t="s">
        <v>420</v>
      </c>
      <c r="C19" s="88" t="s">
        <v>154</v>
      </c>
      <c r="D19" s="88" t="s">
        <v>150</v>
      </c>
      <c r="E19" s="88" t="s">
        <v>150</v>
      </c>
      <c r="F19" s="88" t="s">
        <v>139</v>
      </c>
      <c r="G19" s="61">
        <v>1.25267</v>
      </c>
      <c r="H19" s="61">
        <v>1.24654</v>
      </c>
      <c r="I19" s="83">
        <v>0.66400000000000003</v>
      </c>
      <c r="J19" s="83">
        <v>1.014</v>
      </c>
      <c r="K19" s="64">
        <v>0.41099999999999998</v>
      </c>
      <c r="L19" s="64">
        <v>0.85499999999999998</v>
      </c>
      <c r="M19" s="64">
        <v>0.54</v>
      </c>
      <c r="N19" s="64">
        <v>0.96</v>
      </c>
      <c r="O19" s="64">
        <v>29.21</v>
      </c>
      <c r="P19" s="62">
        <v>1.92</v>
      </c>
      <c r="Q19" s="62">
        <v>1.08</v>
      </c>
      <c r="R19" s="62">
        <v>0.10499999999999998</v>
      </c>
      <c r="S19" s="62">
        <v>0.12900000000000006</v>
      </c>
      <c r="T19" s="64">
        <v>1.7</v>
      </c>
      <c r="U19" s="64">
        <v>2.92</v>
      </c>
      <c r="V19" s="64">
        <v>1.5</v>
      </c>
      <c r="W19" s="64">
        <v>2.39</v>
      </c>
      <c r="X19" s="64">
        <v>1.69</v>
      </c>
      <c r="Y19" s="64">
        <v>3.99</v>
      </c>
      <c r="Z19" s="143">
        <f t="shared" si="0"/>
        <v>1.5</v>
      </c>
      <c r="AA19" s="143">
        <f t="shared" si="1"/>
        <v>1.69</v>
      </c>
      <c r="AB19" s="143">
        <f t="shared" si="2"/>
        <v>10.952784196390279</v>
      </c>
      <c r="AC19" s="143">
        <f t="shared" si="3"/>
        <v>2.39</v>
      </c>
      <c r="AD19" s="143">
        <f t="shared" si="4"/>
        <v>3.99</v>
      </c>
      <c r="AE19" s="143" t="e">
        <f t="shared" si="5"/>
        <v>#NUM!</v>
      </c>
      <c r="AF19" s="63">
        <v>43707</v>
      </c>
      <c r="AG19" s="64">
        <v>0.31</v>
      </c>
      <c r="AH19" s="64">
        <v>15.608689999999999</v>
      </c>
      <c r="AI19" s="75">
        <f t="shared" si="6"/>
        <v>7.2104072147787288E-2</v>
      </c>
      <c r="AJ19" s="66">
        <v>22157.062841524406</v>
      </c>
      <c r="AK19" s="66">
        <v>22.157062841524407</v>
      </c>
      <c r="AL19" s="67">
        <v>22.157060000000001</v>
      </c>
      <c r="AM19" s="69">
        <v>79</v>
      </c>
      <c r="AN19" s="15" t="s">
        <v>18</v>
      </c>
    </row>
    <row r="20" spans="1:40" ht="15.75" customHeight="1" x14ac:dyDescent="0.35">
      <c r="A20" s="87" t="s">
        <v>135</v>
      </c>
      <c r="B20" s="89" t="s">
        <v>420</v>
      </c>
      <c r="C20" s="87" t="s">
        <v>154</v>
      </c>
      <c r="D20" s="87" t="s">
        <v>151</v>
      </c>
      <c r="E20" s="87" t="s">
        <v>151</v>
      </c>
      <c r="F20" s="87" t="s">
        <v>139</v>
      </c>
      <c r="G20" s="80">
        <v>1.25267</v>
      </c>
      <c r="H20" s="80">
        <v>0.70576000000000005</v>
      </c>
      <c r="I20" s="83">
        <v>6.2E-2</v>
      </c>
      <c r="J20" s="83">
        <v>1.105</v>
      </c>
      <c r="K20" s="83">
        <v>0.32100000000000001</v>
      </c>
      <c r="L20" s="83">
        <v>1.2529999999999999</v>
      </c>
      <c r="M20" s="83">
        <v>0.47799999999999998</v>
      </c>
      <c r="N20" s="83">
        <v>1.38</v>
      </c>
      <c r="O20" s="83">
        <v>21.37</v>
      </c>
      <c r="P20" s="62">
        <v>2.76</v>
      </c>
      <c r="Q20" s="62">
        <v>0.95599999999999996</v>
      </c>
      <c r="R20" s="62">
        <v>0.127</v>
      </c>
      <c r="S20" s="62">
        <v>0.15699999999999997</v>
      </c>
      <c r="T20" s="83">
        <v>1.82</v>
      </c>
      <c r="U20" s="83">
        <v>3.85</v>
      </c>
      <c r="V20" s="83">
        <v>4.67</v>
      </c>
      <c r="W20" s="83">
        <v>1.98</v>
      </c>
      <c r="X20" s="83">
        <v>3.35</v>
      </c>
      <c r="Y20" s="83">
        <v>1.61</v>
      </c>
      <c r="Z20" s="143">
        <f t="shared" si="0"/>
        <v>3.35</v>
      </c>
      <c r="AA20" s="143">
        <f t="shared" si="1"/>
        <v>4.67</v>
      </c>
      <c r="AB20" s="143" t="e">
        <f t="shared" si="2"/>
        <v>#NUM!</v>
      </c>
      <c r="AC20" s="143">
        <f t="shared" si="3"/>
        <v>1.61</v>
      </c>
      <c r="AD20" s="143">
        <f t="shared" si="4"/>
        <v>1.98</v>
      </c>
      <c r="AE20" s="143">
        <f t="shared" si="5"/>
        <v>21.715617278306127</v>
      </c>
      <c r="AF20" s="82">
        <v>43707</v>
      </c>
      <c r="AG20" s="83">
        <v>0.26</v>
      </c>
      <c r="AH20" s="83">
        <v>15.608689999999999</v>
      </c>
      <c r="AI20" s="65">
        <f t="shared" ref="AI20:AI21" si="7">PI()/4*(M20^3*N20-K20^3*L20)</f>
        <v>8.5822621892983231E-2</v>
      </c>
      <c r="AJ20" s="66">
        <v>18615.307042244447</v>
      </c>
      <c r="AK20" s="66">
        <v>18.615307042244446</v>
      </c>
      <c r="AL20" s="67">
        <v>18.615310000000001</v>
      </c>
      <c r="AM20" s="86">
        <v>71.900000000000006</v>
      </c>
      <c r="AN20" s="15" t="s">
        <v>149</v>
      </c>
    </row>
    <row r="21" spans="1:40" ht="15.75" customHeight="1" x14ac:dyDescent="0.35">
      <c r="A21" s="60" t="s">
        <v>135</v>
      </c>
      <c r="B21" s="144" t="s">
        <v>421</v>
      </c>
      <c r="C21" s="60" t="s">
        <v>137</v>
      </c>
      <c r="D21" s="60" t="s">
        <v>238</v>
      </c>
      <c r="E21" s="60" t="s">
        <v>138</v>
      </c>
      <c r="F21" s="60" t="s">
        <v>139</v>
      </c>
      <c r="G21" s="61">
        <v>19.514230000000001</v>
      </c>
      <c r="H21" s="61">
        <v>12.817819999999999</v>
      </c>
      <c r="I21" s="81">
        <v>0.53300000000000003</v>
      </c>
      <c r="J21" s="81">
        <v>0.82699999999999996</v>
      </c>
      <c r="K21" s="62">
        <v>1.1140000000000001</v>
      </c>
      <c r="L21" s="62">
        <v>1.34</v>
      </c>
      <c r="M21" s="62">
        <v>1.321</v>
      </c>
      <c r="N21" s="62">
        <v>1.5569999999999999</v>
      </c>
      <c r="O21" s="62">
        <v>26.03</v>
      </c>
      <c r="P21" s="62">
        <v>3.1139999999999999</v>
      </c>
      <c r="Q21" s="62">
        <v>2.6419999999999999</v>
      </c>
      <c r="R21" s="62">
        <v>0.21699999999999986</v>
      </c>
      <c r="S21" s="62">
        <v>0.20699999999999985</v>
      </c>
      <c r="T21" s="62">
        <v>2.8</v>
      </c>
      <c r="U21" s="62">
        <v>3.01</v>
      </c>
      <c r="V21" s="62">
        <v>3.34</v>
      </c>
      <c r="W21" s="62">
        <v>3.18</v>
      </c>
      <c r="X21" s="62">
        <v>3.22</v>
      </c>
      <c r="Y21" s="62">
        <v>3.14</v>
      </c>
      <c r="Z21" s="143">
        <f t="shared" si="0"/>
        <v>3.22</v>
      </c>
      <c r="AA21" s="143">
        <f t="shared" si="1"/>
        <v>3.34</v>
      </c>
      <c r="AB21" s="143">
        <f t="shared" si="2"/>
        <v>6.8921025777726896</v>
      </c>
      <c r="AC21" s="143">
        <f t="shared" si="3"/>
        <v>3.14</v>
      </c>
      <c r="AD21" s="143">
        <f t="shared" si="4"/>
        <v>3.18</v>
      </c>
      <c r="AE21" s="143">
        <f t="shared" si="5"/>
        <v>2.2924427754324563</v>
      </c>
      <c r="AF21" s="63">
        <v>43707</v>
      </c>
      <c r="AG21" s="64">
        <v>0.22</v>
      </c>
      <c r="AH21" s="64">
        <v>37.881430000000002</v>
      </c>
      <c r="AI21" s="65">
        <f t="shared" si="7"/>
        <v>1.3639899199629666</v>
      </c>
      <c r="AJ21" s="66">
        <v>2842.6325906403608</v>
      </c>
      <c r="AK21" s="66">
        <v>2.8426325906403611</v>
      </c>
      <c r="AL21" s="67">
        <v>2.8426330000000002</v>
      </c>
      <c r="AM21" s="69">
        <v>80.7</v>
      </c>
      <c r="AN21" s="15" t="s">
        <v>18</v>
      </c>
    </row>
    <row r="22" spans="1:40" ht="14.5" x14ac:dyDescent="0.35">
      <c r="A22" s="79" t="s">
        <v>135</v>
      </c>
      <c r="B22" s="144" t="s">
        <v>421</v>
      </c>
      <c r="C22" s="79" t="s">
        <v>137</v>
      </c>
      <c r="D22" s="79" t="s">
        <v>238</v>
      </c>
      <c r="E22" s="79" t="s">
        <v>138</v>
      </c>
      <c r="F22" s="79" t="s">
        <v>142</v>
      </c>
      <c r="G22" s="80">
        <v>14.06268</v>
      </c>
      <c r="H22" s="80">
        <v>10.903180000000001</v>
      </c>
      <c r="I22" s="81">
        <v>0.69399999999999995</v>
      </c>
      <c r="J22" s="81">
        <v>0.80500000000000005</v>
      </c>
      <c r="K22" s="81">
        <v>0.76600000000000001</v>
      </c>
      <c r="L22" s="81">
        <v>1.1220000000000001</v>
      </c>
      <c r="M22" s="81">
        <v>0.97299999999999998</v>
      </c>
      <c r="N22" s="81">
        <v>1.355</v>
      </c>
      <c r="O22" s="81">
        <v>28.27</v>
      </c>
      <c r="P22" s="62">
        <v>2.71</v>
      </c>
      <c r="Q22" s="62">
        <v>1.946</v>
      </c>
      <c r="R22" s="62">
        <v>0.23299999999999987</v>
      </c>
      <c r="S22" s="62">
        <v>0.20699999999999996</v>
      </c>
      <c r="T22" s="81">
        <v>2.16</v>
      </c>
      <c r="U22" s="81">
        <v>2.5099999999999998</v>
      </c>
      <c r="V22" s="81">
        <v>2.2400000000000002</v>
      </c>
      <c r="W22" s="81">
        <v>2.1</v>
      </c>
      <c r="X22" s="81">
        <v>2.86</v>
      </c>
      <c r="Y22" s="81">
        <v>2.99</v>
      </c>
      <c r="Z22" s="143">
        <f t="shared" si="0"/>
        <v>2.2400000000000002</v>
      </c>
      <c r="AA22" s="143">
        <f t="shared" si="1"/>
        <v>2.86</v>
      </c>
      <c r="AB22" s="143">
        <f t="shared" si="2"/>
        <v>38.316134464917013</v>
      </c>
      <c r="AC22" s="143">
        <f t="shared" si="3"/>
        <v>2.1</v>
      </c>
      <c r="AD22" s="143">
        <f t="shared" si="4"/>
        <v>2.99</v>
      </c>
      <c r="AE22" s="143">
        <f t="shared" si="5"/>
        <v>62.873246868370231</v>
      </c>
      <c r="AF22" s="82">
        <v>43707</v>
      </c>
      <c r="AG22" s="83">
        <v>0.2</v>
      </c>
      <c r="AH22" s="83">
        <v>30.796410000000002</v>
      </c>
      <c r="AI22" s="75">
        <f t="shared" ref="AI22:AI85" si="8">PI()/4*(M22^3*N22-K22^3*L22)</f>
        <v>0.58425227200882413</v>
      </c>
      <c r="AJ22" s="66">
        <v>5395.170943943529</v>
      </c>
      <c r="AK22" s="66">
        <v>5.3951709439435289</v>
      </c>
      <c r="AL22" s="67">
        <v>5.3951710000000004</v>
      </c>
      <c r="AM22" s="86">
        <v>61.9</v>
      </c>
      <c r="AN22" s="15" t="s">
        <v>149</v>
      </c>
    </row>
    <row r="23" spans="1:40" ht="14.5" x14ac:dyDescent="0.35">
      <c r="A23" s="79" t="s">
        <v>135</v>
      </c>
      <c r="B23" s="144" t="s">
        <v>421</v>
      </c>
      <c r="C23" s="79" t="s">
        <v>137</v>
      </c>
      <c r="D23" s="79" t="s">
        <v>239</v>
      </c>
      <c r="E23" s="79" t="s">
        <v>145</v>
      </c>
      <c r="F23" s="79" t="s">
        <v>139</v>
      </c>
      <c r="G23" s="80">
        <v>30.977969999999999</v>
      </c>
      <c r="H23" s="80">
        <v>29.001290000000001</v>
      </c>
      <c r="I23" s="81">
        <v>0.58899999999999997</v>
      </c>
      <c r="J23" s="81">
        <v>1.016</v>
      </c>
      <c r="K23" s="81">
        <v>1.0960000000000001</v>
      </c>
      <c r="L23" s="81">
        <v>1.4139999999999999</v>
      </c>
      <c r="M23" s="81">
        <v>1.82</v>
      </c>
      <c r="N23" s="81">
        <v>1.5920000000000001</v>
      </c>
      <c r="O23" s="81">
        <v>24.04</v>
      </c>
      <c r="P23" s="62">
        <v>3.1840000000000002</v>
      </c>
      <c r="Q23" s="62">
        <v>3.64</v>
      </c>
      <c r="R23" s="62">
        <v>0.17800000000000016</v>
      </c>
      <c r="S23" s="62">
        <v>0.72399999999999998</v>
      </c>
      <c r="T23" s="81">
        <v>3.1</v>
      </c>
      <c r="U23" s="81">
        <v>3.23</v>
      </c>
      <c r="V23" s="81">
        <v>3.68</v>
      </c>
      <c r="W23" s="81">
        <v>3.16</v>
      </c>
      <c r="X23" s="81">
        <v>2.96</v>
      </c>
      <c r="Y23" s="81">
        <v>2.82</v>
      </c>
      <c r="Z23" s="143">
        <f t="shared" si="0"/>
        <v>2.96</v>
      </c>
      <c r="AA23" s="143">
        <f t="shared" si="1"/>
        <v>3.68</v>
      </c>
      <c r="AB23" s="143">
        <f t="shared" si="2"/>
        <v>46.054480427175577</v>
      </c>
      <c r="AC23" s="143">
        <f t="shared" si="3"/>
        <v>2.82</v>
      </c>
      <c r="AD23" s="143">
        <f t="shared" si="4"/>
        <v>3.16</v>
      </c>
      <c r="AE23" s="143">
        <f t="shared" si="5"/>
        <v>19.87687406554037</v>
      </c>
      <c r="AF23" s="82">
        <v>43707</v>
      </c>
      <c r="AG23" s="83">
        <v>0.38</v>
      </c>
      <c r="AH23" s="83">
        <v>69.430289999999999</v>
      </c>
      <c r="AI23" s="65">
        <f t="shared" si="8"/>
        <v>6.0757639827351513</v>
      </c>
      <c r="AJ23" s="66">
        <v>1169.643767363038</v>
      </c>
      <c r="AK23" s="66">
        <v>1.169643767363038</v>
      </c>
      <c r="AL23" s="67">
        <v>1.1696439999999999</v>
      </c>
      <c r="AM23" s="86">
        <v>77.099999999999994</v>
      </c>
      <c r="AN23" s="15" t="s">
        <v>149</v>
      </c>
    </row>
    <row r="24" spans="1:40" ht="14.5" x14ac:dyDescent="0.35">
      <c r="A24" s="79" t="s">
        <v>135</v>
      </c>
      <c r="B24" s="144" t="s">
        <v>421</v>
      </c>
      <c r="C24" s="79" t="s">
        <v>137</v>
      </c>
      <c r="D24" s="79" t="s">
        <v>239</v>
      </c>
      <c r="E24" s="79" t="s">
        <v>145</v>
      </c>
      <c r="F24" s="79" t="s">
        <v>142</v>
      </c>
      <c r="G24" s="80">
        <v>11.342309999999999</v>
      </c>
      <c r="H24" s="80">
        <v>7.7977600000000002</v>
      </c>
      <c r="I24" s="81">
        <v>0.39900000000000002</v>
      </c>
      <c r="J24" s="81">
        <v>0.629</v>
      </c>
      <c r="K24" s="81">
        <v>0.77600000000000002</v>
      </c>
      <c r="L24" s="81">
        <v>1.0049999999999999</v>
      </c>
      <c r="M24" s="81">
        <v>1.0049999999999999</v>
      </c>
      <c r="N24" s="81">
        <v>1.2</v>
      </c>
      <c r="O24" s="81">
        <v>24.72</v>
      </c>
      <c r="P24" s="62">
        <v>2.4</v>
      </c>
      <c r="Q24" s="62">
        <v>2.0099999999999998</v>
      </c>
      <c r="R24" s="62">
        <v>0.19500000000000006</v>
      </c>
      <c r="S24" s="62">
        <v>0.22899999999999987</v>
      </c>
      <c r="T24" s="81">
        <v>2.12</v>
      </c>
      <c r="U24" s="81">
        <v>2.25</v>
      </c>
      <c r="V24" s="81">
        <v>2.5499999999999998</v>
      </c>
      <c r="W24" s="81">
        <v>2.39</v>
      </c>
      <c r="X24" s="81">
        <v>2.0099999999999998</v>
      </c>
      <c r="Y24" s="81">
        <v>1.89</v>
      </c>
      <c r="Z24" s="143">
        <f t="shared" si="0"/>
        <v>2.0099999999999998</v>
      </c>
      <c r="AA24" s="143">
        <f t="shared" si="1"/>
        <v>2.5499999999999998</v>
      </c>
      <c r="AB24" s="143">
        <f t="shared" si="2"/>
        <v>32.683638838795311</v>
      </c>
      <c r="AC24" s="143">
        <f t="shared" si="3"/>
        <v>1.89</v>
      </c>
      <c r="AD24" s="143">
        <f t="shared" si="4"/>
        <v>2.39</v>
      </c>
      <c r="AE24" s="143">
        <f t="shared" si="5"/>
        <v>29.99999999315013</v>
      </c>
      <c r="AF24" s="82">
        <v>43707</v>
      </c>
      <c r="AG24" s="83">
        <v>0.38</v>
      </c>
      <c r="AH24" s="83">
        <v>31.256180000000001</v>
      </c>
      <c r="AI24" s="75">
        <f t="shared" si="8"/>
        <v>0.58784313934867793</v>
      </c>
      <c r="AJ24" s="66">
        <v>5442.2685967348416</v>
      </c>
      <c r="AK24" s="66">
        <v>5.4422685967348414</v>
      </c>
      <c r="AL24" s="67">
        <v>5.4422689999999996</v>
      </c>
      <c r="AM24" s="86">
        <v>45.1</v>
      </c>
      <c r="AN24" s="15" t="s">
        <v>149</v>
      </c>
    </row>
    <row r="25" spans="1:40" ht="14.5" x14ac:dyDescent="0.35">
      <c r="A25" s="60" t="s">
        <v>135</v>
      </c>
      <c r="B25" s="144" t="s">
        <v>421</v>
      </c>
      <c r="C25" s="60" t="s">
        <v>137</v>
      </c>
      <c r="D25" s="60" t="s">
        <v>240</v>
      </c>
      <c r="E25" s="60" t="s">
        <v>148</v>
      </c>
      <c r="F25" s="60" t="s">
        <v>139</v>
      </c>
      <c r="G25" s="61">
        <v>31.528030000000001</v>
      </c>
      <c r="H25" s="61">
        <v>17.778739999999999</v>
      </c>
      <c r="I25" s="81">
        <v>0.64800000000000002</v>
      </c>
      <c r="J25" s="81">
        <v>0.82899999999999996</v>
      </c>
      <c r="K25" s="62">
        <v>0.95499999999999996</v>
      </c>
      <c r="L25" s="62">
        <v>1.472</v>
      </c>
      <c r="M25" s="62">
        <v>1.274</v>
      </c>
      <c r="N25" s="62">
        <v>1.7709999999999999</v>
      </c>
      <c r="O25" s="62">
        <v>25.37</v>
      </c>
      <c r="P25" s="62">
        <v>3.5419999999999998</v>
      </c>
      <c r="Q25" s="62">
        <v>2.548</v>
      </c>
      <c r="R25" s="62">
        <v>0.29899999999999993</v>
      </c>
      <c r="S25" s="62">
        <v>0.31900000000000006</v>
      </c>
      <c r="T25" s="62">
        <v>2.75</v>
      </c>
      <c r="U25" s="62">
        <v>3.74</v>
      </c>
      <c r="V25" s="62">
        <v>3.56</v>
      </c>
      <c r="W25" s="62">
        <v>2.73</v>
      </c>
      <c r="X25" s="62">
        <v>3.85</v>
      </c>
      <c r="Y25" s="62">
        <v>3.16</v>
      </c>
      <c r="Z25" s="143">
        <f t="shared" si="0"/>
        <v>3.56</v>
      </c>
      <c r="AA25" s="143">
        <f t="shared" si="1"/>
        <v>3.85</v>
      </c>
      <c r="AB25" s="143">
        <f t="shared" si="2"/>
        <v>16.857956018647979</v>
      </c>
      <c r="AC25" s="143">
        <f t="shared" si="3"/>
        <v>2.73</v>
      </c>
      <c r="AD25" s="143">
        <f t="shared" si="4"/>
        <v>3.16</v>
      </c>
      <c r="AE25" s="143">
        <f t="shared" si="5"/>
        <v>25.467560136657386</v>
      </c>
      <c r="AF25" s="63">
        <v>43707</v>
      </c>
      <c r="AG25" s="64">
        <v>0.5</v>
      </c>
      <c r="AH25" s="64">
        <v>54.832340000000002</v>
      </c>
      <c r="AI25" s="65">
        <f t="shared" si="8"/>
        <v>1.8692346331412781</v>
      </c>
      <c r="AJ25" s="66">
        <v>3002.4686936448124</v>
      </c>
      <c r="AK25" s="66">
        <v>3.0024686936448126</v>
      </c>
      <c r="AL25" s="67">
        <v>3.0024690000000001</v>
      </c>
      <c r="AM25" s="69">
        <v>91.4</v>
      </c>
      <c r="AN25" s="15" t="s">
        <v>18</v>
      </c>
    </row>
    <row r="26" spans="1:40" ht="14.5" x14ac:dyDescent="0.35">
      <c r="A26" s="79" t="s">
        <v>135</v>
      </c>
      <c r="B26" s="144" t="s">
        <v>421</v>
      </c>
      <c r="C26" s="79" t="s">
        <v>137</v>
      </c>
      <c r="D26" s="79" t="s">
        <v>240</v>
      </c>
      <c r="E26" s="79" t="s">
        <v>148</v>
      </c>
      <c r="F26" s="79" t="s">
        <v>142</v>
      </c>
      <c r="G26" s="80">
        <v>12.865119999999999</v>
      </c>
      <c r="H26" s="80">
        <v>8.7761099999999992</v>
      </c>
      <c r="I26" s="81">
        <v>0.51100000000000001</v>
      </c>
      <c r="J26" s="81">
        <v>0.79500000000000004</v>
      </c>
      <c r="K26" s="81">
        <v>0.88</v>
      </c>
      <c r="L26" s="81">
        <v>1.399</v>
      </c>
      <c r="M26" s="81">
        <v>1.0980000000000001</v>
      </c>
      <c r="N26" s="81">
        <v>1.6379999999999999</v>
      </c>
      <c r="O26" s="81">
        <v>23.72</v>
      </c>
      <c r="P26" s="62">
        <v>3.2759999999999998</v>
      </c>
      <c r="Q26" s="62">
        <v>2.1960000000000002</v>
      </c>
      <c r="R26" s="62">
        <v>0.23899999999999988</v>
      </c>
      <c r="S26" s="62">
        <v>0.21800000000000008</v>
      </c>
      <c r="T26" s="81">
        <v>2.2999999999999998</v>
      </c>
      <c r="U26" s="81">
        <v>3.24</v>
      </c>
      <c r="V26" s="81">
        <v>2.79</v>
      </c>
      <c r="W26" s="81">
        <v>2.31</v>
      </c>
      <c r="X26" s="81">
        <v>3.4</v>
      </c>
      <c r="Y26" s="81">
        <v>2.4500000000000002</v>
      </c>
      <c r="Z26" s="143">
        <f t="shared" si="0"/>
        <v>2.79</v>
      </c>
      <c r="AA26" s="143">
        <f t="shared" si="1"/>
        <v>3.4</v>
      </c>
      <c r="AB26" s="143">
        <f t="shared" si="2"/>
        <v>37.58950295627406</v>
      </c>
      <c r="AC26" s="143">
        <f t="shared" si="3"/>
        <v>2.31</v>
      </c>
      <c r="AD26" s="143">
        <f t="shared" si="4"/>
        <v>2.4500000000000002</v>
      </c>
      <c r="AE26" s="143">
        <f t="shared" si="5"/>
        <v>8.0478462454739628</v>
      </c>
      <c r="AF26" s="82">
        <v>43707</v>
      </c>
      <c r="AG26" s="83">
        <v>0.4</v>
      </c>
      <c r="AH26" s="83">
        <v>24.815110000000001</v>
      </c>
      <c r="AI26" s="75">
        <f t="shared" si="8"/>
        <v>0.95420253440895819</v>
      </c>
      <c r="AJ26" s="66">
        <v>2661.8352112897319</v>
      </c>
      <c r="AK26" s="66">
        <v>2.6618352112897319</v>
      </c>
      <c r="AL26" s="67">
        <v>2.661835</v>
      </c>
      <c r="AM26" s="86">
        <v>58.5</v>
      </c>
      <c r="AN26" s="15" t="s">
        <v>149</v>
      </c>
    </row>
    <row r="27" spans="1:40" ht="14.5" x14ac:dyDescent="0.35">
      <c r="A27" s="79" t="s">
        <v>135</v>
      </c>
      <c r="B27" s="144" t="s">
        <v>421</v>
      </c>
      <c r="C27" s="79" t="s">
        <v>137</v>
      </c>
      <c r="D27" s="79" t="s">
        <v>241</v>
      </c>
      <c r="E27" s="79" t="s">
        <v>150</v>
      </c>
      <c r="F27" s="79" t="s">
        <v>160</v>
      </c>
      <c r="G27" s="80">
        <v>4.2179500000000001</v>
      </c>
      <c r="H27" s="80">
        <v>3.46991</v>
      </c>
      <c r="I27" s="81">
        <v>0.435</v>
      </c>
      <c r="J27" s="81">
        <v>0.51800000000000002</v>
      </c>
      <c r="K27" s="81">
        <v>0.60499999999999998</v>
      </c>
      <c r="L27" s="81">
        <v>0.78100000000000003</v>
      </c>
      <c r="M27" s="81">
        <v>0.75900000000000001</v>
      </c>
      <c r="N27" s="81">
        <v>0.96799999999999997</v>
      </c>
      <c r="O27" s="81">
        <v>26.97</v>
      </c>
      <c r="P27" s="62">
        <v>1.9359999999999999</v>
      </c>
      <c r="Q27" s="62">
        <v>1.518</v>
      </c>
      <c r="R27" s="62">
        <v>0.18699999999999994</v>
      </c>
      <c r="S27" s="62">
        <v>0.15400000000000003</v>
      </c>
      <c r="T27" s="81">
        <v>1.78</v>
      </c>
      <c r="U27" s="81">
        <v>2.59</v>
      </c>
      <c r="V27" s="81">
        <v>1.95</v>
      </c>
      <c r="W27" s="81">
        <v>1.44</v>
      </c>
      <c r="X27" s="81">
        <v>2.9</v>
      </c>
      <c r="Y27" s="81">
        <v>2.13</v>
      </c>
      <c r="Z27" s="143">
        <f t="shared" si="0"/>
        <v>1.95</v>
      </c>
      <c r="AA27" s="143">
        <f t="shared" si="1"/>
        <v>2.9</v>
      </c>
      <c r="AB27" s="143">
        <f t="shared" si="2"/>
        <v>71.805127644837981</v>
      </c>
      <c r="AC27" s="143">
        <f t="shared" si="3"/>
        <v>1.44</v>
      </c>
      <c r="AD27" s="143">
        <f t="shared" si="4"/>
        <v>2.13</v>
      </c>
      <c r="AE27" s="143">
        <f t="shared" si="5"/>
        <v>43.63010885789226</v>
      </c>
      <c r="AF27" s="82">
        <v>43707</v>
      </c>
      <c r="AG27" s="83">
        <v>0.11</v>
      </c>
      <c r="AH27" s="83">
        <v>9.2097300000000004</v>
      </c>
      <c r="AI27" s="65">
        <f t="shared" si="8"/>
        <v>0.19658907240354695</v>
      </c>
      <c r="AJ27" s="66">
        <v>4795.0490220533366</v>
      </c>
      <c r="AK27" s="66">
        <v>4.7950490220533366</v>
      </c>
      <c r="AL27" s="67">
        <v>4.7950489999999997</v>
      </c>
      <c r="AM27" s="86">
        <v>37.200000000000003</v>
      </c>
      <c r="AN27" s="15" t="s">
        <v>149</v>
      </c>
    </row>
    <row r="28" spans="1:40" ht="14.5" x14ac:dyDescent="0.35">
      <c r="A28" s="79" t="s">
        <v>135</v>
      </c>
      <c r="B28" s="144" t="s">
        <v>421</v>
      </c>
      <c r="C28" s="79" t="s">
        <v>137</v>
      </c>
      <c r="D28" s="79" t="s">
        <v>242</v>
      </c>
      <c r="E28" s="79" t="s">
        <v>151</v>
      </c>
      <c r="F28" s="79" t="s">
        <v>139</v>
      </c>
      <c r="G28" s="80">
        <v>18.72814</v>
      </c>
      <c r="H28" s="80">
        <v>12.16451</v>
      </c>
      <c r="I28" s="81">
        <v>0.51300000000000001</v>
      </c>
      <c r="J28" s="81">
        <v>0.96</v>
      </c>
      <c r="K28" s="81">
        <v>0.91500000000000004</v>
      </c>
      <c r="L28" s="81">
        <v>1.234</v>
      </c>
      <c r="M28" s="81">
        <v>1.17</v>
      </c>
      <c r="N28" s="81">
        <v>1.4390000000000001</v>
      </c>
      <c r="O28" s="81">
        <v>21.81</v>
      </c>
      <c r="P28" s="62">
        <v>2.8780000000000001</v>
      </c>
      <c r="Q28" s="62">
        <v>2.34</v>
      </c>
      <c r="R28" s="62">
        <v>0.20500000000000007</v>
      </c>
      <c r="S28" s="62">
        <v>0.25499999999999989</v>
      </c>
      <c r="T28" s="81">
        <v>2.36</v>
      </c>
      <c r="U28" s="81">
        <v>2.81</v>
      </c>
      <c r="V28" s="81">
        <v>3.38</v>
      </c>
      <c r="W28" s="81">
        <v>2.75</v>
      </c>
      <c r="X28" s="81">
        <v>2.67</v>
      </c>
      <c r="Y28" s="81">
        <v>2.2999999999999998</v>
      </c>
      <c r="Z28" s="143">
        <f t="shared" si="0"/>
        <v>2.67</v>
      </c>
      <c r="AA28" s="143">
        <f t="shared" si="1"/>
        <v>3.38</v>
      </c>
      <c r="AB28" s="143">
        <f t="shared" si="2"/>
        <v>45.234915318343106</v>
      </c>
      <c r="AC28" s="143">
        <f t="shared" si="3"/>
        <v>2.2999999999999998</v>
      </c>
      <c r="AD28" s="143">
        <f t="shared" si="4"/>
        <v>2.75</v>
      </c>
      <c r="AE28" s="143">
        <f t="shared" si="5"/>
        <v>26.743683944296645</v>
      </c>
      <c r="AF28" s="82">
        <v>43707</v>
      </c>
      <c r="AG28" s="83">
        <v>0.46</v>
      </c>
      <c r="AH28" s="83">
        <v>32.60595</v>
      </c>
      <c r="AI28" s="75">
        <f t="shared" si="8"/>
        <v>1.0676718241049912</v>
      </c>
      <c r="AJ28" s="66">
        <v>3125.8245888643173</v>
      </c>
      <c r="AK28" s="66">
        <v>3.1258245888643175</v>
      </c>
      <c r="AL28" s="67">
        <v>3.1258249999999999</v>
      </c>
      <c r="AM28" s="86">
        <v>59.4</v>
      </c>
      <c r="AN28" s="15" t="s">
        <v>149</v>
      </c>
    </row>
    <row r="29" spans="1:40" ht="14.5" x14ac:dyDescent="0.35">
      <c r="A29" s="89" t="s">
        <v>135</v>
      </c>
      <c r="B29" s="144" t="s">
        <v>421</v>
      </c>
      <c r="C29" s="89" t="s">
        <v>137</v>
      </c>
      <c r="D29" s="89" t="s">
        <v>242</v>
      </c>
      <c r="E29" s="89" t="s">
        <v>151</v>
      </c>
      <c r="F29" s="89" t="s">
        <v>142</v>
      </c>
      <c r="G29" s="75">
        <v>11.403219999999999</v>
      </c>
      <c r="H29" s="75">
        <v>10.82042</v>
      </c>
      <c r="I29" s="90">
        <v>0.503</v>
      </c>
      <c r="J29" s="90">
        <v>0.78400000000000003</v>
      </c>
      <c r="K29" s="90">
        <v>0.67700000000000005</v>
      </c>
      <c r="L29" s="90">
        <v>0.94399999999999995</v>
      </c>
      <c r="M29" s="90">
        <v>0.96399999999999997</v>
      </c>
      <c r="N29" s="90">
        <v>1.2070000000000001</v>
      </c>
      <c r="O29" s="90">
        <v>23.49</v>
      </c>
      <c r="P29" s="62">
        <v>2.4140000000000001</v>
      </c>
      <c r="Q29" s="62">
        <v>1.9279999999999999</v>
      </c>
      <c r="R29" s="62">
        <v>0.26300000000000012</v>
      </c>
      <c r="S29" s="62">
        <v>0.28699999999999992</v>
      </c>
      <c r="T29" s="90">
        <v>2.04</v>
      </c>
      <c r="U29" s="90">
        <v>2.31</v>
      </c>
      <c r="V29" s="90">
        <v>2.61</v>
      </c>
      <c r="W29" s="90">
        <v>2.2200000000000002</v>
      </c>
      <c r="X29" s="90">
        <v>2.36</v>
      </c>
      <c r="Y29" s="90">
        <v>1.66</v>
      </c>
      <c r="Z29" s="143">
        <f t="shared" si="0"/>
        <v>2.36</v>
      </c>
      <c r="AA29" s="143">
        <f t="shared" si="1"/>
        <v>2.61</v>
      </c>
      <c r="AB29" s="143">
        <f t="shared" si="2"/>
        <v>14.477512182624279</v>
      </c>
      <c r="AC29" s="143">
        <f t="shared" si="3"/>
        <v>1.66</v>
      </c>
      <c r="AD29" s="143">
        <f t="shared" si="4"/>
        <v>2.2200000000000002</v>
      </c>
      <c r="AE29" s="143">
        <f t="shared" si="5"/>
        <v>34.05579773479198</v>
      </c>
      <c r="AF29" s="91">
        <v>43707</v>
      </c>
      <c r="AG29" s="92">
        <v>0.26</v>
      </c>
      <c r="AH29" s="92">
        <v>32.27778</v>
      </c>
      <c r="AI29" s="65">
        <f t="shared" si="8"/>
        <v>0.61918273078769515</v>
      </c>
      <c r="AJ29" s="66">
        <v>5335.6870427363265</v>
      </c>
      <c r="AK29" s="66">
        <v>5.3356870427363265</v>
      </c>
      <c r="AL29" s="67">
        <v>5.3356870000000001</v>
      </c>
      <c r="AM29" s="94">
        <v>43</v>
      </c>
      <c r="AN29" s="15" t="s">
        <v>16</v>
      </c>
    </row>
    <row r="30" spans="1:40" ht="14.5" x14ac:dyDescent="0.35">
      <c r="A30" s="95" t="s">
        <v>135</v>
      </c>
      <c r="B30" s="144" t="s">
        <v>421</v>
      </c>
      <c r="C30" s="95" t="s">
        <v>152</v>
      </c>
      <c r="D30" s="95" t="s">
        <v>243</v>
      </c>
      <c r="E30" s="95" t="s">
        <v>138</v>
      </c>
      <c r="F30" s="95" t="s">
        <v>139</v>
      </c>
      <c r="G30" s="96">
        <v>10.958449999999999</v>
      </c>
      <c r="H30" s="96">
        <v>1.49265</v>
      </c>
      <c r="I30" s="81">
        <v>7.9000000000000001E-2</v>
      </c>
      <c r="J30" s="81">
        <v>0.78500000000000003</v>
      </c>
      <c r="K30" s="97">
        <v>1.0169999999999999</v>
      </c>
      <c r="L30" s="97">
        <v>1.5720000000000001</v>
      </c>
      <c r="M30" s="97">
        <v>1.395</v>
      </c>
      <c r="N30" s="97">
        <v>1.891</v>
      </c>
      <c r="O30" s="97">
        <v>22.42</v>
      </c>
      <c r="P30" s="62">
        <v>3.782</v>
      </c>
      <c r="Q30" s="62">
        <v>2.79</v>
      </c>
      <c r="R30" s="62">
        <v>0.31899999999999995</v>
      </c>
      <c r="S30" s="62">
        <v>0.37800000000000011</v>
      </c>
      <c r="T30" s="97">
        <v>2.41</v>
      </c>
      <c r="U30" s="97">
        <v>3.55</v>
      </c>
      <c r="V30" s="97">
        <v>3.26</v>
      </c>
      <c r="W30" s="97">
        <v>2.73</v>
      </c>
      <c r="X30" s="97">
        <v>4.2300000000000004</v>
      </c>
      <c r="Y30" s="97">
        <v>2.7</v>
      </c>
      <c r="Z30" s="143">
        <f t="shared" si="0"/>
        <v>3.26</v>
      </c>
      <c r="AA30" s="143">
        <f t="shared" si="1"/>
        <v>4.2300000000000004</v>
      </c>
      <c r="AB30" s="143">
        <f t="shared" si="2"/>
        <v>75.930132235090937</v>
      </c>
      <c r="AC30" s="143">
        <f t="shared" si="3"/>
        <v>2.7</v>
      </c>
      <c r="AD30" s="143">
        <f t="shared" si="4"/>
        <v>2.73</v>
      </c>
      <c r="AE30" s="143">
        <f t="shared" si="5"/>
        <v>1.7191313204852716</v>
      </c>
      <c r="AF30" s="98">
        <v>43707</v>
      </c>
      <c r="AG30" s="99">
        <v>0.18</v>
      </c>
      <c r="AH30" s="99">
        <v>12.31232</v>
      </c>
      <c r="AI30" s="75">
        <f t="shared" si="8"/>
        <v>2.7331575474376604</v>
      </c>
      <c r="AJ30" s="66">
        <v>461.08474592501602</v>
      </c>
      <c r="AK30" s="66">
        <v>0.46108474592501603</v>
      </c>
      <c r="AL30" s="67">
        <v>0.46108500000000002</v>
      </c>
      <c r="AM30" s="99">
        <v>77.3</v>
      </c>
      <c r="AN30" s="15" t="s">
        <v>18</v>
      </c>
    </row>
    <row r="31" spans="1:40" ht="14.5" x14ac:dyDescent="0.35">
      <c r="A31" s="89" t="s">
        <v>135</v>
      </c>
      <c r="B31" s="144" t="s">
        <v>421</v>
      </c>
      <c r="C31" s="89" t="s">
        <v>152</v>
      </c>
      <c r="D31" s="89" t="s">
        <v>244</v>
      </c>
      <c r="E31" s="89" t="s">
        <v>145</v>
      </c>
      <c r="F31" s="89" t="s">
        <v>139</v>
      </c>
      <c r="G31" s="101"/>
      <c r="H31" s="101"/>
      <c r="I31" s="75"/>
      <c r="J31" s="75"/>
      <c r="K31" s="90">
        <v>0.93100000000000005</v>
      </c>
      <c r="L31" s="90">
        <v>1.2110000000000001</v>
      </c>
      <c r="M31" s="90">
        <v>1.097</v>
      </c>
      <c r="N31" s="90">
        <v>1.415</v>
      </c>
      <c r="O31" s="90">
        <v>26.35</v>
      </c>
      <c r="P31" s="62">
        <v>2.83</v>
      </c>
      <c r="Q31" s="62">
        <v>2.194</v>
      </c>
      <c r="R31" s="62">
        <v>0.20399999999999996</v>
      </c>
      <c r="S31" s="62">
        <v>0.16599999999999993</v>
      </c>
      <c r="T31" s="90">
        <v>2.91</v>
      </c>
      <c r="U31" s="90">
        <v>3.41</v>
      </c>
      <c r="V31" s="90">
        <v>3.76</v>
      </c>
      <c r="W31" s="90">
        <v>2.76</v>
      </c>
      <c r="X31" s="90">
        <v>2.71</v>
      </c>
      <c r="Y31" s="90">
        <v>2.6</v>
      </c>
      <c r="Z31" s="143">
        <f t="shared" si="0"/>
        <v>2.71</v>
      </c>
      <c r="AA31" s="143">
        <f t="shared" si="1"/>
        <v>3.76</v>
      </c>
      <c r="AB31" s="143" t="e">
        <f t="shared" si="2"/>
        <v>#NUM!</v>
      </c>
      <c r="AC31" s="143">
        <f t="shared" si="3"/>
        <v>2.6</v>
      </c>
      <c r="AD31" s="143">
        <f t="shared" si="4"/>
        <v>2.76</v>
      </c>
      <c r="AE31" s="143">
        <f t="shared" si="5"/>
        <v>9.2068962192436761</v>
      </c>
      <c r="AF31" s="91">
        <v>43707</v>
      </c>
      <c r="AG31" s="75"/>
      <c r="AH31" s="75"/>
      <c r="AI31" s="65">
        <f t="shared" si="8"/>
        <v>0.69961363702325441</v>
      </c>
      <c r="AJ31" s="66">
        <v>0</v>
      </c>
      <c r="AK31" s="66">
        <v>0</v>
      </c>
      <c r="AL31" s="102" t="e">
        <v>#VALUE!</v>
      </c>
      <c r="AM31" s="101" t="s">
        <v>211</v>
      </c>
      <c r="AN31" s="15" t="s">
        <v>16</v>
      </c>
    </row>
    <row r="32" spans="1:40" ht="14.5" x14ac:dyDescent="0.35">
      <c r="A32" s="89" t="s">
        <v>135</v>
      </c>
      <c r="B32" s="144" t="s">
        <v>421</v>
      </c>
      <c r="C32" s="89" t="s">
        <v>154</v>
      </c>
      <c r="D32" s="89" t="s">
        <v>245</v>
      </c>
      <c r="E32" s="89" t="s">
        <v>138</v>
      </c>
      <c r="F32" s="89" t="s">
        <v>139</v>
      </c>
      <c r="G32" s="101"/>
      <c r="H32" s="101"/>
      <c r="I32" s="75"/>
      <c r="J32" s="75"/>
      <c r="K32" s="101" t="s">
        <v>212</v>
      </c>
      <c r="L32" s="101"/>
      <c r="M32" s="101"/>
      <c r="N32" s="101"/>
      <c r="O32" s="90">
        <v>25.46</v>
      </c>
      <c r="P32" s="62">
        <v>0</v>
      </c>
      <c r="Q32" s="62">
        <v>0</v>
      </c>
      <c r="R32" s="62">
        <v>0</v>
      </c>
      <c r="S32" s="62" t="e">
        <v>#VALUE!</v>
      </c>
      <c r="T32" s="90">
        <v>2.36</v>
      </c>
      <c r="U32" s="90">
        <v>3.8</v>
      </c>
      <c r="V32" s="90">
        <v>4.1500000000000004</v>
      </c>
      <c r="W32" s="90">
        <v>2.99</v>
      </c>
      <c r="X32" s="90">
        <v>3.51</v>
      </c>
      <c r="Y32" s="90">
        <v>2.58</v>
      </c>
      <c r="Z32" s="143">
        <f t="shared" si="0"/>
        <v>3.51</v>
      </c>
      <c r="AA32" s="143">
        <f t="shared" si="1"/>
        <v>4.1500000000000004</v>
      </c>
      <c r="AB32" s="143">
        <f t="shared" si="2"/>
        <v>39.791819490471632</v>
      </c>
      <c r="AC32" s="143">
        <f t="shared" si="3"/>
        <v>2.58</v>
      </c>
      <c r="AD32" s="143">
        <f t="shared" si="4"/>
        <v>2.99</v>
      </c>
      <c r="AE32" s="143">
        <f t="shared" si="5"/>
        <v>24.204834795931657</v>
      </c>
      <c r="AF32" s="91">
        <v>43707</v>
      </c>
      <c r="AG32" s="92">
        <v>0.17</v>
      </c>
      <c r="AH32" s="92">
        <v>14.83684</v>
      </c>
      <c r="AI32" s="75" t="e">
        <f t="shared" si="8"/>
        <v>#VALUE!</v>
      </c>
      <c r="AJ32" s="66" t="e">
        <v>#VALUE!</v>
      </c>
      <c r="AK32" s="66" t="e">
        <v>#VALUE!</v>
      </c>
      <c r="AL32" s="102" t="e">
        <v>#VALUE!</v>
      </c>
      <c r="AM32" s="94">
        <v>90.1</v>
      </c>
      <c r="AN32" s="15" t="s">
        <v>16</v>
      </c>
    </row>
    <row r="33" spans="1:40" ht="14.5" x14ac:dyDescent="0.35">
      <c r="A33" s="79" t="s">
        <v>135</v>
      </c>
      <c r="B33" s="144" t="s">
        <v>421</v>
      </c>
      <c r="C33" s="79" t="s">
        <v>154</v>
      </c>
      <c r="D33" s="79" t="s">
        <v>246</v>
      </c>
      <c r="E33" s="79" t="s">
        <v>145</v>
      </c>
      <c r="F33" s="79" t="s">
        <v>142</v>
      </c>
      <c r="G33" s="80">
        <v>2.5202499999999999</v>
      </c>
      <c r="H33" s="80">
        <v>2.5103</v>
      </c>
      <c r="I33" s="81">
        <v>0.64600000000000002</v>
      </c>
      <c r="J33" s="81">
        <v>0.89300000000000002</v>
      </c>
      <c r="K33" s="81">
        <v>0.106</v>
      </c>
      <c r="L33" s="81">
        <v>0.83499999999999996</v>
      </c>
      <c r="M33" s="81">
        <v>0.29199999999999998</v>
      </c>
      <c r="N33" s="81">
        <v>0.98099999999999998</v>
      </c>
      <c r="O33" s="81">
        <v>25.44</v>
      </c>
      <c r="P33" s="62">
        <v>1.962</v>
      </c>
      <c r="Q33" s="62">
        <v>0.58399999999999996</v>
      </c>
      <c r="R33" s="62">
        <v>0.14600000000000002</v>
      </c>
      <c r="S33" s="62">
        <v>0.186</v>
      </c>
      <c r="T33" s="81">
        <v>1.04</v>
      </c>
      <c r="U33" s="81">
        <v>2.46</v>
      </c>
      <c r="V33" s="81">
        <v>2.8</v>
      </c>
      <c r="W33" s="81">
        <v>1.29</v>
      </c>
      <c r="X33" s="81">
        <v>3.24</v>
      </c>
      <c r="Y33" s="81">
        <v>1.32</v>
      </c>
      <c r="Z33" s="143">
        <f t="shared" si="0"/>
        <v>2.8</v>
      </c>
      <c r="AA33" s="143">
        <f t="shared" si="1"/>
        <v>3.24</v>
      </c>
      <c r="AB33" s="143">
        <f t="shared" si="2"/>
        <v>26.103881131379637</v>
      </c>
      <c r="AC33" s="143">
        <f t="shared" si="3"/>
        <v>1.29</v>
      </c>
      <c r="AD33" s="143">
        <f t="shared" si="4"/>
        <v>1.32</v>
      </c>
      <c r="AE33" s="143">
        <f t="shared" si="5"/>
        <v>1.7191313204852843</v>
      </c>
      <c r="AF33" s="82">
        <v>43707</v>
      </c>
      <c r="AG33" s="83">
        <v>0.32</v>
      </c>
      <c r="AH33" s="83">
        <v>3.23291</v>
      </c>
      <c r="AI33" s="65">
        <f t="shared" si="8"/>
        <v>1.8401521587105125E-2</v>
      </c>
      <c r="AJ33" s="66">
        <v>17982.306919130697</v>
      </c>
      <c r="AK33" s="66">
        <v>17.982306919130696</v>
      </c>
      <c r="AL33" s="67">
        <v>17.982309999999998</v>
      </c>
      <c r="AM33" s="86">
        <v>45.5</v>
      </c>
      <c r="AN33" s="15" t="s">
        <v>12</v>
      </c>
    </row>
    <row r="34" spans="1:40" ht="14.5" x14ac:dyDescent="0.35">
      <c r="A34" s="60" t="s">
        <v>135</v>
      </c>
      <c r="B34" s="144" t="s">
        <v>421</v>
      </c>
      <c r="C34" s="60" t="s">
        <v>154</v>
      </c>
      <c r="D34" s="60" t="s">
        <v>247</v>
      </c>
      <c r="E34" s="60" t="s">
        <v>148</v>
      </c>
      <c r="F34" s="60" t="s">
        <v>142</v>
      </c>
      <c r="G34" s="61">
        <v>6.9180400000000004</v>
      </c>
      <c r="H34" s="61">
        <v>6.9135999999999997</v>
      </c>
      <c r="I34" s="81">
        <v>0.74299999999999999</v>
      </c>
      <c r="J34" s="81">
        <v>1.169</v>
      </c>
      <c r="K34" s="62">
        <v>0.29199999999999998</v>
      </c>
      <c r="L34" s="62">
        <v>1.472</v>
      </c>
      <c r="M34" s="62">
        <v>0.438</v>
      </c>
      <c r="N34" s="62">
        <v>1.67</v>
      </c>
      <c r="O34" s="62">
        <v>26.31</v>
      </c>
      <c r="P34" s="62">
        <v>3.34</v>
      </c>
      <c r="Q34" s="62">
        <v>0.876</v>
      </c>
      <c r="R34" s="62">
        <v>0.19799999999999995</v>
      </c>
      <c r="S34" s="62">
        <v>0.14600000000000002</v>
      </c>
      <c r="T34" s="62">
        <v>1.44</v>
      </c>
      <c r="U34" s="62">
        <v>3.21</v>
      </c>
      <c r="V34" s="62">
        <v>3.04</v>
      </c>
      <c r="W34" s="62">
        <v>1.72</v>
      </c>
      <c r="X34" s="62">
        <v>3.5</v>
      </c>
      <c r="Y34" s="62">
        <v>1.55</v>
      </c>
      <c r="Z34" s="143">
        <f t="shared" si="0"/>
        <v>3.04</v>
      </c>
      <c r="AA34" s="143">
        <f t="shared" si="1"/>
        <v>3.5</v>
      </c>
      <c r="AB34" s="143">
        <f t="shared" si="2"/>
        <v>27.387107496400624</v>
      </c>
      <c r="AC34" s="143">
        <f t="shared" si="3"/>
        <v>1.55</v>
      </c>
      <c r="AD34" s="143">
        <f t="shared" si="4"/>
        <v>1.72</v>
      </c>
      <c r="AE34" s="143">
        <f t="shared" si="5"/>
        <v>9.7878190544791241</v>
      </c>
      <c r="AF34" s="63">
        <v>43707</v>
      </c>
      <c r="AG34" s="64">
        <v>0.28000000000000003</v>
      </c>
      <c r="AH34" s="64">
        <v>6.3894599999999997</v>
      </c>
      <c r="AI34" s="75">
        <f t="shared" si="8"/>
        <v>8.1428274147395605E-2</v>
      </c>
      <c r="AJ34" s="66">
        <v>8031.4591043179698</v>
      </c>
      <c r="AK34" s="66">
        <v>8.0314591043179693</v>
      </c>
      <c r="AL34" s="67">
        <v>8.0314589999999999</v>
      </c>
      <c r="AM34" s="69">
        <v>76.3</v>
      </c>
      <c r="AN34" s="15" t="s">
        <v>18</v>
      </c>
    </row>
    <row r="35" spans="1:40" ht="14.5" x14ac:dyDescent="0.35">
      <c r="A35" s="89" t="s">
        <v>135</v>
      </c>
      <c r="B35" s="144" t="s">
        <v>421</v>
      </c>
      <c r="C35" s="89" t="s">
        <v>154</v>
      </c>
      <c r="D35" s="89" t="s">
        <v>248</v>
      </c>
      <c r="E35" s="89" t="s">
        <v>150</v>
      </c>
      <c r="F35" s="89" t="s">
        <v>139</v>
      </c>
      <c r="G35" s="101"/>
      <c r="H35" s="101"/>
      <c r="I35" s="75"/>
      <c r="J35" s="75"/>
      <c r="K35" s="101" t="s">
        <v>212</v>
      </c>
      <c r="L35" s="101"/>
      <c r="M35" s="101"/>
      <c r="N35" s="101"/>
      <c r="O35" s="90">
        <v>21.37</v>
      </c>
      <c r="P35" s="62">
        <v>0</v>
      </c>
      <c r="Q35" s="62">
        <v>0</v>
      </c>
      <c r="R35" s="62">
        <v>0</v>
      </c>
      <c r="S35" s="62" t="e">
        <v>#VALUE!</v>
      </c>
      <c r="T35" s="90">
        <v>1.83</v>
      </c>
      <c r="U35" s="90">
        <v>2.4900000000000002</v>
      </c>
      <c r="V35" s="90">
        <v>3.07</v>
      </c>
      <c r="W35" s="90">
        <v>1.55</v>
      </c>
      <c r="X35" s="90">
        <v>2.38</v>
      </c>
      <c r="Y35" s="90">
        <v>2.4500000000000002</v>
      </c>
      <c r="Z35" s="143">
        <f t="shared" si="0"/>
        <v>2.38</v>
      </c>
      <c r="AA35" s="143">
        <f t="shared" si="1"/>
        <v>3.07</v>
      </c>
      <c r="AB35" s="143">
        <f t="shared" si="2"/>
        <v>43.63010885789226</v>
      </c>
      <c r="AC35" s="143">
        <f t="shared" si="3"/>
        <v>1.55</v>
      </c>
      <c r="AD35" s="143">
        <f t="shared" si="4"/>
        <v>2.4500000000000002</v>
      </c>
      <c r="AE35" s="143">
        <f t="shared" si="5"/>
        <v>64.158067222183718</v>
      </c>
      <c r="AF35" s="91">
        <v>43707</v>
      </c>
      <c r="AG35" s="75"/>
      <c r="AH35" s="75"/>
      <c r="AI35" s="65" t="e">
        <f t="shared" si="8"/>
        <v>#VALUE!</v>
      </c>
      <c r="AJ35" s="66" t="e">
        <v>#VALUE!</v>
      </c>
      <c r="AK35" s="66" t="e">
        <v>#VALUE!</v>
      </c>
      <c r="AL35" s="102" t="e">
        <v>#VALUE!</v>
      </c>
      <c r="AM35" s="101" t="s">
        <v>211</v>
      </c>
      <c r="AN35" s="15" t="s">
        <v>16</v>
      </c>
    </row>
    <row r="36" spans="1:40" ht="14.5" x14ac:dyDescent="0.35">
      <c r="A36" s="79" t="s">
        <v>135</v>
      </c>
      <c r="B36" s="144" t="s">
        <v>422</v>
      </c>
      <c r="C36" s="79" t="s">
        <v>152</v>
      </c>
      <c r="D36" s="79" t="s">
        <v>249</v>
      </c>
      <c r="E36" s="79" t="s">
        <v>138</v>
      </c>
      <c r="F36" s="79" t="s">
        <v>139</v>
      </c>
      <c r="G36" s="80">
        <v>18.165299999999998</v>
      </c>
      <c r="H36" s="80">
        <v>11.77439</v>
      </c>
      <c r="I36" s="81">
        <v>0.33400000000000002</v>
      </c>
      <c r="J36" s="81">
        <v>0.64600000000000002</v>
      </c>
      <c r="K36" s="81">
        <v>1.0069999999999999</v>
      </c>
      <c r="L36" s="81">
        <v>1.659</v>
      </c>
      <c r="M36" s="81">
        <v>1.23</v>
      </c>
      <c r="N36" s="81">
        <v>1.9259999999999999</v>
      </c>
      <c r="O36" s="81">
        <v>23.63</v>
      </c>
      <c r="P36" s="62">
        <v>3.8519999999999999</v>
      </c>
      <c r="Q36" s="62">
        <v>2.46</v>
      </c>
      <c r="R36" s="62">
        <v>0.2669999999999999</v>
      </c>
      <c r="S36" s="62">
        <v>0.22300000000000009</v>
      </c>
      <c r="T36" s="81">
        <v>2.68</v>
      </c>
      <c r="U36" s="81">
        <v>3.56</v>
      </c>
      <c r="V36" s="81">
        <v>3.22</v>
      </c>
      <c r="W36" s="81">
        <v>2.61</v>
      </c>
      <c r="X36" s="81">
        <v>4.21</v>
      </c>
      <c r="Y36" s="81">
        <v>3.52</v>
      </c>
      <c r="Z36" s="143">
        <f t="shared" si="0"/>
        <v>3.22</v>
      </c>
      <c r="AA36" s="143">
        <f t="shared" si="1"/>
        <v>4.21</v>
      </c>
      <c r="AB36" s="143">
        <f t="shared" si="2"/>
        <v>81.890385525307735</v>
      </c>
      <c r="AC36" s="143">
        <f t="shared" si="3"/>
        <v>2.61</v>
      </c>
      <c r="AD36" s="143">
        <f t="shared" si="4"/>
        <v>3.52</v>
      </c>
      <c r="AE36" s="143">
        <f t="shared" si="5"/>
        <v>65.505351513623523</v>
      </c>
      <c r="AF36" s="82">
        <v>43712</v>
      </c>
      <c r="AG36" s="83">
        <v>0.5</v>
      </c>
      <c r="AH36" s="83">
        <v>41.636369999999999</v>
      </c>
      <c r="AI36" s="75">
        <f t="shared" si="8"/>
        <v>1.4843604314505596</v>
      </c>
      <c r="AJ36" s="66">
        <v>2871.0385052573706</v>
      </c>
      <c r="AK36" s="66">
        <v>2.8710385052573706</v>
      </c>
      <c r="AL36" s="67">
        <v>2.8710390000000001</v>
      </c>
      <c r="AM36" s="86">
        <v>72.5</v>
      </c>
      <c r="AN36" s="15" t="s">
        <v>149</v>
      </c>
    </row>
    <row r="37" spans="1:40" ht="14.5" x14ac:dyDescent="0.35">
      <c r="A37" s="60" t="s">
        <v>135</v>
      </c>
      <c r="B37" s="144" t="s">
        <v>422</v>
      </c>
      <c r="C37" s="60" t="s">
        <v>152</v>
      </c>
      <c r="D37" s="60" t="s">
        <v>249</v>
      </c>
      <c r="E37" s="60" t="s">
        <v>138</v>
      </c>
      <c r="F37" s="60" t="s">
        <v>142</v>
      </c>
      <c r="G37" s="61">
        <v>7.6572899999999997</v>
      </c>
      <c r="H37" s="61">
        <v>7.5781999999999998</v>
      </c>
      <c r="I37" s="81">
        <v>0.26300000000000001</v>
      </c>
      <c r="J37" s="81">
        <v>1.143</v>
      </c>
      <c r="K37" s="62">
        <v>0.46200000000000002</v>
      </c>
      <c r="L37" s="62">
        <v>1.139</v>
      </c>
      <c r="M37" s="62">
        <v>0.75600000000000001</v>
      </c>
      <c r="N37" s="62">
        <v>1.4159999999999999</v>
      </c>
      <c r="O37" s="62">
        <v>22.23</v>
      </c>
      <c r="P37" s="62">
        <v>2.8319999999999999</v>
      </c>
      <c r="Q37" s="62">
        <v>1.512</v>
      </c>
      <c r="R37" s="62">
        <v>0.27699999999999991</v>
      </c>
      <c r="S37" s="62">
        <v>0.29399999999999998</v>
      </c>
      <c r="T37" s="62">
        <v>2.0499999999999998</v>
      </c>
      <c r="U37" s="62">
        <v>3.31</v>
      </c>
      <c r="V37" s="62">
        <v>3.21</v>
      </c>
      <c r="W37" s="62">
        <v>2.59</v>
      </c>
      <c r="X37" s="62">
        <v>2.67</v>
      </c>
      <c r="Y37" s="62">
        <v>1.73</v>
      </c>
      <c r="Z37" s="143">
        <f t="shared" si="0"/>
        <v>2.67</v>
      </c>
      <c r="AA37" s="143">
        <f t="shared" si="1"/>
        <v>3.21</v>
      </c>
      <c r="AB37" s="143">
        <f t="shared" si="2"/>
        <v>32.683638838795311</v>
      </c>
      <c r="AC37" s="143">
        <f t="shared" si="3"/>
        <v>1.73</v>
      </c>
      <c r="AD37" s="143">
        <f t="shared" si="4"/>
        <v>2.59</v>
      </c>
      <c r="AE37" s="143">
        <f t="shared" si="5"/>
        <v>59.316582877480442</v>
      </c>
      <c r="AF37" s="63">
        <v>43712</v>
      </c>
      <c r="AG37" s="64">
        <v>0.46</v>
      </c>
      <c r="AH37" s="64">
        <v>19.709489999999999</v>
      </c>
      <c r="AI37" s="65">
        <f t="shared" si="8"/>
        <v>0.39231339391669556</v>
      </c>
      <c r="AJ37" s="66">
        <v>5142.1859555561514</v>
      </c>
      <c r="AK37" s="66">
        <v>5.1421859555561511</v>
      </c>
      <c r="AL37" s="67">
        <v>5.1421859999999997</v>
      </c>
      <c r="AM37" s="69">
        <v>42.7</v>
      </c>
      <c r="AN37" s="15" t="s">
        <v>18</v>
      </c>
    </row>
    <row r="38" spans="1:40" ht="14.5" x14ac:dyDescent="0.35">
      <c r="A38" s="60" t="s">
        <v>135</v>
      </c>
      <c r="B38" s="144" t="s">
        <v>422</v>
      </c>
      <c r="C38" s="60" t="s">
        <v>152</v>
      </c>
      <c r="D38" s="60" t="s">
        <v>250</v>
      </c>
      <c r="E38" s="60" t="s">
        <v>145</v>
      </c>
      <c r="F38" s="60" t="s">
        <v>139</v>
      </c>
      <c r="G38" s="61">
        <v>18.607690000000002</v>
      </c>
      <c r="H38" s="61">
        <v>6.2710699999999999</v>
      </c>
      <c r="I38" s="81">
        <v>0.65200000000000002</v>
      </c>
      <c r="J38" s="81">
        <v>1.149</v>
      </c>
      <c r="K38" s="62">
        <v>1.0609999999999999</v>
      </c>
      <c r="L38" s="62">
        <v>1.69</v>
      </c>
      <c r="M38" s="62">
        <v>1.286</v>
      </c>
      <c r="N38" s="62">
        <v>1.91</v>
      </c>
      <c r="O38" s="62">
        <v>21.58</v>
      </c>
      <c r="P38" s="62">
        <v>3.82</v>
      </c>
      <c r="Q38" s="62">
        <v>2.5720000000000001</v>
      </c>
      <c r="R38" s="62">
        <v>0.21999999999999997</v>
      </c>
      <c r="S38" s="62">
        <v>0.22500000000000009</v>
      </c>
      <c r="T38" s="62">
        <v>2.95</v>
      </c>
      <c r="U38" s="62">
        <v>4.26</v>
      </c>
      <c r="V38" s="62">
        <v>4.0199999999999996</v>
      </c>
      <c r="W38" s="62">
        <v>3.3</v>
      </c>
      <c r="X38" s="62">
        <v>4.28</v>
      </c>
      <c r="Y38" s="62">
        <v>2.86</v>
      </c>
      <c r="Z38" s="143">
        <f t="shared" si="0"/>
        <v>4.0199999999999996</v>
      </c>
      <c r="AA38" s="143">
        <f t="shared" si="1"/>
        <v>4.28</v>
      </c>
      <c r="AB38" s="143">
        <f t="shared" si="2"/>
        <v>15.070062141447934</v>
      </c>
      <c r="AC38" s="143">
        <f t="shared" si="3"/>
        <v>2.86</v>
      </c>
      <c r="AD38" s="143">
        <f t="shared" si="4"/>
        <v>3.3</v>
      </c>
      <c r="AE38" s="143">
        <f t="shared" si="5"/>
        <v>26.103881131379609</v>
      </c>
      <c r="AF38" s="63">
        <v>43712</v>
      </c>
      <c r="AG38" s="64">
        <v>0.34</v>
      </c>
      <c r="AH38" s="64">
        <v>34.46125</v>
      </c>
      <c r="AI38" s="75">
        <f t="shared" si="8"/>
        <v>1.6050663078447516</v>
      </c>
      <c r="AJ38" s="66">
        <v>2197.5743362141739</v>
      </c>
      <c r="AK38" s="66">
        <v>2.1975743362141738</v>
      </c>
      <c r="AL38" s="67">
        <v>2.1975739999999999</v>
      </c>
      <c r="AM38" s="69">
        <v>85.5</v>
      </c>
      <c r="AN38" s="15" t="s">
        <v>18</v>
      </c>
    </row>
    <row r="39" spans="1:40" ht="14.5" x14ac:dyDescent="0.35">
      <c r="A39" s="79" t="s">
        <v>135</v>
      </c>
      <c r="B39" s="144" t="s">
        <v>422</v>
      </c>
      <c r="C39" s="79" t="s">
        <v>152</v>
      </c>
      <c r="D39" s="79" t="s">
        <v>250</v>
      </c>
      <c r="E39" s="79" t="s">
        <v>145</v>
      </c>
      <c r="F39" s="79" t="s">
        <v>142</v>
      </c>
      <c r="G39" s="80">
        <v>10.105</v>
      </c>
      <c r="H39" s="80">
        <v>7.8728100000000003</v>
      </c>
      <c r="I39" s="81">
        <v>0.35699999999999998</v>
      </c>
      <c r="J39" s="81">
        <v>0.61299999999999999</v>
      </c>
      <c r="K39" s="81">
        <v>0.80900000000000005</v>
      </c>
      <c r="L39" s="81">
        <v>1.4350000000000001</v>
      </c>
      <c r="M39" s="81">
        <v>1</v>
      </c>
      <c r="N39" s="81">
        <v>1.72</v>
      </c>
      <c r="O39" s="81">
        <v>23.17</v>
      </c>
      <c r="P39" s="62">
        <v>3.44</v>
      </c>
      <c r="Q39" s="62">
        <v>2</v>
      </c>
      <c r="R39" s="62">
        <v>0.28499999999999992</v>
      </c>
      <c r="S39" s="62">
        <v>0.19099999999999995</v>
      </c>
      <c r="T39" s="81">
        <v>2.39</v>
      </c>
      <c r="U39" s="81">
        <v>3.16</v>
      </c>
      <c r="V39" s="81">
        <v>3.17</v>
      </c>
      <c r="W39" s="81">
        <v>2.56</v>
      </c>
      <c r="X39" s="81">
        <v>3.85</v>
      </c>
      <c r="Y39" s="81">
        <v>2.27</v>
      </c>
      <c r="Z39" s="143">
        <f t="shared" si="0"/>
        <v>3.17</v>
      </c>
      <c r="AA39" s="143">
        <f t="shared" si="1"/>
        <v>3.85</v>
      </c>
      <c r="AB39" s="143">
        <f t="shared" si="2"/>
        <v>42.843643033813876</v>
      </c>
      <c r="AC39" s="143">
        <f t="shared" si="3"/>
        <v>2.27</v>
      </c>
      <c r="AD39" s="143">
        <f t="shared" si="4"/>
        <v>2.56</v>
      </c>
      <c r="AE39" s="143">
        <f t="shared" si="5"/>
        <v>16.857956018647979</v>
      </c>
      <c r="AF39" s="82">
        <v>43712</v>
      </c>
      <c r="AG39" s="83">
        <v>0.38</v>
      </c>
      <c r="AH39" s="83">
        <v>21.165140000000001</v>
      </c>
      <c r="AI39" s="65">
        <f t="shared" si="8"/>
        <v>0.7541418218240501</v>
      </c>
      <c r="AJ39" s="66">
        <v>2872.5900147582129</v>
      </c>
      <c r="AK39" s="66">
        <v>2.8725900147582131</v>
      </c>
      <c r="AL39" s="67">
        <v>2.8725900000000002</v>
      </c>
      <c r="AM39" s="86">
        <v>59.3</v>
      </c>
      <c r="AN39" s="15" t="s">
        <v>149</v>
      </c>
    </row>
    <row r="40" spans="1:40" ht="14.5" x14ac:dyDescent="0.35">
      <c r="A40" s="79" t="s">
        <v>135</v>
      </c>
      <c r="B40" s="144" t="s">
        <v>422</v>
      </c>
      <c r="C40" s="79" t="s">
        <v>152</v>
      </c>
      <c r="D40" s="79" t="s">
        <v>251</v>
      </c>
      <c r="E40" s="79" t="s">
        <v>148</v>
      </c>
      <c r="F40" s="79" t="s">
        <v>142</v>
      </c>
      <c r="G40" s="80">
        <v>16.00581</v>
      </c>
      <c r="H40" s="80">
        <v>14.009069999999999</v>
      </c>
      <c r="I40" s="81">
        <v>0.69099999999999995</v>
      </c>
      <c r="J40" s="81">
        <v>1.1200000000000001</v>
      </c>
      <c r="K40" s="81">
        <v>1.0229999999999999</v>
      </c>
      <c r="L40" s="81">
        <v>1.5860000000000001</v>
      </c>
      <c r="M40" s="81">
        <v>1.2749999999999999</v>
      </c>
      <c r="N40" s="81">
        <v>1.732</v>
      </c>
      <c r="O40" s="81">
        <v>26.52</v>
      </c>
      <c r="P40" s="62">
        <v>3.464</v>
      </c>
      <c r="Q40" s="62">
        <v>2.5499999999999998</v>
      </c>
      <c r="R40" s="62">
        <v>0.14599999999999991</v>
      </c>
      <c r="S40" s="62">
        <v>0.252</v>
      </c>
      <c r="T40" s="81">
        <v>2.65</v>
      </c>
      <c r="U40" s="81">
        <v>3.51</v>
      </c>
      <c r="V40" s="81">
        <v>3.35</v>
      </c>
      <c r="W40" s="81">
        <v>2.19</v>
      </c>
      <c r="X40" s="81">
        <v>3.71</v>
      </c>
      <c r="Y40" s="81">
        <v>3.09</v>
      </c>
      <c r="Z40" s="143">
        <f t="shared" si="0"/>
        <v>3.35</v>
      </c>
      <c r="AA40" s="143">
        <f t="shared" si="1"/>
        <v>3.71</v>
      </c>
      <c r="AB40" s="143">
        <f t="shared" si="2"/>
        <v>21.100196019275213</v>
      </c>
      <c r="AC40" s="143">
        <f t="shared" si="3"/>
        <v>2.19</v>
      </c>
      <c r="AD40" s="143">
        <f t="shared" si="4"/>
        <v>3.09</v>
      </c>
      <c r="AE40" s="143">
        <f t="shared" si="5"/>
        <v>64.158067222183675</v>
      </c>
      <c r="AF40" s="82">
        <v>43712</v>
      </c>
      <c r="AG40" s="83">
        <v>0.37</v>
      </c>
      <c r="AH40" s="83">
        <v>38.091380000000001</v>
      </c>
      <c r="AI40" s="75">
        <f t="shared" si="8"/>
        <v>1.4858927500806767</v>
      </c>
      <c r="AJ40" s="66">
        <v>2623.8848374969507</v>
      </c>
      <c r="AK40" s="66">
        <v>2.6238848374969508</v>
      </c>
      <c r="AL40" s="67">
        <v>2.623885</v>
      </c>
      <c r="AM40" s="86">
        <v>72.400000000000006</v>
      </c>
      <c r="AN40" s="15" t="s">
        <v>149</v>
      </c>
    </row>
    <row r="41" spans="1:40" ht="14.5" x14ac:dyDescent="0.35">
      <c r="A41" s="103" t="s">
        <v>135</v>
      </c>
      <c r="B41" s="144" t="s">
        <v>422</v>
      </c>
      <c r="C41" s="103" t="s">
        <v>152</v>
      </c>
      <c r="D41" s="103" t="s">
        <v>252</v>
      </c>
      <c r="E41" s="103" t="s">
        <v>150</v>
      </c>
      <c r="F41" s="103" t="s">
        <v>139</v>
      </c>
      <c r="G41" s="104"/>
      <c r="H41" s="104"/>
      <c r="I41" s="105">
        <v>0.20200000000000001</v>
      </c>
      <c r="J41" s="105">
        <v>1.496</v>
      </c>
      <c r="K41" s="105">
        <v>0.57999999999999996</v>
      </c>
      <c r="L41" s="105">
        <v>1.694</v>
      </c>
      <c r="M41" s="105">
        <v>0.85399999999999998</v>
      </c>
      <c r="N41" s="105">
        <v>1.9970000000000001</v>
      </c>
      <c r="O41" s="105">
        <v>27.38</v>
      </c>
      <c r="P41" s="62">
        <v>3.9940000000000002</v>
      </c>
      <c r="Q41" s="62">
        <v>1.708</v>
      </c>
      <c r="R41" s="62">
        <v>0.30300000000000016</v>
      </c>
      <c r="S41" s="62">
        <v>0.27400000000000002</v>
      </c>
      <c r="T41" s="105">
        <v>2.42</v>
      </c>
      <c r="U41" s="105">
        <v>4.33</v>
      </c>
      <c r="V41" s="105">
        <v>4.8099999999999996</v>
      </c>
      <c r="W41" s="105">
        <v>2.87</v>
      </c>
      <c r="X41" s="105">
        <v>3.81</v>
      </c>
      <c r="Y41" s="105">
        <v>2.15</v>
      </c>
      <c r="Z41" s="143">
        <f t="shared" si="0"/>
        <v>3.81</v>
      </c>
      <c r="AA41" s="143">
        <f t="shared" si="1"/>
        <v>4.8099999999999996</v>
      </c>
      <c r="AB41" s="143">
        <f t="shared" si="2"/>
        <v>89.999998271903053</v>
      </c>
      <c r="AC41" s="143">
        <f t="shared" si="3"/>
        <v>2.15</v>
      </c>
      <c r="AD41" s="143">
        <f t="shared" si="4"/>
        <v>2.87</v>
      </c>
      <c r="AE41" s="143">
        <f t="shared" si="5"/>
        <v>46.054480427175577</v>
      </c>
      <c r="AF41" s="106">
        <v>43712</v>
      </c>
      <c r="AG41" s="107">
        <v>0.24</v>
      </c>
      <c r="AH41" s="107">
        <v>42.61992</v>
      </c>
      <c r="AI41" s="65">
        <f t="shared" si="8"/>
        <v>0.71729117759845051</v>
      </c>
      <c r="AJ41" s="66">
        <v>6081.6674333084984</v>
      </c>
      <c r="AK41" s="66">
        <v>6.0816674333084988</v>
      </c>
      <c r="AL41" s="67">
        <v>6.0816670000000004</v>
      </c>
      <c r="AM41" s="110">
        <v>96.9</v>
      </c>
      <c r="AN41" s="15" t="s">
        <v>5</v>
      </c>
    </row>
    <row r="42" spans="1:40" ht="14.5" x14ac:dyDescent="0.35">
      <c r="A42" s="79" t="s">
        <v>135</v>
      </c>
      <c r="B42" s="144" t="s">
        <v>422</v>
      </c>
      <c r="C42" s="79" t="s">
        <v>152</v>
      </c>
      <c r="D42" s="79" t="s">
        <v>253</v>
      </c>
      <c r="E42" s="79" t="s">
        <v>151</v>
      </c>
      <c r="F42" s="79" t="s">
        <v>139</v>
      </c>
      <c r="G42" s="80">
        <v>22.27149</v>
      </c>
      <c r="H42" s="80">
        <v>22.046959999999999</v>
      </c>
      <c r="I42" s="81">
        <v>0.57599999999999996</v>
      </c>
      <c r="J42" s="81">
        <v>1.0289999999999999</v>
      </c>
      <c r="K42" s="81">
        <v>0.97899999999999998</v>
      </c>
      <c r="L42" s="81">
        <v>1.978</v>
      </c>
      <c r="M42" s="81">
        <v>1.3029999999999999</v>
      </c>
      <c r="N42" s="81">
        <v>2.3260000000000001</v>
      </c>
      <c r="O42" s="81">
        <v>22.08</v>
      </c>
      <c r="P42" s="62">
        <v>4.6520000000000001</v>
      </c>
      <c r="Q42" s="62">
        <v>2.6059999999999999</v>
      </c>
      <c r="R42" s="62">
        <v>0.34800000000000009</v>
      </c>
      <c r="S42" s="62">
        <v>0.32399999999999995</v>
      </c>
      <c r="T42" s="81">
        <v>2.2400000000000002</v>
      </c>
      <c r="U42" s="81">
        <v>4.4000000000000004</v>
      </c>
      <c r="V42" s="81">
        <v>5.48</v>
      </c>
      <c r="W42" s="81">
        <v>3.5</v>
      </c>
      <c r="X42" s="81">
        <v>4.43</v>
      </c>
      <c r="Y42" s="81">
        <v>1.77</v>
      </c>
      <c r="Z42" s="143">
        <f t="shared" si="0"/>
        <v>4.43</v>
      </c>
      <c r="AA42" s="143">
        <f t="shared" si="1"/>
        <v>5.48</v>
      </c>
      <c r="AB42" s="143" t="e">
        <f t="shared" si="2"/>
        <v>#NUM!</v>
      </c>
      <c r="AC42" s="143">
        <f t="shared" si="3"/>
        <v>1.77</v>
      </c>
      <c r="AD42" s="143">
        <f t="shared" si="4"/>
        <v>3.5</v>
      </c>
      <c r="AE42" s="143" t="e">
        <f t="shared" si="5"/>
        <v>#NUM!</v>
      </c>
      <c r="AF42" s="82">
        <v>43712</v>
      </c>
      <c r="AG42" s="83">
        <v>0.44</v>
      </c>
      <c r="AH42" s="83">
        <v>30.47268</v>
      </c>
      <c r="AI42" s="75">
        <f t="shared" si="8"/>
        <v>2.583722445051976</v>
      </c>
      <c r="AJ42" s="66">
        <v>1207.1752418581693</v>
      </c>
      <c r="AK42" s="66">
        <v>1.2071752418581694</v>
      </c>
      <c r="AL42" s="67">
        <v>1.2071750000000001</v>
      </c>
      <c r="AM42" s="86">
        <v>105.3</v>
      </c>
      <c r="AN42" s="15" t="s">
        <v>149</v>
      </c>
    </row>
    <row r="43" spans="1:40" ht="14.5" x14ac:dyDescent="0.35">
      <c r="A43" s="79" t="s">
        <v>135</v>
      </c>
      <c r="B43" s="144" t="s">
        <v>422</v>
      </c>
      <c r="C43" s="79" t="s">
        <v>154</v>
      </c>
      <c r="D43" s="79" t="s">
        <v>254</v>
      </c>
      <c r="E43" s="79" t="s">
        <v>138</v>
      </c>
      <c r="F43" s="79" t="s">
        <v>139</v>
      </c>
      <c r="G43" s="80">
        <v>12.15414</v>
      </c>
      <c r="H43" s="80">
        <v>12.10501</v>
      </c>
      <c r="I43" s="81">
        <v>0.63900000000000001</v>
      </c>
      <c r="J43" s="81">
        <v>0.98399999999999999</v>
      </c>
      <c r="K43" s="81">
        <v>0.81499999999999995</v>
      </c>
      <c r="L43" s="81">
        <v>1.31</v>
      </c>
      <c r="M43" s="81">
        <v>1.0620000000000001</v>
      </c>
      <c r="N43" s="81">
        <v>1.607</v>
      </c>
      <c r="O43" s="81">
        <v>24.22</v>
      </c>
      <c r="P43" s="62">
        <v>3.214</v>
      </c>
      <c r="Q43" s="62">
        <v>2.1240000000000001</v>
      </c>
      <c r="R43" s="62">
        <v>0.29699999999999993</v>
      </c>
      <c r="S43" s="62">
        <v>0.24700000000000011</v>
      </c>
      <c r="T43" s="81">
        <v>2.68</v>
      </c>
      <c r="U43" s="81">
        <v>3.13</v>
      </c>
      <c r="V43" s="81">
        <v>2.91</v>
      </c>
      <c r="W43" s="81">
        <v>2.52</v>
      </c>
      <c r="X43" s="81">
        <v>3.54</v>
      </c>
      <c r="Y43" s="81">
        <v>2.82</v>
      </c>
      <c r="Z43" s="143">
        <f t="shared" si="0"/>
        <v>2.91</v>
      </c>
      <c r="AA43" s="143">
        <f t="shared" si="1"/>
        <v>3.54</v>
      </c>
      <c r="AB43" s="143">
        <f t="shared" si="2"/>
        <v>39.050122527237193</v>
      </c>
      <c r="AC43" s="143">
        <f t="shared" si="3"/>
        <v>2.52</v>
      </c>
      <c r="AD43" s="143">
        <f t="shared" si="4"/>
        <v>2.82</v>
      </c>
      <c r="AE43" s="143">
        <f t="shared" si="5"/>
        <v>17.457603119735992</v>
      </c>
      <c r="AF43" s="82">
        <v>43712</v>
      </c>
      <c r="AG43" s="83">
        <v>0.16</v>
      </c>
      <c r="AH43" s="83">
        <v>17.59421</v>
      </c>
      <c r="AI43" s="65">
        <f t="shared" si="8"/>
        <v>0.95477485039852439</v>
      </c>
      <c r="AJ43" s="66">
        <v>1886.1417453095457</v>
      </c>
      <c r="AK43" s="66">
        <v>1.8861417453095457</v>
      </c>
      <c r="AL43" s="67">
        <v>1.886142</v>
      </c>
      <c r="AM43" s="86">
        <v>97.3</v>
      </c>
      <c r="AN43" s="15" t="s">
        <v>149</v>
      </c>
    </row>
    <row r="44" spans="1:40" ht="14.5" x14ac:dyDescent="0.35">
      <c r="A44" s="60" t="s">
        <v>135</v>
      </c>
      <c r="B44" s="144" t="s">
        <v>422</v>
      </c>
      <c r="C44" s="60" t="s">
        <v>154</v>
      </c>
      <c r="D44" s="60" t="s">
        <v>255</v>
      </c>
      <c r="E44" s="60" t="s">
        <v>145</v>
      </c>
      <c r="F44" s="60" t="s">
        <v>139</v>
      </c>
      <c r="G44" s="61">
        <v>9.7967099999999991</v>
      </c>
      <c r="H44" s="61">
        <v>9.0575899999999994</v>
      </c>
      <c r="I44" s="81">
        <v>0.47199999999999998</v>
      </c>
      <c r="J44" s="81">
        <v>0.65200000000000002</v>
      </c>
      <c r="K44" s="62">
        <v>0.59399999999999997</v>
      </c>
      <c r="L44" s="62">
        <v>1.0149999999999999</v>
      </c>
      <c r="M44" s="62">
        <v>0.86199999999999999</v>
      </c>
      <c r="N44" s="62">
        <v>1.3919999999999999</v>
      </c>
      <c r="O44" s="62">
        <v>23.79</v>
      </c>
      <c r="P44" s="62">
        <v>2.7839999999999998</v>
      </c>
      <c r="Q44" s="62">
        <v>1.724</v>
      </c>
      <c r="R44" s="62">
        <v>0.377</v>
      </c>
      <c r="S44" s="62">
        <v>0.26800000000000002</v>
      </c>
      <c r="T44" s="62">
        <v>1.97</v>
      </c>
      <c r="U44" s="62">
        <v>2.68</v>
      </c>
      <c r="V44" s="62">
        <v>3.35</v>
      </c>
      <c r="W44" s="62">
        <v>2.38</v>
      </c>
      <c r="X44" s="62">
        <v>2.7</v>
      </c>
      <c r="Y44" s="62">
        <v>1.91</v>
      </c>
      <c r="Z44" s="143">
        <f t="shared" si="0"/>
        <v>2.7</v>
      </c>
      <c r="AA44" s="143">
        <f t="shared" si="1"/>
        <v>3.35</v>
      </c>
      <c r="AB44" s="143">
        <f t="shared" si="2"/>
        <v>40.541601864247667</v>
      </c>
      <c r="AC44" s="143">
        <f t="shared" si="3"/>
        <v>1.91</v>
      </c>
      <c r="AD44" s="143">
        <f t="shared" si="4"/>
        <v>2.38</v>
      </c>
      <c r="AE44" s="143">
        <f t="shared" si="5"/>
        <v>28.034296528480223</v>
      </c>
      <c r="AF44" s="63">
        <v>43712</v>
      </c>
      <c r="AG44" s="64">
        <v>0.47</v>
      </c>
      <c r="AH44" s="64">
        <v>13.03556</v>
      </c>
      <c r="AI44" s="75">
        <f t="shared" si="8"/>
        <v>0.53316998975020291</v>
      </c>
      <c r="AJ44" s="66">
        <v>2502.4737072288021</v>
      </c>
      <c r="AK44" s="66">
        <v>2.5024737072288024</v>
      </c>
      <c r="AL44" s="67">
        <v>2.5024739999999999</v>
      </c>
      <c r="AM44" s="69">
        <v>63.4</v>
      </c>
      <c r="AN44" s="15" t="s">
        <v>18</v>
      </c>
    </row>
    <row r="45" spans="1:40" ht="14.5" x14ac:dyDescent="0.35">
      <c r="A45" s="79" t="s">
        <v>135</v>
      </c>
      <c r="B45" s="144" t="s">
        <v>422</v>
      </c>
      <c r="C45" s="79" t="s">
        <v>154</v>
      </c>
      <c r="D45" s="79" t="s">
        <v>255</v>
      </c>
      <c r="E45" s="79" t="s">
        <v>145</v>
      </c>
      <c r="F45" s="79" t="s">
        <v>160</v>
      </c>
      <c r="G45" s="80">
        <v>2.6473800000000001</v>
      </c>
      <c r="H45" s="80">
        <v>1.75701</v>
      </c>
      <c r="I45" s="81">
        <v>0.71499999999999997</v>
      </c>
      <c r="J45" s="81">
        <v>1.0960000000000001</v>
      </c>
      <c r="K45" s="81">
        <v>0.49299999999999999</v>
      </c>
      <c r="L45" s="81">
        <v>0.79500000000000004</v>
      </c>
      <c r="M45" s="81">
        <v>0.65800000000000003</v>
      </c>
      <c r="N45" s="81">
        <v>0.96299999999999997</v>
      </c>
      <c r="O45" s="81">
        <v>27.87</v>
      </c>
      <c r="P45" s="62">
        <v>1.9259999999999999</v>
      </c>
      <c r="Q45" s="62">
        <v>1.3160000000000001</v>
      </c>
      <c r="R45" s="62">
        <v>0.16799999999999993</v>
      </c>
      <c r="S45" s="62">
        <v>0.16500000000000004</v>
      </c>
      <c r="T45" s="81">
        <v>1.42</v>
      </c>
      <c r="U45" s="81">
        <v>2.2200000000000002</v>
      </c>
      <c r="V45" s="81">
        <v>2.17</v>
      </c>
      <c r="W45" s="81">
        <v>1.61</v>
      </c>
      <c r="X45" s="81">
        <v>1.77</v>
      </c>
      <c r="Y45" s="81">
        <v>1.62</v>
      </c>
      <c r="Z45" s="143">
        <f t="shared" si="0"/>
        <v>1.77</v>
      </c>
      <c r="AA45" s="143">
        <f t="shared" si="1"/>
        <v>2.17</v>
      </c>
      <c r="AB45" s="143">
        <f t="shared" si="2"/>
        <v>23.57817847281823</v>
      </c>
      <c r="AC45" s="143">
        <f t="shared" si="3"/>
        <v>1.61</v>
      </c>
      <c r="AD45" s="143">
        <f t="shared" si="4"/>
        <v>1.62</v>
      </c>
      <c r="AE45" s="143">
        <f t="shared" si="5"/>
        <v>0.57296734472632771</v>
      </c>
      <c r="AF45" s="82">
        <v>43712</v>
      </c>
      <c r="AG45" s="83">
        <v>0.38</v>
      </c>
      <c r="AH45" s="83">
        <v>6.2266300000000001</v>
      </c>
      <c r="AI45" s="65">
        <f t="shared" si="8"/>
        <v>0.14065692617036271</v>
      </c>
      <c r="AJ45" s="66">
        <v>4531.0354928398428</v>
      </c>
      <c r="AK45" s="66">
        <v>4.5310354928398429</v>
      </c>
      <c r="AL45" s="67">
        <v>4.5310350000000001</v>
      </c>
      <c r="AM45" s="86">
        <v>35.700000000000003</v>
      </c>
      <c r="AN45" s="15" t="s">
        <v>149</v>
      </c>
    </row>
    <row r="46" spans="1:40" ht="14.5" x14ac:dyDescent="0.35">
      <c r="A46" s="79" t="s">
        <v>135</v>
      </c>
      <c r="B46" s="144" t="s">
        <v>422</v>
      </c>
      <c r="C46" s="79" t="s">
        <v>154</v>
      </c>
      <c r="D46" s="79" t="s">
        <v>256</v>
      </c>
      <c r="E46" s="79" t="s">
        <v>148</v>
      </c>
      <c r="F46" s="79" t="s">
        <v>139</v>
      </c>
      <c r="G46" s="80">
        <v>14.15056</v>
      </c>
      <c r="H46" s="80">
        <v>13.607799999999999</v>
      </c>
      <c r="I46" s="81">
        <v>0.81599999999999995</v>
      </c>
      <c r="J46" s="81">
        <v>1.097</v>
      </c>
      <c r="K46" s="81">
        <v>0.95899999999999996</v>
      </c>
      <c r="L46" s="81">
        <v>1.2789999999999999</v>
      </c>
      <c r="M46" s="81">
        <v>1.18</v>
      </c>
      <c r="N46" s="81">
        <v>1.5669999999999999</v>
      </c>
      <c r="O46" s="81">
        <v>20.77</v>
      </c>
      <c r="P46" s="62">
        <v>3.1339999999999999</v>
      </c>
      <c r="Q46" s="62">
        <v>2.36</v>
      </c>
      <c r="R46" s="62">
        <v>0.28800000000000003</v>
      </c>
      <c r="S46" s="62">
        <v>0.22099999999999997</v>
      </c>
      <c r="T46" s="81">
        <v>2.73</v>
      </c>
      <c r="U46" s="81">
        <v>3.8</v>
      </c>
      <c r="V46" s="81">
        <v>4.29</v>
      </c>
      <c r="W46" s="81">
        <v>3.17</v>
      </c>
      <c r="X46" s="81">
        <v>3.1</v>
      </c>
      <c r="Y46" s="81">
        <v>2.02</v>
      </c>
      <c r="Z46" s="143">
        <f t="shared" si="0"/>
        <v>3.1</v>
      </c>
      <c r="AA46" s="143">
        <f t="shared" si="1"/>
        <v>4.29</v>
      </c>
      <c r="AB46" s="143" t="e">
        <f t="shared" si="2"/>
        <v>#NUM!</v>
      </c>
      <c r="AC46" s="143">
        <f t="shared" si="3"/>
        <v>2.02</v>
      </c>
      <c r="AD46" s="143">
        <f t="shared" si="4"/>
        <v>3.17</v>
      </c>
      <c r="AE46" s="143" t="e">
        <f t="shared" si="5"/>
        <v>#NUM!</v>
      </c>
      <c r="AF46" s="82">
        <v>43712</v>
      </c>
      <c r="AG46" s="83">
        <v>0.31</v>
      </c>
      <c r="AH46" s="83">
        <v>16.164940000000001</v>
      </c>
      <c r="AI46" s="75">
        <f t="shared" si="8"/>
        <v>1.1361462208275142</v>
      </c>
      <c r="AJ46" s="66">
        <v>1456.2817114434206</v>
      </c>
      <c r="AK46" s="66">
        <v>1.4562817114434206</v>
      </c>
      <c r="AL46" s="67">
        <v>1.4562820000000001</v>
      </c>
      <c r="AM46" s="86">
        <v>86.5</v>
      </c>
      <c r="AN46" s="15" t="s">
        <v>149</v>
      </c>
    </row>
    <row r="47" spans="1:40" ht="14.5" x14ac:dyDescent="0.35">
      <c r="A47" s="103" t="s">
        <v>135</v>
      </c>
      <c r="B47" s="144" t="s">
        <v>423</v>
      </c>
      <c r="C47" s="103" t="s">
        <v>137</v>
      </c>
      <c r="D47" s="103" t="s">
        <v>257</v>
      </c>
      <c r="E47" s="103" t="s">
        <v>138</v>
      </c>
      <c r="F47" s="103" t="s">
        <v>139</v>
      </c>
      <c r="G47" s="104"/>
      <c r="H47" s="104"/>
      <c r="I47" s="105">
        <v>0.19700000000000001</v>
      </c>
      <c r="J47" s="105">
        <v>1.0149999999999999</v>
      </c>
      <c r="K47" s="105">
        <v>0.309</v>
      </c>
      <c r="L47" s="105">
        <v>1.194</v>
      </c>
      <c r="M47" s="105">
        <v>0.56599999999999995</v>
      </c>
      <c r="N47" s="105">
        <v>1.4019999999999999</v>
      </c>
      <c r="O47" s="105">
        <v>20.34</v>
      </c>
      <c r="P47" s="62">
        <v>2.8039999999999998</v>
      </c>
      <c r="Q47" s="62">
        <v>1.1319999999999999</v>
      </c>
      <c r="R47" s="62">
        <v>0.20799999999999996</v>
      </c>
      <c r="S47" s="62">
        <v>0.25699999999999995</v>
      </c>
      <c r="T47" s="105">
        <v>1.67</v>
      </c>
      <c r="U47" s="105">
        <v>2.97</v>
      </c>
      <c r="V47" s="105">
        <v>3.62</v>
      </c>
      <c r="W47" s="105">
        <v>2.17</v>
      </c>
      <c r="X47" s="105">
        <v>2.33</v>
      </c>
      <c r="Y47" s="105">
        <v>1.26</v>
      </c>
      <c r="Z47" s="143">
        <f t="shared" si="0"/>
        <v>2.33</v>
      </c>
      <c r="AA47" s="143">
        <f t="shared" si="1"/>
        <v>3.62</v>
      </c>
      <c r="AB47" s="143" t="e">
        <f t="shared" si="2"/>
        <v>#NUM!</v>
      </c>
      <c r="AC47" s="143">
        <f t="shared" si="3"/>
        <v>1.26</v>
      </c>
      <c r="AD47" s="143">
        <f t="shared" si="4"/>
        <v>2.17</v>
      </c>
      <c r="AE47" s="143">
        <f t="shared" si="5"/>
        <v>65.505351513623509</v>
      </c>
      <c r="AF47" s="106">
        <v>43712</v>
      </c>
      <c r="AG47" s="107">
        <v>0.21</v>
      </c>
      <c r="AH47" s="107">
        <v>12.36159</v>
      </c>
      <c r="AI47" s="65">
        <f t="shared" si="8"/>
        <v>0.17199073439990387</v>
      </c>
      <c r="AJ47" s="66">
        <v>7356.5605004225572</v>
      </c>
      <c r="AK47" s="66">
        <v>7.3565605004225576</v>
      </c>
      <c r="AL47" s="67">
        <v>7.3565610000000001</v>
      </c>
      <c r="AM47" s="110">
        <v>36.5</v>
      </c>
      <c r="AN47" s="15" t="s">
        <v>5</v>
      </c>
    </row>
    <row r="48" spans="1:40" ht="14.5" x14ac:dyDescent="0.35">
      <c r="A48" s="79" t="s">
        <v>135</v>
      </c>
      <c r="B48" s="144" t="s">
        <v>423</v>
      </c>
      <c r="C48" s="79" t="s">
        <v>137</v>
      </c>
      <c r="D48" s="79" t="s">
        <v>257</v>
      </c>
      <c r="E48" s="79" t="s">
        <v>138</v>
      </c>
      <c r="F48" s="79" t="s">
        <v>142</v>
      </c>
      <c r="G48" s="80">
        <v>2.2008000000000001</v>
      </c>
      <c r="H48" s="80">
        <v>1.9430799999999999</v>
      </c>
      <c r="I48" s="81">
        <v>9.2999999999999999E-2</v>
      </c>
      <c r="J48" s="81">
        <v>0.68500000000000005</v>
      </c>
      <c r="K48" s="81">
        <v>0.318</v>
      </c>
      <c r="L48" s="81">
        <v>0.93500000000000005</v>
      </c>
      <c r="M48" s="81">
        <v>0.44700000000000001</v>
      </c>
      <c r="N48" s="81">
        <v>1.085</v>
      </c>
      <c r="O48" s="81">
        <v>26.09</v>
      </c>
      <c r="P48" s="62">
        <v>2.17</v>
      </c>
      <c r="Q48" s="62">
        <v>0.89400000000000002</v>
      </c>
      <c r="R48" s="62">
        <v>0.14999999999999991</v>
      </c>
      <c r="S48" s="62">
        <v>0.129</v>
      </c>
      <c r="T48" s="81">
        <v>0.89</v>
      </c>
      <c r="U48" s="81">
        <v>1.88</v>
      </c>
      <c r="V48" s="81">
        <v>1.73</v>
      </c>
      <c r="W48" s="81">
        <v>0.75</v>
      </c>
      <c r="X48" s="81">
        <v>2.0299999999999998</v>
      </c>
      <c r="Y48" s="81">
        <v>1.4</v>
      </c>
      <c r="Z48" s="143">
        <f t="shared" si="0"/>
        <v>1.73</v>
      </c>
      <c r="AA48" s="143">
        <f t="shared" si="1"/>
        <v>2.0299999999999998</v>
      </c>
      <c r="AB48" s="143">
        <f t="shared" si="2"/>
        <v>17.457603119735992</v>
      </c>
      <c r="AC48" s="143">
        <f t="shared" si="3"/>
        <v>0.75</v>
      </c>
      <c r="AD48" s="143">
        <f t="shared" si="4"/>
        <v>1.4</v>
      </c>
      <c r="AE48" s="143">
        <f t="shared" si="5"/>
        <v>40.541601864247667</v>
      </c>
      <c r="AF48" s="82">
        <v>43712</v>
      </c>
      <c r="AG48" s="83">
        <v>0.23</v>
      </c>
      <c r="AH48" s="83">
        <v>4.3197999999999999</v>
      </c>
      <c r="AI48" s="75">
        <f t="shared" si="8"/>
        <v>5.2495359032304276E-2</v>
      </c>
      <c r="AJ48" s="66">
        <v>8422.6403498751079</v>
      </c>
      <c r="AK48" s="66">
        <v>8.4226403498751079</v>
      </c>
      <c r="AL48" s="67">
        <v>8.4226399999999995</v>
      </c>
      <c r="AM48" s="86">
        <v>24.8</v>
      </c>
      <c r="AN48" s="15" t="s">
        <v>149</v>
      </c>
    </row>
    <row r="49" spans="1:40" ht="14.5" x14ac:dyDescent="0.35">
      <c r="A49" s="103" t="s">
        <v>135</v>
      </c>
      <c r="B49" s="144" t="s">
        <v>423</v>
      </c>
      <c r="C49" s="103" t="s">
        <v>137</v>
      </c>
      <c r="D49" s="103" t="s">
        <v>258</v>
      </c>
      <c r="E49" s="103" t="s">
        <v>145</v>
      </c>
      <c r="F49" s="103" t="s">
        <v>139</v>
      </c>
      <c r="G49" s="104"/>
      <c r="H49" s="104"/>
      <c r="I49" s="105">
        <v>0.112</v>
      </c>
      <c r="J49" s="105">
        <v>0.94399999999999995</v>
      </c>
      <c r="K49" s="105">
        <v>0.27900000000000003</v>
      </c>
      <c r="L49" s="105">
        <v>1.0760000000000001</v>
      </c>
      <c r="M49" s="105">
        <v>0.51200000000000001</v>
      </c>
      <c r="N49" s="105">
        <v>1.2210000000000001</v>
      </c>
      <c r="O49" s="105">
        <v>34.909999999999997</v>
      </c>
      <c r="P49" s="62">
        <v>2.4420000000000002</v>
      </c>
      <c r="Q49" s="62">
        <v>1.024</v>
      </c>
      <c r="R49" s="62">
        <v>0.14500000000000002</v>
      </c>
      <c r="S49" s="62">
        <v>0.23299999999999998</v>
      </c>
      <c r="T49" s="105">
        <v>1.66</v>
      </c>
      <c r="U49" s="105">
        <v>2.42</v>
      </c>
      <c r="V49" s="105">
        <v>4.24</v>
      </c>
      <c r="W49" s="105">
        <v>2.34</v>
      </c>
      <c r="X49" s="105">
        <v>2.08</v>
      </c>
      <c r="Y49" s="105">
        <v>1.28</v>
      </c>
      <c r="Z49" s="143">
        <f t="shared" si="0"/>
        <v>2.08</v>
      </c>
      <c r="AA49" s="143">
        <f t="shared" si="1"/>
        <v>4.24</v>
      </c>
      <c r="AB49" s="143" t="e">
        <f t="shared" si="2"/>
        <v>#NUM!</v>
      </c>
      <c r="AC49" s="143">
        <f t="shared" si="3"/>
        <v>1.28</v>
      </c>
      <c r="AD49" s="143">
        <f t="shared" si="4"/>
        <v>2.34</v>
      </c>
      <c r="AE49" s="143" t="e">
        <f t="shared" si="5"/>
        <v>#NUM!</v>
      </c>
      <c r="AF49" s="106">
        <v>43712</v>
      </c>
      <c r="AG49" s="107">
        <v>0.53</v>
      </c>
      <c r="AH49" s="107">
        <v>20.598610000000001</v>
      </c>
      <c r="AI49" s="65">
        <f t="shared" si="8"/>
        <v>0.11035760466678471</v>
      </c>
      <c r="AJ49" s="66">
        <v>19104.74196506583</v>
      </c>
      <c r="AK49" s="66">
        <v>19.104741965065831</v>
      </c>
      <c r="AL49" s="67">
        <v>19.10474</v>
      </c>
      <c r="AM49" s="110">
        <v>62.2</v>
      </c>
      <c r="AN49" s="15" t="s">
        <v>5</v>
      </c>
    </row>
    <row r="50" spans="1:40" ht="14.5" x14ac:dyDescent="0.35">
      <c r="A50" s="79" t="s">
        <v>135</v>
      </c>
      <c r="B50" s="144" t="s">
        <v>423</v>
      </c>
      <c r="C50" s="79" t="s">
        <v>137</v>
      </c>
      <c r="D50" s="79" t="s">
        <v>258</v>
      </c>
      <c r="E50" s="79" t="s">
        <v>145</v>
      </c>
      <c r="F50" s="79" t="s">
        <v>160</v>
      </c>
      <c r="G50" s="80">
        <v>1.67425</v>
      </c>
      <c r="H50" s="80">
        <v>1.65429</v>
      </c>
      <c r="I50" s="81">
        <v>7.4999999999999997E-2</v>
      </c>
      <c r="J50" s="81">
        <v>0.46700000000000003</v>
      </c>
      <c r="K50" s="81">
        <v>0.23699999999999999</v>
      </c>
      <c r="L50" s="81">
        <v>0.71699999999999997</v>
      </c>
      <c r="M50" s="81">
        <v>0.35199999999999998</v>
      </c>
      <c r="N50" s="81">
        <v>0.85</v>
      </c>
      <c r="O50" s="81">
        <v>27.15</v>
      </c>
      <c r="P50" s="62">
        <v>1.7</v>
      </c>
      <c r="Q50" s="62">
        <v>0.70399999999999996</v>
      </c>
      <c r="R50" s="62">
        <v>0.13300000000000001</v>
      </c>
      <c r="S50" s="62">
        <v>0.11499999999999999</v>
      </c>
      <c r="T50" s="81">
        <v>0.87</v>
      </c>
      <c r="U50" s="81">
        <v>1.59</v>
      </c>
      <c r="V50" s="81">
        <v>1.95</v>
      </c>
      <c r="W50" s="81">
        <v>1.0900000000000001</v>
      </c>
      <c r="X50" s="81">
        <v>1.66</v>
      </c>
      <c r="Y50" s="81">
        <v>1.03</v>
      </c>
      <c r="Z50" s="143">
        <f t="shared" si="0"/>
        <v>1.66</v>
      </c>
      <c r="AA50" s="143">
        <f t="shared" si="1"/>
        <v>1.95</v>
      </c>
      <c r="AB50" s="143">
        <f t="shared" si="2"/>
        <v>16.857956018647979</v>
      </c>
      <c r="AC50" s="143">
        <f t="shared" si="3"/>
        <v>1.03</v>
      </c>
      <c r="AD50" s="143">
        <f t="shared" si="4"/>
        <v>1.0900000000000001</v>
      </c>
      <c r="AE50" s="143">
        <f t="shared" si="5"/>
        <v>3.439812766729788</v>
      </c>
      <c r="AF50" s="82">
        <v>43712</v>
      </c>
      <c r="AG50" s="83">
        <v>0.42</v>
      </c>
      <c r="AH50" s="83">
        <v>3.4043199999999998</v>
      </c>
      <c r="AI50" s="75">
        <f t="shared" si="8"/>
        <v>2.1619918194361258E-2</v>
      </c>
      <c r="AJ50" s="66">
        <v>16116.912817808245</v>
      </c>
      <c r="AK50" s="66">
        <v>16.116912817808245</v>
      </c>
      <c r="AL50" s="67">
        <v>16.116910000000001</v>
      </c>
      <c r="AM50" s="86">
        <v>21.8</v>
      </c>
      <c r="AN50" s="15" t="s">
        <v>149</v>
      </c>
    </row>
    <row r="51" spans="1:40" ht="14.5" x14ac:dyDescent="0.35">
      <c r="A51" s="103" t="s">
        <v>135</v>
      </c>
      <c r="B51" s="144" t="s">
        <v>423</v>
      </c>
      <c r="C51" s="103" t="s">
        <v>137</v>
      </c>
      <c r="D51" s="103" t="s">
        <v>259</v>
      </c>
      <c r="E51" s="103" t="s">
        <v>148</v>
      </c>
      <c r="F51" s="103" t="s">
        <v>139</v>
      </c>
      <c r="G51" s="104"/>
      <c r="H51" s="104"/>
      <c r="I51" s="105">
        <v>0.17100000000000001</v>
      </c>
      <c r="J51" s="105">
        <v>0.70899999999999996</v>
      </c>
      <c r="K51" s="105">
        <v>0.38900000000000001</v>
      </c>
      <c r="L51" s="105">
        <v>1.0249999999999999</v>
      </c>
      <c r="M51" s="105">
        <v>0.57799999999999996</v>
      </c>
      <c r="N51" s="105">
        <v>1.2609999999999999</v>
      </c>
      <c r="O51" s="105">
        <v>26.44</v>
      </c>
      <c r="P51" s="62">
        <v>2.5219999999999998</v>
      </c>
      <c r="Q51" s="62">
        <v>1.1559999999999999</v>
      </c>
      <c r="R51" s="62">
        <v>0.23599999999999999</v>
      </c>
      <c r="S51" s="62">
        <v>0.18899999999999995</v>
      </c>
      <c r="T51" s="105">
        <v>1.89</v>
      </c>
      <c r="U51" s="105">
        <v>3.02</v>
      </c>
      <c r="V51" s="105">
        <v>3.74</v>
      </c>
      <c r="W51" s="105">
        <v>2.25</v>
      </c>
      <c r="X51" s="105">
        <v>3.15</v>
      </c>
      <c r="Y51" s="105">
        <v>1.83</v>
      </c>
      <c r="Z51" s="143">
        <f t="shared" si="0"/>
        <v>3.15</v>
      </c>
      <c r="AA51" s="143">
        <f t="shared" si="1"/>
        <v>3.74</v>
      </c>
      <c r="AB51" s="143">
        <f t="shared" si="2"/>
        <v>36.157008192743142</v>
      </c>
      <c r="AC51" s="143">
        <f t="shared" si="3"/>
        <v>1.83</v>
      </c>
      <c r="AD51" s="143">
        <f t="shared" si="4"/>
        <v>2.25</v>
      </c>
      <c r="AE51" s="143">
        <f t="shared" si="5"/>
        <v>24.834587484031104</v>
      </c>
      <c r="AF51" s="106">
        <v>43712</v>
      </c>
      <c r="AG51" s="107">
        <v>0.3</v>
      </c>
      <c r="AH51" s="107">
        <v>14.787710000000001</v>
      </c>
      <c r="AI51" s="65">
        <f t="shared" si="8"/>
        <v>0.14385692865445723</v>
      </c>
      <c r="AJ51" s="66">
        <v>10521.451751510314</v>
      </c>
      <c r="AK51" s="66">
        <v>10.521451751510314</v>
      </c>
      <c r="AL51" s="67">
        <v>10.52145</v>
      </c>
      <c r="AM51" s="110">
        <v>55.8</v>
      </c>
      <c r="AN51" s="15" t="s">
        <v>5</v>
      </c>
    </row>
    <row r="52" spans="1:40" ht="14.5" x14ac:dyDescent="0.35">
      <c r="A52" s="103" t="s">
        <v>135</v>
      </c>
      <c r="B52" s="144" t="s">
        <v>423</v>
      </c>
      <c r="C52" s="103" t="s">
        <v>137</v>
      </c>
      <c r="D52" s="103" t="s">
        <v>260</v>
      </c>
      <c r="E52" s="103" t="s">
        <v>150</v>
      </c>
      <c r="F52" s="103" t="s">
        <v>139</v>
      </c>
      <c r="G52" s="104"/>
      <c r="H52" s="104"/>
      <c r="I52" s="105">
        <v>7.6999999999999999E-2</v>
      </c>
      <c r="J52" s="105">
        <v>0.72499999999999998</v>
      </c>
      <c r="K52" s="105">
        <v>0.32500000000000001</v>
      </c>
      <c r="L52" s="105">
        <v>1.159</v>
      </c>
      <c r="M52" s="105">
        <v>0.47399999999999998</v>
      </c>
      <c r="N52" s="105">
        <v>1.3420000000000001</v>
      </c>
      <c r="O52" s="105">
        <v>26.01</v>
      </c>
      <c r="P52" s="62">
        <v>2.6840000000000002</v>
      </c>
      <c r="Q52" s="62">
        <v>0.94799999999999995</v>
      </c>
      <c r="R52" s="62">
        <v>0.18300000000000005</v>
      </c>
      <c r="S52" s="62">
        <v>0.14899999999999997</v>
      </c>
      <c r="T52" s="105">
        <v>1.53</v>
      </c>
      <c r="U52" s="105">
        <v>2.9</v>
      </c>
      <c r="V52" s="105">
        <v>3.73</v>
      </c>
      <c r="W52" s="105">
        <v>1.82</v>
      </c>
      <c r="X52" s="105">
        <v>2.44</v>
      </c>
      <c r="Y52" s="105">
        <v>1.2</v>
      </c>
      <c r="Z52" s="143">
        <f t="shared" si="0"/>
        <v>2.44</v>
      </c>
      <c r="AA52" s="143">
        <f t="shared" si="1"/>
        <v>3.73</v>
      </c>
      <c r="AB52" s="143" t="e">
        <f t="shared" si="2"/>
        <v>#NUM!</v>
      </c>
      <c r="AC52" s="143">
        <f t="shared" si="3"/>
        <v>1.2</v>
      </c>
      <c r="AD52" s="143">
        <f t="shared" si="4"/>
        <v>1.82</v>
      </c>
      <c r="AE52" s="143">
        <f t="shared" si="5"/>
        <v>38.316134464917049</v>
      </c>
      <c r="AF52" s="106">
        <v>43712</v>
      </c>
      <c r="AG52" s="107">
        <v>0.21</v>
      </c>
      <c r="AH52" s="107">
        <v>14.787710000000001</v>
      </c>
      <c r="AI52" s="75">
        <f t="shared" si="8"/>
        <v>8.0999608093739905E-2</v>
      </c>
      <c r="AJ52" s="66">
        <v>18686.309348641302</v>
      </c>
      <c r="AK52" s="66">
        <v>18.686309348641302</v>
      </c>
      <c r="AL52" s="67">
        <v>18.686309999999999</v>
      </c>
      <c r="AM52" s="110">
        <v>43.6</v>
      </c>
      <c r="AN52" s="15" t="s">
        <v>5</v>
      </c>
    </row>
    <row r="53" spans="1:40" ht="14.5" x14ac:dyDescent="0.35">
      <c r="A53" s="89" t="s">
        <v>135</v>
      </c>
      <c r="B53" s="144" t="s">
        <v>423</v>
      </c>
      <c r="C53" s="89" t="s">
        <v>137</v>
      </c>
      <c r="D53" s="89" t="s">
        <v>261</v>
      </c>
      <c r="E53" s="89" t="s">
        <v>151</v>
      </c>
      <c r="F53" s="89" t="s">
        <v>139</v>
      </c>
      <c r="G53" s="75">
        <v>6.9683799999999998</v>
      </c>
      <c r="H53" s="75">
        <v>6.9683799999999998</v>
      </c>
      <c r="I53" s="90">
        <v>0.40200000000000002</v>
      </c>
      <c r="J53" s="90">
        <v>0.42099999999999999</v>
      </c>
      <c r="K53" s="90">
        <v>0.55600000000000005</v>
      </c>
      <c r="L53" s="90">
        <v>0.66700000000000004</v>
      </c>
      <c r="M53" s="90">
        <v>0.76200000000000001</v>
      </c>
      <c r="N53" s="90">
        <v>0.95</v>
      </c>
      <c r="O53" s="90">
        <v>23.77</v>
      </c>
      <c r="P53" s="62">
        <v>1.9</v>
      </c>
      <c r="Q53" s="62">
        <v>1.524</v>
      </c>
      <c r="R53" s="62">
        <v>0.28299999999999992</v>
      </c>
      <c r="S53" s="62">
        <v>0.20599999999999996</v>
      </c>
      <c r="T53" s="90">
        <v>1.84</v>
      </c>
      <c r="U53" s="90">
        <v>1.98</v>
      </c>
      <c r="V53" s="90">
        <v>2.13</v>
      </c>
      <c r="W53" s="90">
        <v>1.74</v>
      </c>
      <c r="X53" s="90">
        <v>1.92</v>
      </c>
      <c r="Y53" s="90">
        <v>2.06</v>
      </c>
      <c r="Z53" s="143">
        <f t="shared" si="0"/>
        <v>1.92</v>
      </c>
      <c r="AA53" s="143">
        <f t="shared" si="1"/>
        <v>2.13</v>
      </c>
      <c r="AB53" s="143">
        <f t="shared" si="2"/>
        <v>12.122352242021217</v>
      </c>
      <c r="AC53" s="143">
        <f t="shared" si="3"/>
        <v>1.74</v>
      </c>
      <c r="AD53" s="143">
        <f t="shared" si="4"/>
        <v>2.06</v>
      </c>
      <c r="AE53" s="143">
        <f t="shared" si="5"/>
        <v>18.662924880681185</v>
      </c>
      <c r="AF53" s="91">
        <v>43712</v>
      </c>
      <c r="AG53" s="92">
        <v>0.21</v>
      </c>
      <c r="AH53" s="92">
        <v>11.009230000000001</v>
      </c>
      <c r="AI53" s="65">
        <f t="shared" si="8"/>
        <v>0.24008403524066102</v>
      </c>
      <c r="AJ53" s="66">
        <v>4693.5255864144319</v>
      </c>
      <c r="AK53" s="66">
        <v>4.6935255864144318</v>
      </c>
      <c r="AL53" s="67">
        <v>4.6935260000000003</v>
      </c>
      <c r="AM53" s="94">
        <v>30.8</v>
      </c>
      <c r="AN53" s="15" t="s">
        <v>16</v>
      </c>
    </row>
    <row r="54" spans="1:40" ht="14.5" x14ac:dyDescent="0.35">
      <c r="A54" s="79" t="s">
        <v>135</v>
      </c>
      <c r="B54" s="144" t="s">
        <v>423</v>
      </c>
      <c r="C54" s="79" t="s">
        <v>152</v>
      </c>
      <c r="D54" s="79" t="s">
        <v>262</v>
      </c>
      <c r="E54" s="79" t="s">
        <v>138</v>
      </c>
      <c r="F54" s="79" t="s">
        <v>139</v>
      </c>
      <c r="G54" s="80">
        <v>7.6716600000000001</v>
      </c>
      <c r="H54" s="80">
        <v>7.6295400000000004</v>
      </c>
      <c r="I54" s="81">
        <v>0.216</v>
      </c>
      <c r="J54" s="81">
        <v>0.60399999999999998</v>
      </c>
      <c r="K54" s="81">
        <v>0.22700000000000001</v>
      </c>
      <c r="L54" s="81">
        <v>1.0269999999999999</v>
      </c>
      <c r="M54" s="81">
        <v>0.36399999999999999</v>
      </c>
      <c r="N54" s="81">
        <v>1.153</v>
      </c>
      <c r="O54" s="81">
        <v>22.61</v>
      </c>
      <c r="P54" s="62">
        <v>2.306</v>
      </c>
      <c r="Q54" s="62">
        <v>0.72799999999999998</v>
      </c>
      <c r="R54" s="62">
        <v>0.12600000000000011</v>
      </c>
      <c r="S54" s="62">
        <v>0.13699999999999998</v>
      </c>
      <c r="T54" s="81">
        <v>1.79</v>
      </c>
      <c r="U54" s="81">
        <v>2.79</v>
      </c>
      <c r="V54" s="81">
        <v>2.77</v>
      </c>
      <c r="W54" s="81">
        <v>2.0099999999999998</v>
      </c>
      <c r="X54" s="81">
        <v>3.12</v>
      </c>
      <c r="Y54" s="81">
        <v>1.44</v>
      </c>
      <c r="Z54" s="143">
        <f t="shared" si="0"/>
        <v>2.77</v>
      </c>
      <c r="AA54" s="143">
        <f t="shared" si="1"/>
        <v>3.12</v>
      </c>
      <c r="AB54" s="143">
        <f t="shared" si="2"/>
        <v>20.487315110044808</v>
      </c>
      <c r="AC54" s="143">
        <f t="shared" si="3"/>
        <v>1.44</v>
      </c>
      <c r="AD54" s="143">
        <f t="shared" si="4"/>
        <v>2.0099999999999998</v>
      </c>
      <c r="AE54" s="143">
        <f t="shared" si="5"/>
        <v>34.750225745747947</v>
      </c>
      <c r="AF54" s="82">
        <v>43712</v>
      </c>
      <c r="AG54" s="83">
        <v>0.3</v>
      </c>
      <c r="AH54" s="83">
        <v>14.30111</v>
      </c>
      <c r="AI54" s="75">
        <f t="shared" si="8"/>
        <v>3.4239124264764956E-2</v>
      </c>
      <c r="AJ54" s="66">
        <v>42751.624870402673</v>
      </c>
      <c r="AK54" s="66">
        <v>42.751624870402672</v>
      </c>
      <c r="AL54" s="67">
        <v>42.751620000000003</v>
      </c>
      <c r="AM54" s="86">
        <v>46.9</v>
      </c>
      <c r="AN54" s="15" t="s">
        <v>149</v>
      </c>
    </row>
    <row r="55" spans="1:40" ht="14.5" x14ac:dyDescent="0.35">
      <c r="A55" s="79" t="s">
        <v>135</v>
      </c>
      <c r="B55" s="144" t="s">
        <v>423</v>
      </c>
      <c r="C55" s="79" t="s">
        <v>152</v>
      </c>
      <c r="D55" s="79" t="s">
        <v>262</v>
      </c>
      <c r="E55" s="79" t="s">
        <v>138</v>
      </c>
      <c r="F55" s="79" t="s">
        <v>142</v>
      </c>
      <c r="G55" s="80">
        <v>3.1494</v>
      </c>
      <c r="H55" s="80">
        <v>3.1318299999999999</v>
      </c>
      <c r="I55" s="81">
        <v>0.11799999999999999</v>
      </c>
      <c r="J55" s="81">
        <v>0.61699999999999999</v>
      </c>
      <c r="K55" s="81">
        <v>0.28699999999999998</v>
      </c>
      <c r="L55" s="81">
        <v>0.89</v>
      </c>
      <c r="M55" s="81">
        <v>0.437</v>
      </c>
      <c r="N55" s="81">
        <v>1.0860000000000001</v>
      </c>
      <c r="O55" s="81">
        <v>24.06</v>
      </c>
      <c r="P55" s="62">
        <v>2.1720000000000002</v>
      </c>
      <c r="Q55" s="62">
        <v>0.874</v>
      </c>
      <c r="R55" s="62">
        <v>0.19600000000000006</v>
      </c>
      <c r="S55" s="62">
        <v>0.15000000000000002</v>
      </c>
      <c r="T55" s="81">
        <v>1.1499999999999999</v>
      </c>
      <c r="U55" s="81">
        <v>2.36</v>
      </c>
      <c r="V55" s="81">
        <v>2.81</v>
      </c>
      <c r="W55" s="81">
        <v>1.63</v>
      </c>
      <c r="X55" s="81">
        <v>1.98</v>
      </c>
      <c r="Y55" s="81">
        <v>1.36</v>
      </c>
      <c r="Z55" s="143">
        <f t="shared" si="0"/>
        <v>1.98</v>
      </c>
      <c r="AA55" s="143">
        <f t="shared" si="1"/>
        <v>2.81</v>
      </c>
      <c r="AB55" s="143">
        <f t="shared" si="2"/>
        <v>56.098737990324743</v>
      </c>
      <c r="AC55" s="143">
        <f t="shared" si="3"/>
        <v>1.36</v>
      </c>
      <c r="AD55" s="143">
        <f t="shared" si="4"/>
        <v>1.63</v>
      </c>
      <c r="AE55" s="143">
        <f t="shared" si="5"/>
        <v>15.664266847796895</v>
      </c>
      <c r="AF55" s="82">
        <v>43712</v>
      </c>
      <c r="AG55" s="83">
        <v>0.32</v>
      </c>
      <c r="AH55" s="83">
        <v>8.1321399999999997</v>
      </c>
      <c r="AI55" s="65">
        <f t="shared" si="8"/>
        <v>5.4656593549704043E-2</v>
      </c>
      <c r="AJ55" s="66">
        <v>15228.874667421964</v>
      </c>
      <c r="AK55" s="66">
        <v>15.228874667421964</v>
      </c>
      <c r="AL55" s="67">
        <v>15.228870000000001</v>
      </c>
      <c r="AM55" s="86">
        <v>40</v>
      </c>
      <c r="AN55" s="15" t="s">
        <v>149</v>
      </c>
    </row>
    <row r="56" spans="1:40" ht="14.5" x14ac:dyDescent="0.35">
      <c r="A56" s="79" t="s">
        <v>135</v>
      </c>
      <c r="B56" s="144" t="s">
        <v>423</v>
      </c>
      <c r="C56" s="79" t="s">
        <v>152</v>
      </c>
      <c r="D56" s="79" t="s">
        <v>263</v>
      </c>
      <c r="E56" s="79" t="s">
        <v>145</v>
      </c>
      <c r="F56" s="79" t="s">
        <v>139</v>
      </c>
      <c r="G56" s="80">
        <v>8.26736</v>
      </c>
      <c r="H56" s="80">
        <v>7.4569999999999999</v>
      </c>
      <c r="I56" s="81">
        <v>6.9000000000000006E-2</v>
      </c>
      <c r="J56" s="81">
        <v>0.91600000000000004</v>
      </c>
      <c r="K56" s="81">
        <v>0.253</v>
      </c>
      <c r="L56" s="81">
        <v>1.117</v>
      </c>
      <c r="M56" s="81">
        <v>0.39500000000000002</v>
      </c>
      <c r="N56" s="81">
        <v>1.2649999999999999</v>
      </c>
      <c r="O56" s="81">
        <v>29.6</v>
      </c>
      <c r="P56" s="62">
        <v>2.5299999999999998</v>
      </c>
      <c r="Q56" s="62">
        <v>0.79</v>
      </c>
      <c r="R56" s="62">
        <v>0.14799999999999991</v>
      </c>
      <c r="S56" s="62">
        <v>0.14200000000000002</v>
      </c>
      <c r="T56" s="81">
        <v>1.64</v>
      </c>
      <c r="U56" s="81">
        <v>3.39</v>
      </c>
      <c r="V56" s="81">
        <v>3.19</v>
      </c>
      <c r="W56" s="81">
        <v>1.67</v>
      </c>
      <c r="X56" s="81">
        <v>2.62</v>
      </c>
      <c r="Y56" s="81">
        <v>1.52</v>
      </c>
      <c r="Z56" s="143">
        <f t="shared" si="0"/>
        <v>2.62</v>
      </c>
      <c r="AA56" s="143">
        <f t="shared" si="1"/>
        <v>3.19</v>
      </c>
      <c r="AB56" s="143">
        <f t="shared" si="2"/>
        <v>34.750225745747947</v>
      </c>
      <c r="AC56" s="143">
        <f t="shared" si="3"/>
        <v>1.52</v>
      </c>
      <c r="AD56" s="143">
        <f t="shared" si="4"/>
        <v>1.67</v>
      </c>
      <c r="AE56" s="143">
        <f t="shared" si="5"/>
        <v>8.6269265567088507</v>
      </c>
      <c r="AF56" s="82">
        <v>43712</v>
      </c>
      <c r="AG56" s="83">
        <v>0.4</v>
      </c>
      <c r="AH56" s="83">
        <v>12.410259999999999</v>
      </c>
      <c r="AI56" s="75">
        <f t="shared" si="8"/>
        <v>4.7023974957087669E-2</v>
      </c>
      <c r="AJ56" s="66">
        <v>27012.642414339531</v>
      </c>
      <c r="AK56" s="66">
        <v>27.012642414339531</v>
      </c>
      <c r="AL56" s="67">
        <v>27.012640000000001</v>
      </c>
      <c r="AM56" s="86">
        <v>66.099999999999994</v>
      </c>
      <c r="AN56" s="15" t="s">
        <v>5</v>
      </c>
    </row>
    <row r="57" spans="1:40" ht="14.5" x14ac:dyDescent="0.35">
      <c r="A57" s="60" t="s">
        <v>135</v>
      </c>
      <c r="B57" s="144" t="s">
        <v>423</v>
      </c>
      <c r="C57" s="60" t="s">
        <v>152</v>
      </c>
      <c r="D57" s="60" t="s">
        <v>264</v>
      </c>
      <c r="E57" s="60" t="s">
        <v>148</v>
      </c>
      <c r="F57" s="60" t="s">
        <v>142</v>
      </c>
      <c r="G57" s="61">
        <v>6.6516999999999999</v>
      </c>
      <c r="H57" s="61">
        <v>6.6497400000000004</v>
      </c>
      <c r="I57" s="81">
        <v>6.6000000000000003E-2</v>
      </c>
      <c r="J57" s="81">
        <v>0.95</v>
      </c>
      <c r="K57" s="62">
        <v>0.27600000000000002</v>
      </c>
      <c r="L57" s="62">
        <v>1.3009999999999999</v>
      </c>
      <c r="M57" s="62">
        <v>0.44700000000000001</v>
      </c>
      <c r="N57" s="62">
        <v>1.4590000000000001</v>
      </c>
      <c r="O57" s="62">
        <v>21.72</v>
      </c>
      <c r="P57" s="62">
        <v>2.9180000000000001</v>
      </c>
      <c r="Q57" s="62">
        <v>0.89400000000000002</v>
      </c>
      <c r="R57" s="62">
        <v>0.15800000000000014</v>
      </c>
      <c r="S57" s="62">
        <v>0.17099999999999999</v>
      </c>
      <c r="T57" s="62">
        <v>1.42</v>
      </c>
      <c r="U57" s="62">
        <v>3.05</v>
      </c>
      <c r="V57" s="62">
        <v>3.41</v>
      </c>
      <c r="W57" s="62">
        <v>1.73</v>
      </c>
      <c r="X57" s="62">
        <v>2.59</v>
      </c>
      <c r="Y57" s="62">
        <v>1.57</v>
      </c>
      <c r="Z57" s="143">
        <f t="shared" si="0"/>
        <v>2.59</v>
      </c>
      <c r="AA57" s="143">
        <f t="shared" si="1"/>
        <v>3.41</v>
      </c>
      <c r="AB57" s="143">
        <f t="shared" si="2"/>
        <v>55.084793739978366</v>
      </c>
      <c r="AC57" s="143">
        <f t="shared" si="3"/>
        <v>1.57</v>
      </c>
      <c r="AD57" s="143">
        <f t="shared" si="4"/>
        <v>1.73</v>
      </c>
      <c r="AE57" s="143">
        <f t="shared" si="5"/>
        <v>9.2068962192436885</v>
      </c>
      <c r="AF57" s="63">
        <v>43712</v>
      </c>
      <c r="AG57" s="64">
        <v>0.49</v>
      </c>
      <c r="AH57" s="64">
        <v>16.29974</v>
      </c>
      <c r="AI57" s="65">
        <f t="shared" si="8"/>
        <v>8.0862287074515399E-2</v>
      </c>
      <c r="AJ57" s="66">
        <v>20631.945557586514</v>
      </c>
      <c r="AK57" s="66">
        <v>20.631945557586516</v>
      </c>
      <c r="AL57" s="67">
        <v>20.63195</v>
      </c>
      <c r="AM57" s="69">
        <v>48.3</v>
      </c>
      <c r="AN57" s="15" t="s">
        <v>18</v>
      </c>
    </row>
    <row r="58" spans="1:40" ht="14.5" x14ac:dyDescent="0.35">
      <c r="A58" s="79" t="s">
        <v>135</v>
      </c>
      <c r="B58" s="144" t="s">
        <v>423</v>
      </c>
      <c r="C58" s="79" t="s">
        <v>152</v>
      </c>
      <c r="D58" s="79" t="s">
        <v>264</v>
      </c>
      <c r="E58" s="79" t="s">
        <v>148</v>
      </c>
      <c r="F58" s="79" t="s">
        <v>160</v>
      </c>
      <c r="G58" s="80">
        <v>2.2164199999999998</v>
      </c>
      <c r="H58" s="80">
        <v>1.96807</v>
      </c>
      <c r="I58" s="81">
        <v>8.4000000000000005E-2</v>
      </c>
      <c r="J58" s="81">
        <v>0.53100000000000003</v>
      </c>
      <c r="K58" s="81">
        <v>0.23</v>
      </c>
      <c r="L58" s="81">
        <v>0.58699999999999997</v>
      </c>
      <c r="M58" s="81">
        <v>0.35</v>
      </c>
      <c r="N58" s="81">
        <v>0.85399999999999998</v>
      </c>
      <c r="O58" s="81">
        <v>22.7</v>
      </c>
      <c r="P58" s="62">
        <v>1.708</v>
      </c>
      <c r="Q58" s="62">
        <v>0.7</v>
      </c>
      <c r="R58" s="62">
        <v>0.26700000000000002</v>
      </c>
      <c r="S58" s="62">
        <v>0.11999999999999997</v>
      </c>
      <c r="T58" s="81">
        <v>1.08</v>
      </c>
      <c r="U58" s="81">
        <v>1.78</v>
      </c>
      <c r="V58" s="81">
        <v>2.4900000000000002</v>
      </c>
      <c r="W58" s="81">
        <v>0.99</v>
      </c>
      <c r="X58" s="81">
        <v>1.86</v>
      </c>
      <c r="Y58" s="81">
        <v>0.83</v>
      </c>
      <c r="Z58" s="143">
        <f t="shared" si="0"/>
        <v>1.86</v>
      </c>
      <c r="AA58" s="143">
        <f t="shared" si="1"/>
        <v>2.4900000000000002</v>
      </c>
      <c r="AB58" s="143">
        <f t="shared" si="2"/>
        <v>39.050122527237207</v>
      </c>
      <c r="AC58" s="143">
        <f t="shared" si="3"/>
        <v>0.83</v>
      </c>
      <c r="AD58" s="143">
        <f t="shared" si="4"/>
        <v>0.99</v>
      </c>
      <c r="AE58" s="143">
        <f t="shared" si="5"/>
        <v>9.2068962192436956</v>
      </c>
      <c r="AF58" s="82">
        <v>43712</v>
      </c>
      <c r="AG58" s="83">
        <v>0.47</v>
      </c>
      <c r="AH58" s="83">
        <v>5.2237299999999998</v>
      </c>
      <c r="AI58" s="75">
        <f t="shared" si="8"/>
        <v>2.3148213642807093E-2</v>
      </c>
      <c r="AJ58" s="66">
        <v>23097.701589072996</v>
      </c>
      <c r="AK58" s="66">
        <v>23.097701589072997</v>
      </c>
      <c r="AL58" s="67">
        <v>23.0977</v>
      </c>
      <c r="AM58" s="86">
        <v>25.7</v>
      </c>
      <c r="AN58" s="15" t="s">
        <v>149</v>
      </c>
    </row>
    <row r="59" spans="1:40" ht="14.5" x14ac:dyDescent="0.35">
      <c r="A59" s="79" t="s">
        <v>135</v>
      </c>
      <c r="B59" s="144" t="s">
        <v>423</v>
      </c>
      <c r="C59" s="79" t="s">
        <v>152</v>
      </c>
      <c r="D59" s="79" t="s">
        <v>265</v>
      </c>
      <c r="E59" s="79" t="s">
        <v>150</v>
      </c>
      <c r="F59" s="79" t="s">
        <v>139</v>
      </c>
      <c r="G59" s="80">
        <v>7.3543900000000004</v>
      </c>
      <c r="H59" s="80">
        <v>7.3476299999999997</v>
      </c>
      <c r="I59" s="81">
        <v>0.105</v>
      </c>
      <c r="J59" s="81">
        <v>0.72599999999999998</v>
      </c>
      <c r="K59" s="81">
        <v>0.51800000000000002</v>
      </c>
      <c r="L59" s="81">
        <v>0.88300000000000001</v>
      </c>
      <c r="M59" s="81">
        <v>0.71599999999999997</v>
      </c>
      <c r="N59" s="81">
        <v>1.0580000000000001</v>
      </c>
      <c r="O59" s="81">
        <v>20.13</v>
      </c>
      <c r="P59" s="62">
        <v>2.1160000000000001</v>
      </c>
      <c r="Q59" s="62">
        <v>1.4319999999999999</v>
      </c>
      <c r="R59" s="62">
        <v>0.17500000000000004</v>
      </c>
      <c r="S59" s="62">
        <v>0.19799999999999995</v>
      </c>
      <c r="T59" s="81">
        <v>1.82</v>
      </c>
      <c r="U59" s="81">
        <v>2.76</v>
      </c>
      <c r="V59" s="81">
        <v>2.74</v>
      </c>
      <c r="W59" s="81">
        <v>1.75</v>
      </c>
      <c r="X59" s="81">
        <v>2.39</v>
      </c>
      <c r="Y59" s="81">
        <v>1.5</v>
      </c>
      <c r="Z59" s="143">
        <f t="shared" si="0"/>
        <v>2.39</v>
      </c>
      <c r="AA59" s="143">
        <f t="shared" si="1"/>
        <v>2.74</v>
      </c>
      <c r="AB59" s="143">
        <f t="shared" si="2"/>
        <v>20.487315110044808</v>
      </c>
      <c r="AC59" s="143">
        <f t="shared" si="3"/>
        <v>1.5</v>
      </c>
      <c r="AD59" s="143">
        <f t="shared" si="4"/>
        <v>1.75</v>
      </c>
      <c r="AE59" s="143">
        <f t="shared" si="5"/>
        <v>14.477512182624279</v>
      </c>
      <c r="AF59" s="82">
        <v>43712</v>
      </c>
      <c r="AG59" s="83">
        <v>0.33</v>
      </c>
      <c r="AH59" s="83">
        <v>11.031549999999999</v>
      </c>
      <c r="AI59" s="65">
        <f t="shared" si="8"/>
        <v>0.20861862782250448</v>
      </c>
      <c r="AJ59" s="66">
        <v>5412.3887165643782</v>
      </c>
      <c r="AK59" s="66">
        <v>5.4123887165643785</v>
      </c>
      <c r="AL59" s="67">
        <v>5.4123890000000001</v>
      </c>
      <c r="AM59" s="86">
        <v>49.1</v>
      </c>
      <c r="AN59" s="15" t="s">
        <v>149</v>
      </c>
    </row>
    <row r="60" spans="1:40" ht="14.5" x14ac:dyDescent="0.35">
      <c r="A60" s="89" t="s">
        <v>135</v>
      </c>
      <c r="B60" s="144" t="s">
        <v>423</v>
      </c>
      <c r="C60" s="89" t="s">
        <v>152</v>
      </c>
      <c r="D60" s="89" t="s">
        <v>265</v>
      </c>
      <c r="E60" s="89" t="s">
        <v>150</v>
      </c>
      <c r="F60" s="89" t="s">
        <v>142</v>
      </c>
      <c r="G60" s="75">
        <v>8.6486499999999999</v>
      </c>
      <c r="H60" s="75">
        <v>8.6486499999999999</v>
      </c>
      <c r="I60" s="90">
        <v>0.19900000000000001</v>
      </c>
      <c r="J60" s="90">
        <v>0.57899999999999996</v>
      </c>
      <c r="K60" s="90">
        <v>0.32500000000000001</v>
      </c>
      <c r="L60" s="90">
        <v>0.9</v>
      </c>
      <c r="M60" s="90">
        <v>0.59799999999999998</v>
      </c>
      <c r="N60" s="90">
        <v>1.306</v>
      </c>
      <c r="O60" s="90">
        <v>23.86</v>
      </c>
      <c r="P60" s="62">
        <v>2.6120000000000001</v>
      </c>
      <c r="Q60" s="62">
        <v>1.196</v>
      </c>
      <c r="R60" s="62">
        <v>0.40600000000000003</v>
      </c>
      <c r="S60" s="62">
        <v>0.27299999999999996</v>
      </c>
      <c r="T60" s="90">
        <v>1.7</v>
      </c>
      <c r="U60" s="90">
        <v>2.08</v>
      </c>
      <c r="V60" s="90">
        <v>1.73</v>
      </c>
      <c r="W60" s="90">
        <v>1.41</v>
      </c>
      <c r="X60" s="90">
        <v>2.58</v>
      </c>
      <c r="Y60" s="90">
        <v>1.55</v>
      </c>
      <c r="Z60" s="143">
        <f t="shared" si="0"/>
        <v>1.73</v>
      </c>
      <c r="AA60" s="143">
        <f t="shared" si="1"/>
        <v>2.58</v>
      </c>
      <c r="AB60" s="143">
        <f t="shared" si="2"/>
        <v>58.211669369656946</v>
      </c>
      <c r="AC60" s="143">
        <f t="shared" si="3"/>
        <v>1.41</v>
      </c>
      <c r="AD60" s="143">
        <f t="shared" si="4"/>
        <v>1.55</v>
      </c>
      <c r="AE60" s="143">
        <f t="shared" si="5"/>
        <v>8.0478462454739628</v>
      </c>
      <c r="AF60" s="91">
        <v>43712</v>
      </c>
      <c r="AG60" s="92">
        <v>0.21</v>
      </c>
      <c r="AH60" s="92">
        <v>6.1436000000000002</v>
      </c>
      <c r="AI60" s="75">
        <f t="shared" si="8"/>
        <v>0.19508435885382872</v>
      </c>
      <c r="AJ60" s="66">
        <v>3223.3391853033841</v>
      </c>
      <c r="AK60" s="66">
        <v>3.2233391853033839</v>
      </c>
      <c r="AL60" s="67">
        <v>3.2233390000000002</v>
      </c>
      <c r="AM60" s="94">
        <v>45.4</v>
      </c>
      <c r="AN60" s="15" t="s">
        <v>16</v>
      </c>
    </row>
    <row r="61" spans="1:40" ht="14.5" x14ac:dyDescent="0.35">
      <c r="A61" s="79" t="s">
        <v>135</v>
      </c>
      <c r="B61" s="144" t="s">
        <v>423</v>
      </c>
      <c r="C61" s="79" t="s">
        <v>152</v>
      </c>
      <c r="D61" s="79" t="s">
        <v>266</v>
      </c>
      <c r="E61" s="79" t="s">
        <v>151</v>
      </c>
      <c r="F61" s="79" t="s">
        <v>139</v>
      </c>
      <c r="G61" s="80">
        <v>3.3525200000000002</v>
      </c>
      <c r="H61" s="80">
        <v>3.3466999999999998</v>
      </c>
      <c r="I61" s="81">
        <v>0.188</v>
      </c>
      <c r="J61" s="81">
        <v>0.56599999999999995</v>
      </c>
      <c r="K61" s="81">
        <v>0.27900000000000003</v>
      </c>
      <c r="L61" s="81">
        <v>0.626</v>
      </c>
      <c r="M61" s="81">
        <v>0.55500000000000005</v>
      </c>
      <c r="N61" s="81">
        <v>0.78500000000000003</v>
      </c>
      <c r="O61" s="81">
        <v>27.05</v>
      </c>
      <c r="P61" s="62">
        <v>1.57</v>
      </c>
      <c r="Q61" s="62">
        <v>1.1100000000000001</v>
      </c>
      <c r="R61" s="62">
        <v>0.15900000000000003</v>
      </c>
      <c r="S61" s="62">
        <v>0.27600000000000002</v>
      </c>
      <c r="T61" s="81">
        <v>1.48</v>
      </c>
      <c r="U61" s="81">
        <v>2.14</v>
      </c>
      <c r="V61" s="81">
        <v>1.77</v>
      </c>
      <c r="W61" s="81">
        <v>1.6</v>
      </c>
      <c r="X61" s="81">
        <v>2.71</v>
      </c>
      <c r="Y61" s="81">
        <v>1.55</v>
      </c>
      <c r="Z61" s="143">
        <f t="shared" si="0"/>
        <v>1.77</v>
      </c>
      <c r="AA61" s="143">
        <f t="shared" si="1"/>
        <v>2.71</v>
      </c>
      <c r="AB61" s="143">
        <f t="shared" si="2"/>
        <v>70.051556395202454</v>
      </c>
      <c r="AC61" s="143">
        <f t="shared" si="3"/>
        <v>1.55</v>
      </c>
      <c r="AD61" s="143">
        <f t="shared" si="4"/>
        <v>1.6</v>
      </c>
      <c r="AE61" s="143">
        <f t="shared" si="5"/>
        <v>2.8659839819444755</v>
      </c>
      <c r="AF61" s="82">
        <v>43712</v>
      </c>
      <c r="AG61" s="83">
        <v>0.28000000000000003</v>
      </c>
      <c r="AH61" s="83">
        <v>6.7711899999999998</v>
      </c>
      <c r="AI61" s="65">
        <f t="shared" si="8"/>
        <v>9.4721806560042004E-2</v>
      </c>
      <c r="AJ61" s="66">
        <v>7316.7893958225131</v>
      </c>
      <c r="AK61" s="66">
        <v>7.3167893958225134</v>
      </c>
      <c r="AL61" s="67">
        <v>7.316789</v>
      </c>
      <c r="AM61" s="86">
        <v>51.3</v>
      </c>
      <c r="AN61" s="15" t="s">
        <v>149</v>
      </c>
    </row>
    <row r="62" spans="1:40" ht="14.5" x14ac:dyDescent="0.35">
      <c r="A62" s="79" t="s">
        <v>135</v>
      </c>
      <c r="B62" s="144" t="s">
        <v>423</v>
      </c>
      <c r="C62" s="79" t="s">
        <v>152</v>
      </c>
      <c r="D62" s="79" t="s">
        <v>267</v>
      </c>
      <c r="E62" s="79" t="s">
        <v>169</v>
      </c>
      <c r="F62" s="79" t="s">
        <v>139</v>
      </c>
      <c r="G62" s="80">
        <v>4.37357</v>
      </c>
      <c r="H62" s="80">
        <v>4.0745699999999996</v>
      </c>
      <c r="I62" s="81">
        <v>0.28199999999999997</v>
      </c>
      <c r="J62" s="81">
        <v>0.73399999999999999</v>
      </c>
      <c r="K62" s="81">
        <v>0.313</v>
      </c>
      <c r="L62" s="81">
        <v>0.74099999999999999</v>
      </c>
      <c r="M62" s="81">
        <v>0.56000000000000005</v>
      </c>
      <c r="N62" s="81">
        <v>0.94</v>
      </c>
      <c r="O62" s="81">
        <v>28.21</v>
      </c>
      <c r="P62" s="62">
        <v>1.88</v>
      </c>
      <c r="Q62" s="62">
        <v>1.1200000000000001</v>
      </c>
      <c r="R62" s="62">
        <v>0.19899999999999995</v>
      </c>
      <c r="S62" s="62">
        <v>0.24700000000000005</v>
      </c>
      <c r="T62" s="81">
        <v>1.78</v>
      </c>
      <c r="U62" s="81">
        <v>2.67</v>
      </c>
      <c r="V62" s="81">
        <v>2.4700000000000002</v>
      </c>
      <c r="W62" s="81">
        <v>1.39</v>
      </c>
      <c r="X62" s="81">
        <v>2.48</v>
      </c>
      <c r="Y62" s="81">
        <v>1.29</v>
      </c>
      <c r="Z62" s="143">
        <f t="shared" si="0"/>
        <v>2.4700000000000002</v>
      </c>
      <c r="AA62" s="143">
        <f t="shared" si="1"/>
        <v>2.48</v>
      </c>
      <c r="AB62" s="143">
        <f t="shared" si="2"/>
        <v>0.57296734472631505</v>
      </c>
      <c r="AC62" s="143">
        <f t="shared" si="3"/>
        <v>1.29</v>
      </c>
      <c r="AD62" s="143">
        <f t="shared" si="4"/>
        <v>1.39</v>
      </c>
      <c r="AE62" s="143">
        <f t="shared" si="5"/>
        <v>5.7391704759563567</v>
      </c>
      <c r="AF62" s="82">
        <v>43712</v>
      </c>
      <c r="AG62" s="83">
        <v>0.41</v>
      </c>
      <c r="AH62" s="83">
        <v>9.2502899999999997</v>
      </c>
      <c r="AI62" s="75">
        <f t="shared" si="8"/>
        <v>0.11180676606506959</v>
      </c>
      <c r="AJ62" s="66">
        <v>8468.2328064472913</v>
      </c>
      <c r="AK62" s="66">
        <v>8.4682328064472916</v>
      </c>
      <c r="AL62" s="67">
        <v>8.4682329999999997</v>
      </c>
      <c r="AM62" s="86">
        <v>60.6</v>
      </c>
      <c r="AN62" s="15" t="s">
        <v>12</v>
      </c>
    </row>
    <row r="63" spans="1:40" ht="14.5" x14ac:dyDescent="0.35">
      <c r="A63" s="79" t="s">
        <v>135</v>
      </c>
      <c r="B63" s="144" t="s">
        <v>423</v>
      </c>
      <c r="C63" s="79" t="s">
        <v>154</v>
      </c>
      <c r="D63" s="79" t="s">
        <v>268</v>
      </c>
      <c r="E63" s="79" t="s">
        <v>138</v>
      </c>
      <c r="F63" s="79" t="s">
        <v>139</v>
      </c>
      <c r="G63" s="80">
        <v>4.6672200000000004</v>
      </c>
      <c r="H63" s="80">
        <v>3.3462200000000002</v>
      </c>
      <c r="I63" s="81">
        <v>0.12</v>
      </c>
      <c r="J63" s="81">
        <v>0.55500000000000005</v>
      </c>
      <c r="K63" s="81">
        <v>0.27900000000000003</v>
      </c>
      <c r="L63" s="81">
        <v>0.86699999999999999</v>
      </c>
      <c r="M63" s="81">
        <v>0.47299999999999998</v>
      </c>
      <c r="N63" s="81">
        <v>1.0049999999999999</v>
      </c>
      <c r="O63" s="81">
        <v>23.85</v>
      </c>
      <c r="P63" s="62">
        <v>2.0099999999999998</v>
      </c>
      <c r="Q63" s="62">
        <v>0.94599999999999995</v>
      </c>
      <c r="R63" s="62">
        <v>0.1379999999999999</v>
      </c>
      <c r="S63" s="62">
        <v>0.19399999999999995</v>
      </c>
      <c r="T63" s="81">
        <v>1.76</v>
      </c>
      <c r="U63" s="81">
        <v>2.81</v>
      </c>
      <c r="V63" s="81">
        <v>3.18</v>
      </c>
      <c r="W63" s="81">
        <v>1.44</v>
      </c>
      <c r="X63" s="81">
        <v>2.41</v>
      </c>
      <c r="Y63" s="81">
        <v>1.79</v>
      </c>
      <c r="Z63" s="143">
        <f t="shared" si="0"/>
        <v>2.41</v>
      </c>
      <c r="AA63" s="143">
        <f t="shared" si="1"/>
        <v>3.18</v>
      </c>
      <c r="AB63" s="143">
        <f t="shared" si="2"/>
        <v>50.353888841529006</v>
      </c>
      <c r="AC63" s="143">
        <f t="shared" si="3"/>
        <v>1.44</v>
      </c>
      <c r="AD63" s="143">
        <f t="shared" si="4"/>
        <v>1.79</v>
      </c>
      <c r="AE63" s="143">
        <f t="shared" si="5"/>
        <v>20.487315110044808</v>
      </c>
      <c r="AF63" s="82">
        <v>43712</v>
      </c>
      <c r="AG63" s="83">
        <v>0.4</v>
      </c>
      <c r="AH63" s="83">
        <v>8.8118700000000008</v>
      </c>
      <c r="AI63" s="65">
        <f t="shared" si="8"/>
        <v>6.8740987062418921E-2</v>
      </c>
      <c r="AJ63" s="66">
        <v>13120.725336777878</v>
      </c>
      <c r="AK63" s="66">
        <v>13.120725336777879</v>
      </c>
      <c r="AL63" s="67">
        <v>13.12073</v>
      </c>
      <c r="AM63" s="86">
        <v>55.8</v>
      </c>
      <c r="AN63" s="15" t="s">
        <v>149</v>
      </c>
    </row>
    <row r="64" spans="1:40" ht="14.5" x14ac:dyDescent="0.35">
      <c r="A64" s="89" t="s">
        <v>135</v>
      </c>
      <c r="B64" s="144" t="s">
        <v>423</v>
      </c>
      <c r="C64" s="89" t="s">
        <v>154</v>
      </c>
      <c r="D64" s="89" t="s">
        <v>268</v>
      </c>
      <c r="E64" s="89" t="s">
        <v>138</v>
      </c>
      <c r="F64" s="89" t="s">
        <v>160</v>
      </c>
      <c r="G64" s="101"/>
      <c r="H64" s="101"/>
      <c r="I64" s="75"/>
      <c r="J64" s="75"/>
      <c r="K64" s="90">
        <v>0.26800000000000002</v>
      </c>
      <c r="L64" s="90">
        <v>0.34</v>
      </c>
      <c r="M64" s="90">
        <v>0.432</v>
      </c>
      <c r="N64" s="90">
        <v>0.46700000000000003</v>
      </c>
      <c r="O64" s="90">
        <v>16.07</v>
      </c>
      <c r="P64" s="62">
        <v>0.93400000000000005</v>
      </c>
      <c r="Q64" s="62">
        <v>0.86399999999999999</v>
      </c>
      <c r="R64" s="62">
        <v>0.127</v>
      </c>
      <c r="S64" s="62">
        <v>0.16399999999999998</v>
      </c>
      <c r="T64" s="90">
        <v>1.31</v>
      </c>
      <c r="U64" s="90">
        <v>1.54</v>
      </c>
      <c r="V64" s="90">
        <v>1.49</v>
      </c>
      <c r="W64" s="90">
        <v>1.31</v>
      </c>
      <c r="X64" s="90">
        <v>1.9</v>
      </c>
      <c r="Y64" s="90">
        <v>1.24</v>
      </c>
      <c r="Z64" s="143">
        <f t="shared" si="0"/>
        <v>1.49</v>
      </c>
      <c r="AA64" s="143">
        <f t="shared" si="1"/>
        <v>1.9</v>
      </c>
      <c r="AB64" s="143">
        <f t="shared" si="2"/>
        <v>24.204834795931642</v>
      </c>
      <c r="AC64" s="143">
        <f t="shared" si="3"/>
        <v>1.24</v>
      </c>
      <c r="AD64" s="143">
        <f t="shared" si="4"/>
        <v>1.31</v>
      </c>
      <c r="AE64" s="143">
        <f t="shared" si="5"/>
        <v>4.0139872171398059</v>
      </c>
      <c r="AF64" s="91">
        <v>43712</v>
      </c>
      <c r="AG64" s="75"/>
      <c r="AH64" s="75"/>
      <c r="AI64" s="75">
        <f t="shared" si="8"/>
        <v>2.4430335599158651E-2</v>
      </c>
      <c r="AJ64" s="66">
        <v>0</v>
      </c>
      <c r="AK64" s="66">
        <v>0</v>
      </c>
      <c r="AL64" s="102" t="e">
        <v>#VALUE!</v>
      </c>
      <c r="AM64" s="101" t="s">
        <v>211</v>
      </c>
      <c r="AN64" s="15" t="s">
        <v>16</v>
      </c>
    </row>
    <row r="65" spans="1:40" ht="14.5" x14ac:dyDescent="0.35">
      <c r="A65" s="79" t="s">
        <v>135</v>
      </c>
      <c r="B65" s="144" t="s">
        <v>424</v>
      </c>
      <c r="C65" s="79" t="s">
        <v>137</v>
      </c>
      <c r="D65" s="79" t="s">
        <v>269</v>
      </c>
      <c r="E65" s="79" t="s">
        <v>138</v>
      </c>
      <c r="F65" s="79" t="s">
        <v>139</v>
      </c>
      <c r="G65" s="80">
        <v>10.236319999999999</v>
      </c>
      <c r="H65" s="80">
        <v>9.43492</v>
      </c>
      <c r="I65" s="81">
        <v>0.36799999999999999</v>
      </c>
      <c r="J65" s="81">
        <v>0.72899999999999998</v>
      </c>
      <c r="K65" s="81">
        <v>0.69299999999999995</v>
      </c>
      <c r="L65" s="81">
        <v>1.167</v>
      </c>
      <c r="M65" s="81">
        <v>0.873</v>
      </c>
      <c r="N65" s="81">
        <v>1.3560000000000001</v>
      </c>
      <c r="O65" s="81">
        <v>25.35</v>
      </c>
      <c r="P65" s="62">
        <v>2.7120000000000002</v>
      </c>
      <c r="Q65" s="62">
        <v>1.746</v>
      </c>
      <c r="R65" s="62">
        <v>0.18900000000000006</v>
      </c>
      <c r="S65" s="62">
        <v>0.18000000000000005</v>
      </c>
      <c r="T65" s="81">
        <v>1.58</v>
      </c>
      <c r="U65" s="81">
        <v>2.5099999999999998</v>
      </c>
      <c r="V65" s="81">
        <v>2.13</v>
      </c>
      <c r="W65" s="81">
        <v>1.19</v>
      </c>
      <c r="X65" s="81">
        <v>2.8</v>
      </c>
      <c r="Y65" s="81">
        <v>2.61</v>
      </c>
      <c r="Z65" s="143">
        <f t="shared" si="0"/>
        <v>2.13</v>
      </c>
      <c r="AA65" s="143">
        <f t="shared" si="1"/>
        <v>2.8</v>
      </c>
      <c r="AB65" s="143">
        <f t="shared" si="2"/>
        <v>42.067064792890015</v>
      </c>
      <c r="AC65" s="143">
        <f t="shared" si="3"/>
        <v>1.19</v>
      </c>
      <c r="AD65" s="143">
        <f t="shared" si="4"/>
        <v>2.61</v>
      </c>
      <c r="AE65" s="143" t="e">
        <f t="shared" si="5"/>
        <v>#NUM!</v>
      </c>
      <c r="AF65" s="82">
        <v>43712</v>
      </c>
      <c r="AG65" s="83">
        <v>0.39</v>
      </c>
      <c r="AH65" s="83">
        <v>18.24607</v>
      </c>
      <c r="AI65" s="65">
        <f t="shared" si="8"/>
        <v>0.4035430039520751</v>
      </c>
      <c r="AJ65" s="66">
        <v>4627.9114530590614</v>
      </c>
      <c r="AK65" s="66">
        <v>4.6279114530590615</v>
      </c>
      <c r="AL65" s="67">
        <v>4.6279110000000001</v>
      </c>
      <c r="AM65" s="86">
        <v>38.700000000000003</v>
      </c>
      <c r="AN65" s="15" t="s">
        <v>149</v>
      </c>
    </row>
    <row r="66" spans="1:40" ht="14.5" x14ac:dyDescent="0.35">
      <c r="A66" s="79" t="s">
        <v>135</v>
      </c>
      <c r="B66" s="144" t="s">
        <v>424</v>
      </c>
      <c r="C66" s="79" t="s">
        <v>137</v>
      </c>
      <c r="D66" s="79" t="s">
        <v>269</v>
      </c>
      <c r="E66" s="79" t="s">
        <v>138</v>
      </c>
      <c r="F66" s="79" t="s">
        <v>160</v>
      </c>
      <c r="G66" s="80">
        <v>1.24536</v>
      </c>
      <c r="H66" s="80">
        <v>0.66979999999999995</v>
      </c>
      <c r="I66" s="81">
        <v>0.17199999999999999</v>
      </c>
      <c r="J66" s="81">
        <v>0.20300000000000001</v>
      </c>
      <c r="K66" s="81">
        <v>0.311</v>
      </c>
      <c r="L66" s="81">
        <v>0.40300000000000002</v>
      </c>
      <c r="M66" s="81">
        <v>0.442</v>
      </c>
      <c r="N66" s="81">
        <v>0.54600000000000004</v>
      </c>
      <c r="O66" s="81">
        <v>24.57</v>
      </c>
      <c r="P66" s="62">
        <v>1.0920000000000001</v>
      </c>
      <c r="Q66" s="62">
        <v>0.88400000000000001</v>
      </c>
      <c r="R66" s="62">
        <v>0.14300000000000002</v>
      </c>
      <c r="S66" s="62">
        <v>0.13100000000000001</v>
      </c>
      <c r="T66" s="81">
        <v>1.1100000000000001</v>
      </c>
      <c r="U66" s="81">
        <v>1.18</v>
      </c>
      <c r="V66" s="81">
        <v>1.1100000000000001</v>
      </c>
      <c r="W66" s="81">
        <v>0.96</v>
      </c>
      <c r="X66" s="81">
        <v>0.99</v>
      </c>
      <c r="Y66" s="81">
        <v>1.1299999999999999</v>
      </c>
      <c r="Z66" s="143">
        <f t="shared" si="0"/>
        <v>0.99</v>
      </c>
      <c r="AA66" s="143">
        <f t="shared" si="1"/>
        <v>1.1100000000000001</v>
      </c>
      <c r="AB66" s="143">
        <f t="shared" si="2"/>
        <v>6.8921025777727163</v>
      </c>
      <c r="AC66" s="143">
        <f t="shared" si="3"/>
        <v>0.96</v>
      </c>
      <c r="AD66" s="143">
        <f t="shared" si="4"/>
        <v>1.1299999999999999</v>
      </c>
      <c r="AE66" s="143">
        <f t="shared" si="5"/>
        <v>9.7878190544791241</v>
      </c>
      <c r="AF66" s="82">
        <v>43712</v>
      </c>
      <c r="AG66" s="83">
        <v>0.2</v>
      </c>
      <c r="AH66" s="83">
        <v>2.25366</v>
      </c>
      <c r="AI66" s="75">
        <f t="shared" si="8"/>
        <v>2.7508768400910252E-2</v>
      </c>
      <c r="AJ66" s="66">
        <v>8385.3805407866676</v>
      </c>
      <c r="AK66" s="66">
        <v>8.3853805407866684</v>
      </c>
      <c r="AL66" s="67">
        <v>8.3853810000000006</v>
      </c>
      <c r="AM66" s="86">
        <v>11.7</v>
      </c>
      <c r="AN66" s="15" t="s">
        <v>149</v>
      </c>
    </row>
    <row r="67" spans="1:40" ht="14.5" x14ac:dyDescent="0.35">
      <c r="A67" s="79" t="s">
        <v>135</v>
      </c>
      <c r="B67" s="144" t="s">
        <v>424</v>
      </c>
      <c r="C67" s="79" t="s">
        <v>137</v>
      </c>
      <c r="D67" s="79" t="s">
        <v>270</v>
      </c>
      <c r="E67" s="79" t="s">
        <v>145</v>
      </c>
      <c r="F67" s="79" t="s">
        <v>142</v>
      </c>
      <c r="G67" s="80">
        <v>1.4994799999999999</v>
      </c>
      <c r="H67" s="80">
        <v>1.4520999999999999</v>
      </c>
      <c r="I67" s="81">
        <v>9.9000000000000005E-2</v>
      </c>
      <c r="J67" s="81">
        <v>0.20899999999999999</v>
      </c>
      <c r="K67" s="81">
        <v>0.26</v>
      </c>
      <c r="L67" s="81">
        <v>0.46400000000000002</v>
      </c>
      <c r="M67" s="81">
        <v>0.36599999999999999</v>
      </c>
      <c r="N67" s="81">
        <v>0.63100000000000001</v>
      </c>
      <c r="O67" s="81">
        <v>28.6</v>
      </c>
      <c r="P67" s="62">
        <v>1.262</v>
      </c>
      <c r="Q67" s="62">
        <v>0.73199999999999998</v>
      </c>
      <c r="R67" s="62">
        <v>0.16699999999999998</v>
      </c>
      <c r="S67" s="62">
        <v>0.10599999999999998</v>
      </c>
      <c r="T67" s="81">
        <v>0.96</v>
      </c>
      <c r="U67" s="81">
        <v>1.31</v>
      </c>
      <c r="V67" s="81">
        <v>0.98</v>
      </c>
      <c r="W67" s="81">
        <v>1.69</v>
      </c>
      <c r="X67" s="81">
        <v>1.1100000000000001</v>
      </c>
      <c r="Y67" s="81">
        <v>0.93</v>
      </c>
      <c r="Z67" s="143">
        <f t="shared" si="0"/>
        <v>0.98</v>
      </c>
      <c r="AA67" s="143">
        <f t="shared" si="1"/>
        <v>1.1100000000000001</v>
      </c>
      <c r="AB67" s="143">
        <f t="shared" si="2"/>
        <v>7.4695923147114085</v>
      </c>
      <c r="AC67" s="143">
        <f t="shared" si="3"/>
        <v>0.93</v>
      </c>
      <c r="AD67" s="143">
        <f t="shared" si="4"/>
        <v>1.69</v>
      </c>
      <c r="AE67" s="143">
        <f t="shared" si="5"/>
        <v>49.464197877389296</v>
      </c>
      <c r="AF67" s="82">
        <v>43712</v>
      </c>
      <c r="AG67" s="83">
        <v>0.2</v>
      </c>
      <c r="AH67" s="83">
        <v>2.9831699999999999</v>
      </c>
      <c r="AI67" s="65">
        <f t="shared" si="8"/>
        <v>1.7892421320246203E-2</v>
      </c>
      <c r="AJ67" s="66">
        <v>17065.319104099792</v>
      </c>
      <c r="AK67" s="66">
        <v>17.065319104099792</v>
      </c>
      <c r="AL67" s="67">
        <v>17.06532</v>
      </c>
      <c r="AM67" s="86">
        <v>16.3</v>
      </c>
      <c r="AN67" s="15" t="s">
        <v>149</v>
      </c>
    </row>
    <row r="68" spans="1:40" ht="14.5" x14ac:dyDescent="0.35">
      <c r="A68" s="79" t="s">
        <v>135</v>
      </c>
      <c r="B68" s="144" t="s">
        <v>424</v>
      </c>
      <c r="C68" s="79" t="s">
        <v>137</v>
      </c>
      <c r="D68" s="79" t="s">
        <v>271</v>
      </c>
      <c r="E68" s="79" t="s">
        <v>148</v>
      </c>
      <c r="F68" s="79" t="s">
        <v>139</v>
      </c>
      <c r="G68" s="80">
        <v>6.7600199999999999</v>
      </c>
      <c r="H68" s="80">
        <v>5.2537099999999999</v>
      </c>
      <c r="I68" s="81">
        <v>0.435</v>
      </c>
      <c r="J68" s="81">
        <v>0.58899999999999997</v>
      </c>
      <c r="K68" s="81">
        <v>0.78700000000000003</v>
      </c>
      <c r="L68" s="81">
        <v>1.1020000000000001</v>
      </c>
      <c r="M68" s="81">
        <v>0.97799999999999998</v>
      </c>
      <c r="N68" s="81">
        <v>1.2789999999999999</v>
      </c>
      <c r="O68" s="81">
        <v>21.15</v>
      </c>
      <c r="P68" s="62">
        <v>2.5579999999999998</v>
      </c>
      <c r="Q68" s="62">
        <v>1.956</v>
      </c>
      <c r="R68" s="62">
        <v>0.17699999999999982</v>
      </c>
      <c r="S68" s="62">
        <v>0.19099999999999995</v>
      </c>
      <c r="T68" s="81">
        <v>1.88</v>
      </c>
      <c r="U68" s="81">
        <v>2.33</v>
      </c>
      <c r="V68" s="81">
        <v>3.2</v>
      </c>
      <c r="W68" s="81">
        <v>2.0299999999999998</v>
      </c>
      <c r="X68" s="81">
        <v>1.78</v>
      </c>
      <c r="Y68" s="81">
        <v>1.29</v>
      </c>
      <c r="Z68" s="143">
        <f t="shared" si="0"/>
        <v>1.78</v>
      </c>
      <c r="AA68" s="143">
        <f t="shared" si="1"/>
        <v>3.2</v>
      </c>
      <c r="AB68" s="143" t="e">
        <f t="shared" si="2"/>
        <v>#NUM!</v>
      </c>
      <c r="AC68" s="143">
        <f t="shared" si="3"/>
        <v>1.29</v>
      </c>
      <c r="AD68" s="143">
        <f t="shared" si="4"/>
        <v>2.0299999999999998</v>
      </c>
      <c r="AE68" s="143">
        <f t="shared" si="5"/>
        <v>47.731415559529019</v>
      </c>
      <c r="AF68" s="82">
        <v>43712</v>
      </c>
      <c r="AG68" s="83">
        <v>0.33</v>
      </c>
      <c r="AH68" s="83">
        <v>17.073329999999999</v>
      </c>
      <c r="AI68" s="75">
        <f t="shared" si="8"/>
        <v>0.51778698032751491</v>
      </c>
      <c r="AJ68" s="66">
        <v>3374.9911271806018</v>
      </c>
      <c r="AK68" s="66">
        <v>3.3749911271806017</v>
      </c>
      <c r="AL68" s="67">
        <v>3.3749910000000001</v>
      </c>
      <c r="AM68" s="86">
        <v>32.6</v>
      </c>
      <c r="AN68" s="15" t="s">
        <v>149</v>
      </c>
    </row>
    <row r="69" spans="1:40" ht="14.5" x14ac:dyDescent="0.35">
      <c r="A69" s="79" t="s">
        <v>135</v>
      </c>
      <c r="B69" s="144" t="s">
        <v>424</v>
      </c>
      <c r="C69" s="79" t="s">
        <v>137</v>
      </c>
      <c r="D69" s="79" t="s">
        <v>271</v>
      </c>
      <c r="E69" s="79" t="s">
        <v>148</v>
      </c>
      <c r="F69" s="79" t="s">
        <v>142</v>
      </c>
      <c r="G69" s="80">
        <v>1.62429</v>
      </c>
      <c r="H69" s="80">
        <v>1.08067</v>
      </c>
      <c r="I69" s="81">
        <v>0.125</v>
      </c>
      <c r="J69" s="81">
        <v>0.39700000000000002</v>
      </c>
      <c r="K69" s="81">
        <v>0.27700000000000002</v>
      </c>
      <c r="L69" s="81">
        <v>0.55700000000000005</v>
      </c>
      <c r="M69" s="81">
        <v>0.39400000000000002</v>
      </c>
      <c r="N69" s="81">
        <v>0.71399999999999997</v>
      </c>
      <c r="O69" s="81">
        <v>28.58</v>
      </c>
      <c r="P69" s="62">
        <v>1.4279999999999999</v>
      </c>
      <c r="Q69" s="62">
        <v>0.78800000000000003</v>
      </c>
      <c r="R69" s="62">
        <v>0.15699999999999992</v>
      </c>
      <c r="S69" s="62">
        <v>0.11699999999999999</v>
      </c>
      <c r="T69" s="81">
        <v>1.08</v>
      </c>
      <c r="U69" s="81">
        <v>1.66</v>
      </c>
      <c r="V69" s="81">
        <v>1.3</v>
      </c>
      <c r="W69" s="81">
        <v>0.92</v>
      </c>
      <c r="X69" s="81">
        <v>1.51</v>
      </c>
      <c r="Y69" s="81">
        <v>1.1100000000000001</v>
      </c>
      <c r="Z69" s="143">
        <f t="shared" si="0"/>
        <v>1.3</v>
      </c>
      <c r="AA69" s="143">
        <f t="shared" si="1"/>
        <v>1.51</v>
      </c>
      <c r="AB69" s="143">
        <f t="shared" si="2"/>
        <v>12.122352242021217</v>
      </c>
      <c r="AC69" s="143">
        <f t="shared" si="3"/>
        <v>0.92</v>
      </c>
      <c r="AD69" s="143">
        <f t="shared" si="4"/>
        <v>1.1100000000000001</v>
      </c>
      <c r="AE69" s="143">
        <f t="shared" si="5"/>
        <v>10.952784196390283</v>
      </c>
      <c r="AF69" s="82">
        <v>43712</v>
      </c>
      <c r="AG69" s="83">
        <v>0.25</v>
      </c>
      <c r="AH69" s="83">
        <v>4.1997499999999999</v>
      </c>
      <c r="AI69" s="65">
        <f t="shared" si="8"/>
        <v>2.5000739276929328E-2</v>
      </c>
      <c r="AJ69" s="66">
        <v>17193.968014178277</v>
      </c>
      <c r="AK69" s="66">
        <v>17.193968014178278</v>
      </c>
      <c r="AL69" s="67">
        <v>17.19397</v>
      </c>
      <c r="AM69" s="86">
        <v>19.3</v>
      </c>
      <c r="AN69" s="15" t="s">
        <v>149</v>
      </c>
    </row>
    <row r="70" spans="1:40" ht="14.5" x14ac:dyDescent="0.35">
      <c r="A70" s="79" t="s">
        <v>135</v>
      </c>
      <c r="B70" s="144" t="s">
        <v>424</v>
      </c>
      <c r="C70" s="79" t="s">
        <v>152</v>
      </c>
      <c r="D70" s="79" t="s">
        <v>272</v>
      </c>
      <c r="E70" s="79" t="s">
        <v>138</v>
      </c>
      <c r="F70" s="79" t="s">
        <v>139</v>
      </c>
      <c r="G70" s="80">
        <v>14.555249999999999</v>
      </c>
      <c r="H70" s="80">
        <v>9.8600700000000003</v>
      </c>
      <c r="I70" s="81">
        <v>0.46</v>
      </c>
      <c r="J70" s="81">
        <v>1.01</v>
      </c>
      <c r="K70" s="81">
        <v>0.88</v>
      </c>
      <c r="L70" s="81">
        <v>1.3009999999999999</v>
      </c>
      <c r="M70" s="81">
        <v>1.1160000000000001</v>
      </c>
      <c r="N70" s="81">
        <v>1.472</v>
      </c>
      <c r="O70" s="81">
        <v>23.37</v>
      </c>
      <c r="P70" s="62">
        <v>2.944</v>
      </c>
      <c r="Q70" s="62">
        <v>2.2320000000000002</v>
      </c>
      <c r="R70" s="62">
        <v>0.17100000000000004</v>
      </c>
      <c r="S70" s="62">
        <v>0.2360000000000001</v>
      </c>
      <c r="T70" s="81">
        <v>2.4500000000000002</v>
      </c>
      <c r="U70" s="81">
        <v>3.22</v>
      </c>
      <c r="V70" s="81">
        <v>3</v>
      </c>
      <c r="W70" s="81">
        <v>1.91</v>
      </c>
      <c r="X70" s="81">
        <v>3.72</v>
      </c>
      <c r="Y70" s="81">
        <v>3.07</v>
      </c>
      <c r="Z70" s="143">
        <f t="shared" si="0"/>
        <v>3</v>
      </c>
      <c r="AA70" s="143">
        <f t="shared" si="1"/>
        <v>3.72</v>
      </c>
      <c r="AB70" s="143">
        <f t="shared" si="2"/>
        <v>46.054480427175577</v>
      </c>
      <c r="AC70" s="143">
        <f t="shared" si="3"/>
        <v>1.91</v>
      </c>
      <c r="AD70" s="143">
        <f t="shared" si="4"/>
        <v>3.07</v>
      </c>
      <c r="AE70" s="143" t="e">
        <f t="shared" si="5"/>
        <v>#NUM!</v>
      </c>
      <c r="AF70" s="82">
        <v>43712</v>
      </c>
      <c r="AG70" s="83">
        <v>0.34</v>
      </c>
      <c r="AH70" s="83">
        <v>23.21968</v>
      </c>
      <c r="AI70" s="75">
        <f t="shared" si="8"/>
        <v>0.91057512917033612</v>
      </c>
      <c r="AJ70" s="66">
        <v>2610.0328468581365</v>
      </c>
      <c r="AK70" s="66">
        <v>2.6100328468581364</v>
      </c>
      <c r="AL70" s="67">
        <v>2.610033</v>
      </c>
      <c r="AM70" s="86">
        <v>51.9</v>
      </c>
      <c r="AN70" s="15" t="s">
        <v>149</v>
      </c>
    </row>
    <row r="71" spans="1:40" ht="14.5" x14ac:dyDescent="0.35">
      <c r="A71" s="79" t="s">
        <v>135</v>
      </c>
      <c r="B71" s="144" t="s">
        <v>424</v>
      </c>
      <c r="C71" s="79" t="s">
        <v>152</v>
      </c>
      <c r="D71" s="79" t="s">
        <v>272</v>
      </c>
      <c r="E71" s="79" t="s">
        <v>138</v>
      </c>
      <c r="F71" s="79" t="s">
        <v>142</v>
      </c>
      <c r="G71" s="80">
        <v>4.6349999999999998</v>
      </c>
      <c r="H71" s="80">
        <v>4.1144800000000004</v>
      </c>
      <c r="I71" s="81">
        <v>0.113</v>
      </c>
      <c r="J71" s="81">
        <v>0.61699999999999999</v>
      </c>
      <c r="K71" s="81">
        <v>0.20499999999999999</v>
      </c>
      <c r="L71" s="81">
        <v>0.97099999999999997</v>
      </c>
      <c r="M71" s="81">
        <v>0.37</v>
      </c>
      <c r="N71" s="81">
        <v>1.1619999999999999</v>
      </c>
      <c r="O71" s="81">
        <v>34.6</v>
      </c>
      <c r="P71" s="62">
        <v>2.3239999999999998</v>
      </c>
      <c r="Q71" s="62">
        <v>0.74</v>
      </c>
      <c r="R71" s="62">
        <v>0.19099999999999995</v>
      </c>
      <c r="S71" s="62">
        <v>0.16500000000000001</v>
      </c>
      <c r="T71" s="81">
        <v>1.3</v>
      </c>
      <c r="U71" s="81">
        <v>2.27</v>
      </c>
      <c r="V71" s="81">
        <v>2.12</v>
      </c>
      <c r="W71" s="81">
        <v>0.91</v>
      </c>
      <c r="X71" s="81">
        <v>2.73</v>
      </c>
      <c r="Y71" s="81">
        <v>1.66</v>
      </c>
      <c r="Z71" s="143">
        <f t="shared" si="0"/>
        <v>2.12</v>
      </c>
      <c r="AA71" s="143">
        <f t="shared" si="1"/>
        <v>2.73</v>
      </c>
      <c r="AB71" s="143">
        <f t="shared" si="2"/>
        <v>37.58950295627406</v>
      </c>
      <c r="AC71" s="143">
        <f t="shared" si="3"/>
        <v>0.91</v>
      </c>
      <c r="AD71" s="143">
        <f t="shared" si="4"/>
        <v>1.66</v>
      </c>
      <c r="AE71" s="143">
        <f t="shared" si="5"/>
        <v>48.590377879634509</v>
      </c>
      <c r="AF71" s="82">
        <v>43712</v>
      </c>
      <c r="AG71" s="83">
        <v>0.28000000000000003</v>
      </c>
      <c r="AH71" s="83">
        <v>12.8194</v>
      </c>
      <c r="AI71" s="65">
        <f t="shared" si="8"/>
        <v>3.9657501868984736E-2</v>
      </c>
      <c r="AJ71" s="66">
        <v>33086.274786078902</v>
      </c>
      <c r="AK71" s="66">
        <v>33.086274786078903</v>
      </c>
      <c r="AL71" s="67">
        <v>33.086269999999999</v>
      </c>
      <c r="AM71" s="86">
        <v>46.5</v>
      </c>
      <c r="AN71" s="15" t="s">
        <v>149</v>
      </c>
    </row>
    <row r="72" spans="1:40" ht="14.5" x14ac:dyDescent="0.35">
      <c r="A72" s="89" t="s">
        <v>135</v>
      </c>
      <c r="B72" s="144" t="s">
        <v>424</v>
      </c>
      <c r="C72" s="89" t="s">
        <v>152</v>
      </c>
      <c r="D72" s="89" t="s">
        <v>273</v>
      </c>
      <c r="E72" s="89" t="s">
        <v>145</v>
      </c>
      <c r="F72" s="89" t="s">
        <v>139</v>
      </c>
      <c r="G72" s="75">
        <v>11.491020000000001</v>
      </c>
      <c r="H72" s="75">
        <v>7.7423099999999998</v>
      </c>
      <c r="I72" s="90">
        <v>0.59299999999999997</v>
      </c>
      <c r="J72" s="90">
        <v>0.875</v>
      </c>
      <c r="K72" s="90">
        <v>0.77500000000000002</v>
      </c>
      <c r="L72" s="90">
        <v>1.1990000000000001</v>
      </c>
      <c r="M72" s="90">
        <v>1.0129999999999999</v>
      </c>
      <c r="N72" s="90">
        <v>1.363</v>
      </c>
      <c r="O72" s="90">
        <v>24.18</v>
      </c>
      <c r="P72" s="62">
        <v>2.726</v>
      </c>
      <c r="Q72" s="62">
        <v>2.0259999999999998</v>
      </c>
      <c r="R72" s="62">
        <v>0.16399999999999992</v>
      </c>
      <c r="S72" s="62">
        <v>0.23799999999999988</v>
      </c>
      <c r="T72" s="90">
        <v>2.2200000000000002</v>
      </c>
      <c r="U72" s="90">
        <v>2.86</v>
      </c>
      <c r="V72" s="90">
        <v>2.61</v>
      </c>
      <c r="W72" s="90">
        <v>1.82</v>
      </c>
      <c r="X72" s="90">
        <v>3.21</v>
      </c>
      <c r="Y72" s="90">
        <v>2.34</v>
      </c>
      <c r="Z72" s="143">
        <f t="shared" si="0"/>
        <v>2.61</v>
      </c>
      <c r="AA72" s="143">
        <f t="shared" si="1"/>
        <v>3.21</v>
      </c>
      <c r="AB72" s="143">
        <f t="shared" si="2"/>
        <v>36.869897637425538</v>
      </c>
      <c r="AC72" s="143">
        <f t="shared" si="3"/>
        <v>1.82</v>
      </c>
      <c r="AD72" s="143">
        <f t="shared" si="4"/>
        <v>2.34</v>
      </c>
      <c r="AE72" s="143">
        <f t="shared" si="5"/>
        <v>31.332251490440168</v>
      </c>
      <c r="AF72" s="91">
        <v>43712</v>
      </c>
      <c r="AG72" s="92">
        <v>0.35</v>
      </c>
      <c r="AH72" s="92">
        <v>27.83372</v>
      </c>
      <c r="AI72" s="75">
        <f t="shared" si="8"/>
        <v>0.67444910381307621</v>
      </c>
      <c r="AJ72" s="66">
        <v>4224.0358831033545</v>
      </c>
      <c r="AK72" s="66">
        <v>4.2240358831033546</v>
      </c>
      <c r="AL72" s="67">
        <v>4.2240359999999999</v>
      </c>
      <c r="AM72" s="94">
        <v>47.5</v>
      </c>
      <c r="AN72" s="15" t="s">
        <v>16</v>
      </c>
    </row>
    <row r="73" spans="1:40" ht="14.5" x14ac:dyDescent="0.35">
      <c r="A73" s="79" t="s">
        <v>135</v>
      </c>
      <c r="B73" s="144" t="s">
        <v>424</v>
      </c>
      <c r="C73" s="79" t="s">
        <v>152</v>
      </c>
      <c r="D73" s="79" t="s">
        <v>273</v>
      </c>
      <c r="E73" s="79" t="s">
        <v>145</v>
      </c>
      <c r="F73" s="79" t="s">
        <v>142</v>
      </c>
      <c r="G73" s="80">
        <v>3.03721</v>
      </c>
      <c r="H73" s="80">
        <v>2.6831999999999998</v>
      </c>
      <c r="I73" s="81">
        <v>0.19700000000000001</v>
      </c>
      <c r="J73" s="81">
        <v>0.71</v>
      </c>
      <c r="K73" s="81">
        <v>0.45800000000000002</v>
      </c>
      <c r="L73" s="81">
        <v>0.94</v>
      </c>
      <c r="M73" s="81">
        <v>0.71199999999999997</v>
      </c>
      <c r="N73" s="81">
        <v>1.131</v>
      </c>
      <c r="O73" s="81">
        <v>24.87</v>
      </c>
      <c r="P73" s="62">
        <v>2.262</v>
      </c>
      <c r="Q73" s="62">
        <v>1.4239999999999999</v>
      </c>
      <c r="R73" s="62">
        <v>0.19100000000000006</v>
      </c>
      <c r="S73" s="62">
        <v>0.25399999999999995</v>
      </c>
      <c r="T73" s="81">
        <v>1.1499999999999999</v>
      </c>
      <c r="U73" s="81">
        <v>2.2400000000000002</v>
      </c>
      <c r="V73" s="81">
        <v>2.56</v>
      </c>
      <c r="W73" s="81">
        <v>1.66</v>
      </c>
      <c r="X73" s="81">
        <v>2.38</v>
      </c>
      <c r="Y73" s="81">
        <v>0.9</v>
      </c>
      <c r="Z73" s="143">
        <f t="shared" si="0"/>
        <v>2.38</v>
      </c>
      <c r="AA73" s="143">
        <f t="shared" si="1"/>
        <v>2.56</v>
      </c>
      <c r="AB73" s="143">
        <f t="shared" si="2"/>
        <v>10.369759803109707</v>
      </c>
      <c r="AC73" s="143">
        <f t="shared" si="3"/>
        <v>0.9</v>
      </c>
      <c r="AD73" s="143">
        <f t="shared" si="4"/>
        <v>1.66</v>
      </c>
      <c r="AE73" s="143">
        <f t="shared" si="5"/>
        <v>49.464197877389296</v>
      </c>
      <c r="AF73" s="82">
        <v>43712</v>
      </c>
      <c r="AG73" s="83">
        <v>0.35</v>
      </c>
      <c r="AH73" s="83">
        <v>8.4729500000000009</v>
      </c>
      <c r="AI73" s="65">
        <f t="shared" si="8"/>
        <v>0.24969395020960353</v>
      </c>
      <c r="AJ73" s="66">
        <v>3473.2188574466236</v>
      </c>
      <c r="AK73" s="66">
        <v>3.4732188574466236</v>
      </c>
      <c r="AL73" s="67">
        <v>3.4732189999999998</v>
      </c>
      <c r="AM73" s="86">
        <v>29.6</v>
      </c>
      <c r="AN73" s="15" t="s">
        <v>149</v>
      </c>
    </row>
    <row r="74" spans="1:40" ht="14.5" x14ac:dyDescent="0.35">
      <c r="A74" s="79" t="s">
        <v>135</v>
      </c>
      <c r="B74" s="144" t="s">
        <v>424</v>
      </c>
      <c r="C74" s="79" t="s">
        <v>152</v>
      </c>
      <c r="D74" s="79" t="s">
        <v>273</v>
      </c>
      <c r="E74" s="79" t="s">
        <v>145</v>
      </c>
      <c r="F74" s="79" t="s">
        <v>160</v>
      </c>
      <c r="G74" s="80">
        <v>1.8850899999999999</v>
      </c>
      <c r="H74" s="80">
        <v>1.18354</v>
      </c>
      <c r="I74" s="81">
        <v>6.6000000000000003E-2</v>
      </c>
      <c r="J74" s="81">
        <v>0.48299999999999998</v>
      </c>
      <c r="K74" s="81">
        <v>0.12</v>
      </c>
      <c r="L74" s="81">
        <v>0.70099999999999996</v>
      </c>
      <c r="M74" s="81">
        <v>0.251</v>
      </c>
      <c r="N74" s="81">
        <v>0.89100000000000001</v>
      </c>
      <c r="O74" s="81">
        <v>27.94</v>
      </c>
      <c r="P74" s="62">
        <v>1.782</v>
      </c>
      <c r="Q74" s="62">
        <v>0.502</v>
      </c>
      <c r="R74" s="62">
        <v>0.19000000000000006</v>
      </c>
      <c r="S74" s="62">
        <v>0.13100000000000001</v>
      </c>
      <c r="T74" s="81">
        <v>0.81</v>
      </c>
      <c r="U74" s="81">
        <v>1.79</v>
      </c>
      <c r="V74" s="81">
        <v>1.62</v>
      </c>
      <c r="W74" s="81">
        <v>0.91</v>
      </c>
      <c r="X74" s="81">
        <v>2.06</v>
      </c>
      <c r="Y74" s="81">
        <v>0.96</v>
      </c>
      <c r="Z74" s="143">
        <f t="shared" si="0"/>
        <v>1.62</v>
      </c>
      <c r="AA74" s="143">
        <f t="shared" si="1"/>
        <v>2.06</v>
      </c>
      <c r="AB74" s="143">
        <f t="shared" si="2"/>
        <v>26.103881131379609</v>
      </c>
      <c r="AC74" s="143">
        <f t="shared" si="3"/>
        <v>0.91</v>
      </c>
      <c r="AD74" s="143">
        <f t="shared" si="4"/>
        <v>0.96</v>
      </c>
      <c r="AE74" s="143">
        <f t="shared" si="5"/>
        <v>2.8659839819444692</v>
      </c>
      <c r="AF74" s="82">
        <v>43712</v>
      </c>
      <c r="AG74" s="83">
        <v>0.3</v>
      </c>
      <c r="AH74" s="83">
        <v>3.7862499999999999</v>
      </c>
      <c r="AI74" s="75">
        <f t="shared" si="8"/>
        <v>1.0114576392361987E-2</v>
      </c>
      <c r="AJ74" s="66">
        <v>38314.848641047982</v>
      </c>
      <c r="AK74" s="66">
        <v>38.31484864104798</v>
      </c>
      <c r="AL74" s="67">
        <v>38.31485</v>
      </c>
      <c r="AM74" s="86">
        <v>22.8</v>
      </c>
      <c r="AN74" s="15" t="s">
        <v>149</v>
      </c>
    </row>
    <row r="75" spans="1:40" ht="14.5" x14ac:dyDescent="0.35">
      <c r="A75" s="79" t="s">
        <v>135</v>
      </c>
      <c r="B75" s="144" t="s">
        <v>424</v>
      </c>
      <c r="C75" s="79" t="s">
        <v>152</v>
      </c>
      <c r="D75" s="79" t="s">
        <v>274</v>
      </c>
      <c r="E75" s="79" t="s">
        <v>148</v>
      </c>
      <c r="F75" s="79" t="s">
        <v>139</v>
      </c>
      <c r="G75" s="80">
        <v>15.362410000000001</v>
      </c>
      <c r="H75" s="80">
        <v>13.80904</v>
      </c>
      <c r="I75" s="81">
        <v>0.53500000000000003</v>
      </c>
      <c r="J75" s="81">
        <v>1.0820000000000001</v>
      </c>
      <c r="K75" s="81">
        <v>0.98</v>
      </c>
      <c r="L75" s="81">
        <v>1.456</v>
      </c>
      <c r="M75" s="81">
        <v>1.19</v>
      </c>
      <c r="N75" s="81">
        <v>1.6679999999999999</v>
      </c>
      <c r="O75" s="81">
        <v>27.44</v>
      </c>
      <c r="P75" s="62">
        <v>3.3359999999999999</v>
      </c>
      <c r="Q75" s="62">
        <v>2.38</v>
      </c>
      <c r="R75" s="62">
        <v>0.21199999999999997</v>
      </c>
      <c r="S75" s="62">
        <v>0.20999999999999996</v>
      </c>
      <c r="T75" s="81">
        <v>2.57</v>
      </c>
      <c r="U75" s="81">
        <v>3.73</v>
      </c>
      <c r="V75" s="81">
        <v>3.18</v>
      </c>
      <c r="W75" s="81">
        <v>1.89</v>
      </c>
      <c r="X75" s="81">
        <v>3.8</v>
      </c>
      <c r="Y75" s="81">
        <v>2.7</v>
      </c>
      <c r="Z75" s="143">
        <f t="shared" si="0"/>
        <v>3.18</v>
      </c>
      <c r="AA75" s="143">
        <f t="shared" si="1"/>
        <v>3.8</v>
      </c>
      <c r="AB75" s="143">
        <f t="shared" si="2"/>
        <v>38.316134464917013</v>
      </c>
      <c r="AC75" s="143">
        <f t="shared" si="3"/>
        <v>1.89</v>
      </c>
      <c r="AD75" s="143">
        <f t="shared" si="4"/>
        <v>2.7</v>
      </c>
      <c r="AE75" s="143">
        <f t="shared" si="5"/>
        <v>54.095931404331154</v>
      </c>
      <c r="AF75" s="82">
        <v>43712</v>
      </c>
      <c r="AG75" s="83">
        <v>0.48</v>
      </c>
      <c r="AH75" s="83">
        <v>32.157919999999997</v>
      </c>
      <c r="AI75" s="65">
        <f t="shared" si="8"/>
        <v>1.1313422253937468</v>
      </c>
      <c r="AJ75" s="66">
        <v>2909.3735117928409</v>
      </c>
      <c r="AK75" s="66">
        <v>2.909373511792841</v>
      </c>
      <c r="AL75" s="67">
        <v>2.9093740000000001</v>
      </c>
      <c r="AM75" s="86">
        <v>78.5</v>
      </c>
      <c r="AN75" s="15" t="s">
        <v>149</v>
      </c>
    </row>
    <row r="76" spans="1:40" ht="14.5" x14ac:dyDescent="0.35">
      <c r="A76" s="79" t="s">
        <v>135</v>
      </c>
      <c r="B76" s="144" t="s">
        <v>424</v>
      </c>
      <c r="C76" s="79" t="s">
        <v>152</v>
      </c>
      <c r="D76" s="79" t="s">
        <v>274</v>
      </c>
      <c r="E76" s="79" t="s">
        <v>148</v>
      </c>
      <c r="F76" s="79" t="s">
        <v>142</v>
      </c>
      <c r="G76" s="80">
        <v>2.6536499999999998</v>
      </c>
      <c r="H76" s="80">
        <v>1.9412</v>
      </c>
      <c r="I76" s="81">
        <v>7.9000000000000001E-2</v>
      </c>
      <c r="J76" s="81">
        <v>0.70299999999999996</v>
      </c>
      <c r="K76" s="81">
        <v>0.14799999999999999</v>
      </c>
      <c r="L76" s="81">
        <v>0.94899999999999995</v>
      </c>
      <c r="M76" s="81">
        <v>0.32600000000000001</v>
      </c>
      <c r="N76" s="81">
        <v>1.1399999999999999</v>
      </c>
      <c r="O76" s="81">
        <v>26.48</v>
      </c>
      <c r="P76" s="62">
        <v>2.2799999999999998</v>
      </c>
      <c r="Q76" s="62">
        <v>0.65200000000000002</v>
      </c>
      <c r="R76" s="62">
        <v>0.19099999999999995</v>
      </c>
      <c r="S76" s="62">
        <v>0.17800000000000002</v>
      </c>
      <c r="T76" s="81">
        <v>0.94</v>
      </c>
      <c r="U76" s="81">
        <v>2.54</v>
      </c>
      <c r="V76" s="81">
        <v>1.9</v>
      </c>
      <c r="W76" s="81">
        <v>1.06</v>
      </c>
      <c r="X76" s="81">
        <v>2.4300000000000002</v>
      </c>
      <c r="Y76" s="81">
        <v>1.32</v>
      </c>
      <c r="Z76" s="143">
        <f t="shared" si="0"/>
        <v>1.9</v>
      </c>
      <c r="AA76" s="143">
        <f t="shared" si="1"/>
        <v>2.4300000000000002</v>
      </c>
      <c r="AB76" s="143">
        <f t="shared" si="2"/>
        <v>32.005454820456471</v>
      </c>
      <c r="AC76" s="143">
        <f t="shared" si="3"/>
        <v>1.06</v>
      </c>
      <c r="AD76" s="143">
        <f t="shared" si="4"/>
        <v>1.32</v>
      </c>
      <c r="AE76" s="143">
        <f t="shared" si="5"/>
        <v>15.070062141447893</v>
      </c>
      <c r="AF76" s="82">
        <v>43712</v>
      </c>
      <c r="AG76" s="83">
        <v>0.37</v>
      </c>
      <c r="AH76" s="83">
        <v>5.5472900000000003</v>
      </c>
      <c r="AI76" s="75">
        <f t="shared" si="8"/>
        <v>2.8604163436955963E-2</v>
      </c>
      <c r="AJ76" s="66">
        <v>19849.84621066607</v>
      </c>
      <c r="AK76" s="66">
        <v>19.849846210666069</v>
      </c>
      <c r="AL76" s="67">
        <v>19.84985</v>
      </c>
      <c r="AM76" s="86">
        <v>32.700000000000003</v>
      </c>
      <c r="AN76" s="15" t="s">
        <v>149</v>
      </c>
    </row>
    <row r="77" spans="1:40" ht="14.5" x14ac:dyDescent="0.35">
      <c r="A77" s="89" t="s">
        <v>135</v>
      </c>
      <c r="B77" s="144" t="s">
        <v>424</v>
      </c>
      <c r="C77" s="89" t="s">
        <v>152</v>
      </c>
      <c r="D77" s="89" t="s">
        <v>275</v>
      </c>
      <c r="E77" s="89" t="s">
        <v>150</v>
      </c>
      <c r="F77" s="89" t="s">
        <v>139</v>
      </c>
      <c r="G77" s="75">
        <v>10.56119</v>
      </c>
      <c r="H77" s="75">
        <v>10.56119</v>
      </c>
      <c r="I77" s="90">
        <v>0.13900000000000001</v>
      </c>
      <c r="J77" s="90">
        <v>1.087</v>
      </c>
      <c r="K77" s="90">
        <v>0.214</v>
      </c>
      <c r="L77" s="90">
        <v>1.24</v>
      </c>
      <c r="M77" s="90">
        <v>0.42399999999999999</v>
      </c>
      <c r="N77" s="90">
        <v>1.4430000000000001</v>
      </c>
      <c r="O77" s="90">
        <v>28.68</v>
      </c>
      <c r="P77" s="62">
        <v>2.8860000000000001</v>
      </c>
      <c r="Q77" s="62">
        <v>0.84799999999999998</v>
      </c>
      <c r="R77" s="62">
        <v>0.20300000000000007</v>
      </c>
      <c r="S77" s="62">
        <v>0.21</v>
      </c>
      <c r="T77" s="90">
        <v>1.46</v>
      </c>
      <c r="U77" s="90">
        <v>3.28</v>
      </c>
      <c r="V77" s="90">
        <v>3.67</v>
      </c>
      <c r="W77" s="90">
        <v>1.96</v>
      </c>
      <c r="X77" s="90">
        <v>2.76</v>
      </c>
      <c r="Y77" s="90">
        <v>1.51</v>
      </c>
      <c r="Z77" s="143">
        <f t="shared" si="0"/>
        <v>2.76</v>
      </c>
      <c r="AA77" s="143">
        <f t="shared" si="1"/>
        <v>3.67</v>
      </c>
      <c r="AB77" s="143">
        <f t="shared" si="2"/>
        <v>65.505351513623523</v>
      </c>
      <c r="AC77" s="143">
        <f t="shared" si="3"/>
        <v>1.51</v>
      </c>
      <c r="AD77" s="143">
        <f t="shared" si="4"/>
        <v>1.96</v>
      </c>
      <c r="AE77" s="143">
        <f t="shared" si="5"/>
        <v>26.743683944296631</v>
      </c>
      <c r="AF77" s="91">
        <v>43712</v>
      </c>
      <c r="AG77" s="92">
        <v>0.23</v>
      </c>
      <c r="AH77" s="92">
        <v>14.82621</v>
      </c>
      <c r="AI77" s="65">
        <f t="shared" si="8"/>
        <v>7.6843578631035234E-2</v>
      </c>
      <c r="AJ77" s="66">
        <v>19748.226155127413</v>
      </c>
      <c r="AK77" s="66">
        <v>19.748226155127412</v>
      </c>
      <c r="AL77" s="67">
        <v>19.74823</v>
      </c>
      <c r="AM77" s="94">
        <v>61.2</v>
      </c>
      <c r="AN77" s="15" t="s">
        <v>16</v>
      </c>
    </row>
    <row r="78" spans="1:40" ht="14.5" x14ac:dyDescent="0.35">
      <c r="A78" s="103" t="s">
        <v>135</v>
      </c>
      <c r="B78" s="144" t="s">
        <v>424</v>
      </c>
      <c r="C78" s="103" t="s">
        <v>152</v>
      </c>
      <c r="D78" s="103" t="s">
        <v>276</v>
      </c>
      <c r="E78" s="103" t="s">
        <v>151</v>
      </c>
      <c r="F78" s="103" t="s">
        <v>139</v>
      </c>
      <c r="G78" s="108"/>
      <c r="H78" s="108"/>
      <c r="I78" s="105">
        <v>0.224</v>
      </c>
      <c r="J78" s="105">
        <v>1.042</v>
      </c>
      <c r="K78" s="105">
        <v>0.29199999999999998</v>
      </c>
      <c r="L78" s="105">
        <v>1.26</v>
      </c>
      <c r="M78" s="105">
        <v>0.51200000000000001</v>
      </c>
      <c r="N78" s="105">
        <v>1.5069999999999999</v>
      </c>
      <c r="O78" s="105">
        <v>25.57</v>
      </c>
      <c r="P78" s="62">
        <v>3.0139999999999998</v>
      </c>
      <c r="Q78" s="62">
        <v>1.024</v>
      </c>
      <c r="R78" s="62">
        <v>0.24699999999999989</v>
      </c>
      <c r="S78" s="62">
        <v>0.22000000000000003</v>
      </c>
      <c r="T78" s="105">
        <v>1.57</v>
      </c>
      <c r="U78" s="105">
        <v>3.03</v>
      </c>
      <c r="V78" s="105">
        <v>2.91</v>
      </c>
      <c r="W78" s="105">
        <v>1.41</v>
      </c>
      <c r="X78" s="105">
        <v>3.97</v>
      </c>
      <c r="Y78" s="105">
        <v>1.85</v>
      </c>
      <c r="Z78" s="143">
        <f t="shared" si="0"/>
        <v>2.91</v>
      </c>
      <c r="AA78" s="143">
        <f t="shared" si="1"/>
        <v>3.97</v>
      </c>
      <c r="AB78" s="143" t="e">
        <f t="shared" si="2"/>
        <v>#NUM!</v>
      </c>
      <c r="AC78" s="143">
        <f t="shared" si="3"/>
        <v>1.41</v>
      </c>
      <c r="AD78" s="143">
        <f t="shared" si="4"/>
        <v>1.85</v>
      </c>
      <c r="AE78" s="143">
        <f t="shared" si="5"/>
        <v>26.103881131379623</v>
      </c>
      <c r="AF78" s="106">
        <v>43712</v>
      </c>
      <c r="AG78" s="107">
        <v>0.14000000000000001</v>
      </c>
      <c r="AH78" s="107">
        <v>16.11354</v>
      </c>
      <c r="AI78" s="75">
        <f t="shared" si="8"/>
        <v>0.1342212358410112</v>
      </c>
      <c r="AJ78" s="66">
        <v>12287.831716164705</v>
      </c>
      <c r="AK78" s="66">
        <v>12.287831716164705</v>
      </c>
      <c r="AL78" s="67">
        <v>12.28783</v>
      </c>
      <c r="AM78" s="110">
        <v>53.5</v>
      </c>
      <c r="AN78" s="15" t="s">
        <v>5</v>
      </c>
    </row>
    <row r="79" spans="1:40" ht="14.5" x14ac:dyDescent="0.35">
      <c r="A79" s="103" t="s">
        <v>135</v>
      </c>
      <c r="B79" s="144" t="s">
        <v>424</v>
      </c>
      <c r="C79" s="103" t="s">
        <v>154</v>
      </c>
      <c r="D79" s="103" t="s">
        <v>277</v>
      </c>
      <c r="E79" s="103" t="s">
        <v>138</v>
      </c>
      <c r="F79" s="103" t="s">
        <v>139</v>
      </c>
      <c r="G79" s="104"/>
      <c r="H79" s="104"/>
      <c r="I79" s="105">
        <v>0.15</v>
      </c>
      <c r="J79" s="105">
        <v>0.93600000000000005</v>
      </c>
      <c r="K79" s="105">
        <v>0.25</v>
      </c>
      <c r="L79" s="105">
        <v>1.0660000000000001</v>
      </c>
      <c r="M79" s="105">
        <v>0.42</v>
      </c>
      <c r="N79" s="105">
        <v>1.21</v>
      </c>
      <c r="O79" s="105">
        <v>28.54</v>
      </c>
      <c r="P79" s="62">
        <v>2.42</v>
      </c>
      <c r="Q79" s="62">
        <v>0.84</v>
      </c>
      <c r="R79" s="62">
        <v>0.14399999999999991</v>
      </c>
      <c r="S79" s="62">
        <v>0.16999999999999998</v>
      </c>
      <c r="T79" s="105">
        <v>1.95</v>
      </c>
      <c r="U79" s="105">
        <v>2.74</v>
      </c>
      <c r="V79" s="105">
        <v>3.59</v>
      </c>
      <c r="W79" s="105">
        <v>1.92</v>
      </c>
      <c r="X79" s="105">
        <v>2.97</v>
      </c>
      <c r="Y79" s="105">
        <v>2.02</v>
      </c>
      <c r="Z79" s="143">
        <f t="shared" si="0"/>
        <v>2.97</v>
      </c>
      <c r="AA79" s="143">
        <f t="shared" si="1"/>
        <v>3.59</v>
      </c>
      <c r="AB79" s="143">
        <f t="shared" si="2"/>
        <v>38.316134464917013</v>
      </c>
      <c r="AC79" s="143">
        <f t="shared" si="3"/>
        <v>1.92</v>
      </c>
      <c r="AD79" s="143">
        <f t="shared" si="4"/>
        <v>2.02</v>
      </c>
      <c r="AE79" s="143">
        <f t="shared" si="5"/>
        <v>5.7391704759563691</v>
      </c>
      <c r="AF79" s="106">
        <v>43712</v>
      </c>
      <c r="AG79" s="107">
        <v>0.25</v>
      </c>
      <c r="AH79" s="107">
        <v>20.058240000000001</v>
      </c>
      <c r="AI79" s="65">
        <f t="shared" si="8"/>
        <v>5.7326392587957326E-2</v>
      </c>
      <c r="AJ79" s="66">
        <v>35813.250185766745</v>
      </c>
      <c r="AK79" s="66">
        <v>35.813250185766748</v>
      </c>
      <c r="AL79" s="67">
        <v>35.813249999999996</v>
      </c>
      <c r="AM79" s="110">
        <v>69</v>
      </c>
      <c r="AN79" s="15" t="s">
        <v>5</v>
      </c>
    </row>
    <row r="80" spans="1:40" ht="14.5" x14ac:dyDescent="0.35">
      <c r="A80" s="79" t="s">
        <v>135</v>
      </c>
      <c r="B80" s="144" t="s">
        <v>424</v>
      </c>
      <c r="C80" s="79" t="s">
        <v>154</v>
      </c>
      <c r="D80" s="79" t="s">
        <v>277</v>
      </c>
      <c r="E80" s="79" t="s">
        <v>138</v>
      </c>
      <c r="F80" s="79" t="s">
        <v>142</v>
      </c>
      <c r="G80" s="80">
        <v>8.3745399999999997</v>
      </c>
      <c r="H80" s="80">
        <v>8.2936599999999991</v>
      </c>
      <c r="I80" s="81">
        <v>0.27100000000000002</v>
      </c>
      <c r="J80" s="81">
        <v>0.80100000000000005</v>
      </c>
      <c r="K80" s="81">
        <v>0.46300000000000002</v>
      </c>
      <c r="L80" s="81">
        <v>0.94799999999999995</v>
      </c>
      <c r="M80" s="81">
        <v>0.623</v>
      </c>
      <c r="N80" s="81">
        <v>1.1990000000000001</v>
      </c>
      <c r="O80" s="81">
        <v>27.77</v>
      </c>
      <c r="P80" s="62">
        <v>2.3980000000000001</v>
      </c>
      <c r="Q80" s="62">
        <v>1.246</v>
      </c>
      <c r="R80" s="62">
        <v>0.25100000000000011</v>
      </c>
      <c r="S80" s="62">
        <v>0.15999999999999998</v>
      </c>
      <c r="T80" s="81">
        <v>1.94</v>
      </c>
      <c r="U80" s="81">
        <v>2.88</v>
      </c>
      <c r="V80" s="81">
        <v>3.21</v>
      </c>
      <c r="W80" s="81">
        <v>1.6</v>
      </c>
      <c r="X80" s="81">
        <v>3.18</v>
      </c>
      <c r="Y80" s="81">
        <v>2.11</v>
      </c>
      <c r="Z80" s="143">
        <f t="shared" si="0"/>
        <v>3.18</v>
      </c>
      <c r="AA80" s="143">
        <f t="shared" si="1"/>
        <v>3.21</v>
      </c>
      <c r="AB80" s="143">
        <f t="shared" si="2"/>
        <v>1.7191313204852716</v>
      </c>
      <c r="AC80" s="143">
        <f t="shared" si="3"/>
        <v>1.6</v>
      </c>
      <c r="AD80" s="143">
        <f t="shared" si="4"/>
        <v>2.11</v>
      </c>
      <c r="AE80" s="143">
        <f t="shared" si="5"/>
        <v>30.6638297353845</v>
      </c>
      <c r="AF80" s="82">
        <v>43712</v>
      </c>
      <c r="AG80" s="83">
        <v>0.46</v>
      </c>
      <c r="AH80" s="83">
        <v>14.67238</v>
      </c>
      <c r="AI80" s="75">
        <f t="shared" si="8"/>
        <v>0.15380588663520781</v>
      </c>
      <c r="AJ80" s="66">
        <v>9764.1206118367991</v>
      </c>
      <c r="AK80" s="66">
        <v>9.7641206118368</v>
      </c>
      <c r="AL80" s="67">
        <v>9.7641209999999994</v>
      </c>
      <c r="AM80" s="86">
        <v>68.900000000000006</v>
      </c>
      <c r="AN80" s="15" t="s">
        <v>8</v>
      </c>
    </row>
    <row r="81" spans="1:40" ht="14.5" x14ac:dyDescent="0.35">
      <c r="A81" s="79" t="s">
        <v>135</v>
      </c>
      <c r="B81" s="144" t="s">
        <v>424</v>
      </c>
      <c r="C81" s="79" t="s">
        <v>154</v>
      </c>
      <c r="D81" s="79" t="s">
        <v>278</v>
      </c>
      <c r="E81" s="79" t="s">
        <v>145</v>
      </c>
      <c r="F81" s="79" t="s">
        <v>139</v>
      </c>
      <c r="G81" s="80">
        <v>5.7351599999999996</v>
      </c>
      <c r="H81" s="80">
        <v>5.2845700000000004</v>
      </c>
      <c r="I81" s="81">
        <v>0.16500000000000001</v>
      </c>
      <c r="J81" s="81">
        <v>0.70199999999999996</v>
      </c>
      <c r="K81" s="81">
        <v>0.372</v>
      </c>
      <c r="L81" s="81">
        <v>0.99099999999999999</v>
      </c>
      <c r="M81" s="81">
        <v>0.45400000000000001</v>
      </c>
      <c r="N81" s="81">
        <v>1.1759999999999999</v>
      </c>
      <c r="O81" s="81">
        <v>26.33</v>
      </c>
      <c r="P81" s="62">
        <v>2.3519999999999999</v>
      </c>
      <c r="Q81" s="62">
        <v>0.90800000000000003</v>
      </c>
      <c r="R81" s="62">
        <v>0.18499999999999994</v>
      </c>
      <c r="S81" s="62">
        <v>8.2000000000000017E-2</v>
      </c>
      <c r="T81" s="81">
        <v>1.4</v>
      </c>
      <c r="U81" s="81">
        <v>2.35</v>
      </c>
      <c r="V81" s="81">
        <v>2.58</v>
      </c>
      <c r="W81" s="81">
        <v>1.56</v>
      </c>
      <c r="X81" s="81">
        <v>2.69</v>
      </c>
      <c r="Y81" s="81">
        <v>1.7</v>
      </c>
      <c r="Z81" s="143">
        <f t="shared" si="0"/>
        <v>2.58</v>
      </c>
      <c r="AA81" s="143">
        <f t="shared" si="1"/>
        <v>2.69</v>
      </c>
      <c r="AB81" s="143">
        <f t="shared" si="2"/>
        <v>6.3153155679154018</v>
      </c>
      <c r="AC81" s="143">
        <f t="shared" si="3"/>
        <v>1.56</v>
      </c>
      <c r="AD81" s="143">
        <f t="shared" si="4"/>
        <v>1.7</v>
      </c>
      <c r="AE81" s="143">
        <f t="shared" si="5"/>
        <v>8.0478462454739486</v>
      </c>
      <c r="AF81" s="82">
        <v>43712</v>
      </c>
      <c r="AG81" s="83">
        <v>0.17</v>
      </c>
      <c r="AH81" s="83">
        <v>10.666539999999999</v>
      </c>
      <c r="AI81" s="65">
        <f t="shared" si="8"/>
        <v>4.6362539350973855E-2</v>
      </c>
      <c r="AJ81" s="66">
        <v>23548.425694541558</v>
      </c>
      <c r="AK81" s="66">
        <v>23.54842569454156</v>
      </c>
      <c r="AL81" s="67">
        <v>23.54843</v>
      </c>
      <c r="AM81" s="86">
        <v>49.4</v>
      </c>
      <c r="AN81" s="15" t="s">
        <v>149</v>
      </c>
    </row>
    <row r="82" spans="1:40" ht="14.5" x14ac:dyDescent="0.35">
      <c r="A82" s="79" t="s">
        <v>135</v>
      </c>
      <c r="B82" s="144" t="s">
        <v>424</v>
      </c>
      <c r="C82" s="79" t="s">
        <v>154</v>
      </c>
      <c r="D82" s="79" t="s">
        <v>278</v>
      </c>
      <c r="E82" s="79" t="s">
        <v>145</v>
      </c>
      <c r="F82" s="79" t="s">
        <v>142</v>
      </c>
      <c r="G82" s="80">
        <v>4.1824500000000002</v>
      </c>
      <c r="H82" s="80">
        <v>3.66893</v>
      </c>
      <c r="I82" s="81">
        <v>0.189</v>
      </c>
      <c r="J82" s="81">
        <v>0.65300000000000002</v>
      </c>
      <c r="K82" s="81">
        <v>0.33</v>
      </c>
      <c r="L82" s="81">
        <v>0.72499999999999998</v>
      </c>
      <c r="M82" s="81">
        <v>0.53300000000000003</v>
      </c>
      <c r="N82" s="81">
        <v>0.91600000000000004</v>
      </c>
      <c r="O82" s="81">
        <v>30.01</v>
      </c>
      <c r="P82" s="62">
        <v>1.8320000000000001</v>
      </c>
      <c r="Q82" s="62">
        <v>1.0660000000000001</v>
      </c>
      <c r="R82" s="62">
        <v>0.19100000000000006</v>
      </c>
      <c r="S82" s="62">
        <v>0.20300000000000001</v>
      </c>
      <c r="T82" s="81">
        <v>1.61</v>
      </c>
      <c r="U82" s="81">
        <v>2.06</v>
      </c>
      <c r="V82" s="81">
        <v>2.0099999999999998</v>
      </c>
      <c r="W82" s="81">
        <v>1.27</v>
      </c>
      <c r="X82" s="81">
        <v>2.82</v>
      </c>
      <c r="Y82" s="81">
        <v>1.77</v>
      </c>
      <c r="Z82" s="143">
        <f t="shared" si="0"/>
        <v>2.0099999999999998</v>
      </c>
      <c r="AA82" s="143">
        <f t="shared" si="1"/>
        <v>2.82</v>
      </c>
      <c r="AB82" s="143">
        <f t="shared" si="2"/>
        <v>54.095931404331139</v>
      </c>
      <c r="AC82" s="143">
        <f t="shared" si="3"/>
        <v>1.27</v>
      </c>
      <c r="AD82" s="143">
        <f t="shared" si="4"/>
        <v>1.77</v>
      </c>
      <c r="AE82" s="143">
        <f t="shared" si="5"/>
        <v>29.999999993150116</v>
      </c>
      <c r="AF82" s="82">
        <v>43712</v>
      </c>
      <c r="AG82" s="83">
        <v>0.28999999999999998</v>
      </c>
      <c r="AH82" s="83">
        <v>9.8371200000000005</v>
      </c>
      <c r="AI82" s="75">
        <f t="shared" si="8"/>
        <v>8.847186671022747E-2</v>
      </c>
      <c r="AJ82" s="66">
        <v>11380.682441095192</v>
      </c>
      <c r="AK82" s="66">
        <v>11.380682441095193</v>
      </c>
      <c r="AL82" s="67">
        <v>11.38068</v>
      </c>
      <c r="AM82" s="86">
        <v>59.4</v>
      </c>
      <c r="AN82" s="15" t="s">
        <v>149</v>
      </c>
    </row>
    <row r="83" spans="1:40" ht="14.5" x14ac:dyDescent="0.35">
      <c r="A83" s="79" t="s">
        <v>135</v>
      </c>
      <c r="B83" s="144" t="s">
        <v>424</v>
      </c>
      <c r="C83" s="79" t="s">
        <v>154</v>
      </c>
      <c r="D83" s="79" t="s">
        <v>279</v>
      </c>
      <c r="E83" s="79" t="s">
        <v>148</v>
      </c>
      <c r="F83" s="79" t="s">
        <v>142</v>
      </c>
      <c r="G83" s="80">
        <v>6.1684599999999996</v>
      </c>
      <c r="H83" s="80">
        <v>5.9903399999999998</v>
      </c>
      <c r="I83" s="81">
        <v>0.32500000000000001</v>
      </c>
      <c r="J83" s="81">
        <v>0.68200000000000005</v>
      </c>
      <c r="K83" s="81">
        <v>0.39900000000000002</v>
      </c>
      <c r="L83" s="81">
        <v>1.046</v>
      </c>
      <c r="M83" s="81">
        <v>0.58599999999999997</v>
      </c>
      <c r="N83" s="81">
        <v>1.17</v>
      </c>
      <c r="O83" s="81">
        <v>30.2</v>
      </c>
      <c r="P83" s="62">
        <v>2.34</v>
      </c>
      <c r="Q83" s="62">
        <v>1.1719999999999999</v>
      </c>
      <c r="R83" s="62">
        <v>0.12399999999999989</v>
      </c>
      <c r="S83" s="62">
        <v>0.18699999999999994</v>
      </c>
      <c r="T83" s="81">
        <v>1.79</v>
      </c>
      <c r="U83" s="81">
        <v>2.52</v>
      </c>
      <c r="V83" s="81">
        <v>3.01</v>
      </c>
      <c r="W83" s="81">
        <v>1.58</v>
      </c>
      <c r="X83" s="81">
        <v>2.3199999999999998</v>
      </c>
      <c r="Y83" s="81">
        <v>1.45</v>
      </c>
      <c r="Z83" s="143">
        <f t="shared" si="0"/>
        <v>2.3199999999999998</v>
      </c>
      <c r="AA83" s="143">
        <f t="shared" si="1"/>
        <v>3.01</v>
      </c>
      <c r="AB83" s="143">
        <f t="shared" si="2"/>
        <v>43.63010885789226</v>
      </c>
      <c r="AC83" s="143">
        <f t="shared" si="3"/>
        <v>1.45</v>
      </c>
      <c r="AD83" s="143">
        <f t="shared" si="4"/>
        <v>1.58</v>
      </c>
      <c r="AE83" s="143">
        <f t="shared" si="5"/>
        <v>7.4695923147114085</v>
      </c>
      <c r="AF83" s="82">
        <v>43712</v>
      </c>
      <c r="AG83" s="83">
        <v>0.24</v>
      </c>
      <c r="AH83" s="83">
        <v>16.39414</v>
      </c>
      <c r="AI83" s="65">
        <f t="shared" si="8"/>
        <v>0.13272914124038737</v>
      </c>
      <c r="AJ83" s="66">
        <v>12642.352103202456</v>
      </c>
      <c r="AK83" s="66">
        <v>12.642352103202457</v>
      </c>
      <c r="AL83" s="67">
        <v>12.64235</v>
      </c>
      <c r="AM83" s="86">
        <v>59.1</v>
      </c>
      <c r="AN83" s="15" t="s">
        <v>149</v>
      </c>
    </row>
    <row r="84" spans="1:40" ht="14.5" x14ac:dyDescent="0.35">
      <c r="A84" s="60" t="s">
        <v>135</v>
      </c>
      <c r="B84" s="144" t="s">
        <v>424</v>
      </c>
      <c r="C84" s="60" t="s">
        <v>154</v>
      </c>
      <c r="D84" s="60" t="s">
        <v>280</v>
      </c>
      <c r="E84" s="60" t="s">
        <v>150</v>
      </c>
      <c r="F84" s="60" t="s">
        <v>139</v>
      </c>
      <c r="G84" s="61">
        <v>4.11456</v>
      </c>
      <c r="H84" s="61">
        <v>4.0555700000000003</v>
      </c>
      <c r="I84" s="81">
        <v>7.6999999999999999E-2</v>
      </c>
      <c r="J84" s="81">
        <v>0.61299999999999999</v>
      </c>
      <c r="K84" s="62">
        <v>0.51100000000000001</v>
      </c>
      <c r="L84" s="62">
        <v>0.91100000000000003</v>
      </c>
      <c r="M84" s="62">
        <v>0.64</v>
      </c>
      <c r="N84" s="62">
        <v>1.095</v>
      </c>
      <c r="O84" s="62">
        <v>24.79</v>
      </c>
      <c r="P84" s="62">
        <v>2.19</v>
      </c>
      <c r="Q84" s="62">
        <v>1.28</v>
      </c>
      <c r="R84" s="62">
        <v>0.18399999999999994</v>
      </c>
      <c r="S84" s="62">
        <v>0.129</v>
      </c>
      <c r="T84" s="62">
        <v>1.1100000000000001</v>
      </c>
      <c r="U84" s="62">
        <v>2.16</v>
      </c>
      <c r="V84" s="62">
        <v>2.79</v>
      </c>
      <c r="W84" s="62">
        <v>1.51</v>
      </c>
      <c r="X84" s="62">
        <v>2.77</v>
      </c>
      <c r="Y84" s="62">
        <v>1.56</v>
      </c>
      <c r="Z84" s="143">
        <f t="shared" si="0"/>
        <v>2.77</v>
      </c>
      <c r="AA84" s="143">
        <f t="shared" si="1"/>
        <v>2.79</v>
      </c>
      <c r="AB84" s="143">
        <f t="shared" si="2"/>
        <v>1.1459919981269298</v>
      </c>
      <c r="AC84" s="143">
        <f t="shared" si="3"/>
        <v>1.51</v>
      </c>
      <c r="AD84" s="143">
        <f t="shared" si="4"/>
        <v>1.56</v>
      </c>
      <c r="AE84" s="143">
        <f t="shared" si="5"/>
        <v>2.8659839819444755</v>
      </c>
      <c r="AF84" s="63">
        <v>43712</v>
      </c>
      <c r="AG84" s="64">
        <v>0.43</v>
      </c>
      <c r="AH84" s="64">
        <v>7.0009499999999996</v>
      </c>
      <c r="AI84" s="75">
        <f t="shared" si="8"/>
        <v>0.12997583341116103</v>
      </c>
      <c r="AJ84" s="66">
        <v>5513.1510552289137</v>
      </c>
      <c r="AK84" s="66">
        <v>5.5131510552289136</v>
      </c>
      <c r="AL84" s="67">
        <v>5.5131509999999997</v>
      </c>
      <c r="AM84" s="69">
        <v>43.6</v>
      </c>
      <c r="AN84" s="15" t="s">
        <v>18</v>
      </c>
    </row>
    <row r="85" spans="1:40" ht="14.5" x14ac:dyDescent="0.35">
      <c r="A85" s="79" t="s">
        <v>135</v>
      </c>
      <c r="B85" s="144" t="s">
        <v>424</v>
      </c>
      <c r="C85" s="79" t="s">
        <v>154</v>
      </c>
      <c r="D85" s="79" t="s">
        <v>281</v>
      </c>
      <c r="E85" s="79" t="s">
        <v>151</v>
      </c>
      <c r="F85" s="79" t="s">
        <v>139</v>
      </c>
      <c r="G85" s="80">
        <v>6.03538</v>
      </c>
      <c r="H85" s="80">
        <v>4.9045500000000004</v>
      </c>
      <c r="I85" s="81">
        <v>0.14499999999999999</v>
      </c>
      <c r="J85" s="81">
        <v>0.57399999999999995</v>
      </c>
      <c r="K85" s="81">
        <v>0.186</v>
      </c>
      <c r="L85" s="81">
        <v>0.90600000000000003</v>
      </c>
      <c r="M85" s="81">
        <v>0.39500000000000002</v>
      </c>
      <c r="N85" s="81">
        <v>1.038</v>
      </c>
      <c r="O85" s="81">
        <v>25.04</v>
      </c>
      <c r="P85" s="62">
        <v>2.0760000000000001</v>
      </c>
      <c r="Q85" s="62">
        <v>0.79</v>
      </c>
      <c r="R85" s="62">
        <v>0.13200000000000001</v>
      </c>
      <c r="S85" s="62">
        <v>0.20900000000000002</v>
      </c>
      <c r="T85" s="81">
        <v>1.38</v>
      </c>
      <c r="U85" s="81">
        <v>2.52</v>
      </c>
      <c r="V85" s="81">
        <v>2.44</v>
      </c>
      <c r="W85" s="81">
        <v>1.63</v>
      </c>
      <c r="X85" s="81">
        <v>2.71</v>
      </c>
      <c r="Y85" s="81">
        <v>1.41</v>
      </c>
      <c r="Z85" s="143">
        <f t="shared" si="0"/>
        <v>2.44</v>
      </c>
      <c r="AA85" s="143">
        <f t="shared" si="1"/>
        <v>2.71</v>
      </c>
      <c r="AB85" s="143">
        <f t="shared" si="2"/>
        <v>15.664266847796908</v>
      </c>
      <c r="AC85" s="143">
        <f t="shared" si="3"/>
        <v>1.41</v>
      </c>
      <c r="AD85" s="143">
        <f t="shared" si="4"/>
        <v>1.63</v>
      </c>
      <c r="AE85" s="143">
        <f t="shared" si="5"/>
        <v>12.709032991493588</v>
      </c>
      <c r="AF85" s="82">
        <v>43712</v>
      </c>
      <c r="AG85" s="83">
        <v>0.26</v>
      </c>
      <c r="AH85" s="83">
        <v>10.15367</v>
      </c>
      <c r="AI85" s="65">
        <f t="shared" si="8"/>
        <v>4.5664487059340959E-2</v>
      </c>
      <c r="AJ85" s="66">
        <v>22758.832922130547</v>
      </c>
      <c r="AK85" s="66">
        <v>22.758832922130548</v>
      </c>
      <c r="AL85" s="67">
        <v>22.75883</v>
      </c>
      <c r="AM85" s="86">
        <v>51.2</v>
      </c>
      <c r="AN85" s="15" t="s">
        <v>149</v>
      </c>
    </row>
    <row r="86" spans="1:40" ht="14.5" x14ac:dyDescent="0.35">
      <c r="A86" s="79" t="s">
        <v>135</v>
      </c>
      <c r="B86" s="144" t="s">
        <v>424</v>
      </c>
      <c r="C86" s="79" t="s">
        <v>154</v>
      </c>
      <c r="D86" s="79" t="s">
        <v>281</v>
      </c>
      <c r="E86" s="79" t="s">
        <v>151</v>
      </c>
      <c r="F86" s="79" t="s">
        <v>142</v>
      </c>
      <c r="G86" s="80">
        <v>4.6174400000000002</v>
      </c>
      <c r="H86" s="80">
        <v>4.0758299999999998</v>
      </c>
      <c r="I86" s="81">
        <v>0.217</v>
      </c>
      <c r="J86" s="81">
        <v>0.79</v>
      </c>
      <c r="K86" s="81">
        <v>0.25800000000000001</v>
      </c>
      <c r="L86" s="81">
        <v>0.91600000000000004</v>
      </c>
      <c r="M86" s="81">
        <v>0.47299999999999998</v>
      </c>
      <c r="N86" s="81">
        <v>1.1339999999999999</v>
      </c>
      <c r="O86" s="81">
        <v>25.34</v>
      </c>
      <c r="P86" s="62">
        <v>2.2679999999999998</v>
      </c>
      <c r="Q86" s="62">
        <v>0.94599999999999995</v>
      </c>
      <c r="R86" s="62">
        <v>0.21799999999999986</v>
      </c>
      <c r="S86" s="62">
        <v>0.21499999999999997</v>
      </c>
      <c r="T86" s="81">
        <v>1.2</v>
      </c>
      <c r="U86" s="81">
        <v>2.33</v>
      </c>
      <c r="V86" s="81">
        <v>2.69</v>
      </c>
      <c r="W86" s="81">
        <v>1.66</v>
      </c>
      <c r="X86" s="81">
        <v>1.94</v>
      </c>
      <c r="Y86" s="81">
        <v>1.29</v>
      </c>
      <c r="Z86" s="143">
        <f t="shared" si="0"/>
        <v>1.94</v>
      </c>
      <c r="AA86" s="143">
        <f t="shared" si="1"/>
        <v>2.69</v>
      </c>
      <c r="AB86" s="143">
        <f t="shared" si="2"/>
        <v>48.590377879634524</v>
      </c>
      <c r="AC86" s="143">
        <f t="shared" si="3"/>
        <v>1.29</v>
      </c>
      <c r="AD86" s="143">
        <f t="shared" si="4"/>
        <v>1.66</v>
      </c>
      <c r="AE86" s="143">
        <f t="shared" si="5"/>
        <v>21.715617278306127</v>
      </c>
      <c r="AF86" s="82">
        <v>43712</v>
      </c>
      <c r="AG86" s="83">
        <v>0.28000000000000003</v>
      </c>
      <c r="AH86" s="83">
        <v>10.13622</v>
      </c>
      <c r="AI86" s="75">
        <f t="shared" ref="AI86:AI149" si="9">PI()/4*(M86^3*N86-K86^3*L86)</f>
        <v>8.1896035916547899E-2</v>
      </c>
      <c r="AJ86" s="66">
        <v>12668.309761747163</v>
      </c>
      <c r="AK86" s="66">
        <v>12.668309761747164</v>
      </c>
      <c r="AL86" s="67">
        <v>12.66831</v>
      </c>
      <c r="AM86" s="86">
        <v>49.1</v>
      </c>
      <c r="AN86" s="15" t="s">
        <v>149</v>
      </c>
    </row>
    <row r="87" spans="1:40" ht="14.5" x14ac:dyDescent="0.35">
      <c r="A87" s="59" t="s">
        <v>172</v>
      </c>
      <c r="B87" s="59" t="s">
        <v>425</v>
      </c>
      <c r="C87" s="59" t="s">
        <v>152</v>
      </c>
      <c r="D87" s="59" t="s">
        <v>297</v>
      </c>
      <c r="E87" s="59" t="s">
        <v>138</v>
      </c>
      <c r="F87" s="59" t="s">
        <v>139</v>
      </c>
      <c r="G87" s="75"/>
      <c r="H87" s="75"/>
      <c r="I87" s="75"/>
      <c r="J87" s="75"/>
      <c r="K87" s="92">
        <v>0.53700000000000003</v>
      </c>
      <c r="L87" s="92">
        <v>1.4750000000000001</v>
      </c>
      <c r="M87" s="92">
        <v>0.81100000000000005</v>
      </c>
      <c r="N87" s="92">
        <v>1.718</v>
      </c>
      <c r="O87" s="92">
        <v>18.05</v>
      </c>
      <c r="P87" s="62">
        <v>3.4359999999999999</v>
      </c>
      <c r="Q87" s="62">
        <v>1.6220000000000001</v>
      </c>
      <c r="R87" s="62">
        <v>0.24299999999999988</v>
      </c>
      <c r="S87" s="62">
        <v>0.27400000000000002</v>
      </c>
      <c r="T87" s="92">
        <v>1.81</v>
      </c>
      <c r="U87" s="92">
        <v>3.59</v>
      </c>
      <c r="V87" s="92">
        <v>3.09</v>
      </c>
      <c r="W87" s="92">
        <v>2.52</v>
      </c>
      <c r="X87" s="92">
        <v>1.77</v>
      </c>
      <c r="Y87" s="92">
        <v>3.69</v>
      </c>
      <c r="Z87" s="143">
        <f t="shared" si="0"/>
        <v>1.77</v>
      </c>
      <c r="AA87" s="143">
        <f t="shared" si="1"/>
        <v>3.09</v>
      </c>
      <c r="AB87" s="143" t="e">
        <f t="shared" si="2"/>
        <v>#NUM!</v>
      </c>
      <c r="AC87" s="143">
        <f t="shared" si="3"/>
        <v>2.52</v>
      </c>
      <c r="AD87" s="143">
        <f t="shared" si="4"/>
        <v>3.69</v>
      </c>
      <c r="AE87" s="143" t="e">
        <f t="shared" si="5"/>
        <v>#NUM!</v>
      </c>
      <c r="AF87" s="91">
        <v>43706</v>
      </c>
      <c r="AG87" s="75"/>
      <c r="AH87" s="75"/>
      <c r="AI87" s="65">
        <f t="shared" si="9"/>
        <v>0.54034724339802398</v>
      </c>
      <c r="AJ87" s="66">
        <v>0</v>
      </c>
      <c r="AK87" s="66">
        <v>0</v>
      </c>
      <c r="AL87" s="102" t="e">
        <v>#VALUE!</v>
      </c>
      <c r="AM87" s="75" t="s">
        <v>216</v>
      </c>
      <c r="AN87" s="15" t="s">
        <v>16</v>
      </c>
    </row>
    <row r="88" spans="1:40" ht="14.5" x14ac:dyDescent="0.35">
      <c r="A88" s="59" t="s">
        <v>172</v>
      </c>
      <c r="B88" s="59" t="s">
        <v>425</v>
      </c>
      <c r="C88" s="59" t="s">
        <v>152</v>
      </c>
      <c r="D88" s="59" t="s">
        <v>297</v>
      </c>
      <c r="E88" s="59" t="s">
        <v>138</v>
      </c>
      <c r="F88" s="59" t="s">
        <v>142</v>
      </c>
      <c r="G88" s="75"/>
      <c r="H88" s="75"/>
      <c r="I88" s="75"/>
      <c r="J88" s="75"/>
      <c r="K88" s="92">
        <v>0.34599999999999997</v>
      </c>
      <c r="L88" s="92">
        <v>1.4610000000000001</v>
      </c>
      <c r="M88" s="92">
        <v>0.70199999999999996</v>
      </c>
      <c r="N88" s="92">
        <v>1.7929999999999999</v>
      </c>
      <c r="O88" s="92">
        <v>15.45</v>
      </c>
      <c r="P88" s="62">
        <v>3.5859999999999999</v>
      </c>
      <c r="Q88" s="62">
        <v>1.4039999999999999</v>
      </c>
      <c r="R88" s="62">
        <v>0.33199999999999985</v>
      </c>
      <c r="S88" s="62">
        <v>0.35599999999999998</v>
      </c>
      <c r="T88" s="92">
        <v>1.66</v>
      </c>
      <c r="U88" s="92">
        <v>3.48</v>
      </c>
      <c r="V88" s="92">
        <v>3.62</v>
      </c>
      <c r="W88" s="92">
        <v>1.47</v>
      </c>
      <c r="X88" s="92">
        <v>1.49</v>
      </c>
      <c r="Y88" s="92">
        <v>3.14</v>
      </c>
      <c r="Z88" s="143">
        <f t="shared" si="0"/>
        <v>1.49</v>
      </c>
      <c r="AA88" s="143">
        <f t="shared" si="1"/>
        <v>3.62</v>
      </c>
      <c r="AB88" s="143" t="e">
        <f t="shared" si="2"/>
        <v>#NUM!</v>
      </c>
      <c r="AC88" s="143">
        <f t="shared" si="3"/>
        <v>1.47</v>
      </c>
      <c r="AD88" s="143">
        <f t="shared" si="4"/>
        <v>3.14</v>
      </c>
      <c r="AE88" s="143" t="e">
        <f t="shared" si="5"/>
        <v>#NUM!</v>
      </c>
      <c r="AF88" s="91">
        <v>43706</v>
      </c>
      <c r="AG88" s="75"/>
      <c r="AH88" s="75"/>
      <c r="AI88" s="75">
        <f t="shared" si="9"/>
        <v>0.43964102557341883</v>
      </c>
      <c r="AJ88" s="66">
        <v>0</v>
      </c>
      <c r="AK88" s="66">
        <v>0</v>
      </c>
      <c r="AL88" s="102" t="e">
        <v>#VALUE!</v>
      </c>
      <c r="AM88" s="75" t="s">
        <v>211</v>
      </c>
      <c r="AN88" s="15" t="s">
        <v>16</v>
      </c>
    </row>
    <row r="89" spans="1:40" ht="14.5" x14ac:dyDescent="0.35">
      <c r="A89" s="88" t="s">
        <v>172</v>
      </c>
      <c r="B89" s="59" t="s">
        <v>425</v>
      </c>
      <c r="C89" s="88" t="s">
        <v>152</v>
      </c>
      <c r="D89" s="88" t="s">
        <v>297</v>
      </c>
      <c r="E89" s="88" t="s">
        <v>138</v>
      </c>
      <c r="F89" s="88" t="s">
        <v>160</v>
      </c>
      <c r="G89" s="61">
        <v>5.8211300000000001</v>
      </c>
      <c r="H89" s="61">
        <v>5.81454</v>
      </c>
      <c r="I89" s="83">
        <v>4.8000000000000001E-2</v>
      </c>
      <c r="J89" s="83">
        <v>0.82199999999999995</v>
      </c>
      <c r="K89" s="64">
        <v>0.26400000000000001</v>
      </c>
      <c r="L89" s="64">
        <v>1.2789999999999999</v>
      </c>
      <c r="M89" s="64">
        <v>0.38600000000000001</v>
      </c>
      <c r="N89" s="64">
        <v>1.407</v>
      </c>
      <c r="O89" s="64">
        <v>18.25</v>
      </c>
      <c r="P89" s="62">
        <v>2.8140000000000001</v>
      </c>
      <c r="Q89" s="62">
        <v>0.77200000000000002</v>
      </c>
      <c r="R89" s="62">
        <v>0.12800000000000011</v>
      </c>
      <c r="S89" s="62">
        <v>0.122</v>
      </c>
      <c r="T89" s="64">
        <v>1.62</v>
      </c>
      <c r="U89" s="64">
        <v>2.84</v>
      </c>
      <c r="V89" s="64">
        <v>2.76</v>
      </c>
      <c r="W89" s="64">
        <v>1.51</v>
      </c>
      <c r="X89" s="64">
        <v>2.99</v>
      </c>
      <c r="Y89" s="64">
        <v>1.59</v>
      </c>
      <c r="Z89" s="143">
        <f t="shared" si="0"/>
        <v>2.76</v>
      </c>
      <c r="AA89" s="143">
        <f t="shared" si="1"/>
        <v>2.99</v>
      </c>
      <c r="AB89" s="143">
        <f t="shared" si="2"/>
        <v>13.297071744172968</v>
      </c>
      <c r="AC89" s="143">
        <f t="shared" si="3"/>
        <v>1.51</v>
      </c>
      <c r="AD89" s="143">
        <f t="shared" si="4"/>
        <v>1.59</v>
      </c>
      <c r="AE89" s="143">
        <f t="shared" si="5"/>
        <v>4.5885657347381335</v>
      </c>
      <c r="AF89" s="63">
        <v>43706</v>
      </c>
      <c r="AG89" s="64">
        <v>0.17</v>
      </c>
      <c r="AH89" s="64">
        <v>7.2692100000000002</v>
      </c>
      <c r="AI89" s="65">
        <f t="shared" si="9"/>
        <v>4.5071450422109381E-2</v>
      </c>
      <c r="AJ89" s="66">
        <v>16507.87638087682</v>
      </c>
      <c r="AK89" s="66">
        <v>16.507876380876819</v>
      </c>
      <c r="AL89" s="67">
        <v>16.50788</v>
      </c>
      <c r="AM89" s="64">
        <v>41.7</v>
      </c>
      <c r="AN89" s="15" t="s">
        <v>18</v>
      </c>
    </row>
    <row r="90" spans="1:40" ht="14.5" x14ac:dyDescent="0.35">
      <c r="A90" s="87" t="s">
        <v>172</v>
      </c>
      <c r="B90" s="59" t="s">
        <v>425</v>
      </c>
      <c r="C90" s="87" t="s">
        <v>152</v>
      </c>
      <c r="D90" s="87" t="s">
        <v>298</v>
      </c>
      <c r="E90" s="87" t="s">
        <v>145</v>
      </c>
      <c r="F90" s="87" t="s">
        <v>139</v>
      </c>
      <c r="G90" s="80">
        <v>12.12195</v>
      </c>
      <c r="H90" s="80">
        <v>11.79026</v>
      </c>
      <c r="I90" s="83">
        <v>0.06</v>
      </c>
      <c r="J90" s="83">
        <v>0.83099999999999996</v>
      </c>
      <c r="K90" s="83">
        <v>0.41199999999999998</v>
      </c>
      <c r="L90" s="83">
        <v>1.698</v>
      </c>
      <c r="M90" s="83">
        <v>0.51200000000000001</v>
      </c>
      <c r="N90" s="83">
        <v>2.085</v>
      </c>
      <c r="O90" s="83">
        <v>19.45</v>
      </c>
      <c r="P90" s="62">
        <v>4.17</v>
      </c>
      <c r="Q90" s="62">
        <v>1.024</v>
      </c>
      <c r="R90" s="62">
        <v>0.38700000000000001</v>
      </c>
      <c r="S90" s="62">
        <v>0.10000000000000003</v>
      </c>
      <c r="T90" s="83">
        <v>1.75</v>
      </c>
      <c r="U90" s="83">
        <v>4.05</v>
      </c>
      <c r="V90" s="83">
        <v>1.65</v>
      </c>
      <c r="W90" s="83">
        <v>3.75</v>
      </c>
      <c r="X90" s="83">
        <v>4.18</v>
      </c>
      <c r="Y90" s="83">
        <v>2.29</v>
      </c>
      <c r="Z90" s="143">
        <f t="shared" si="0"/>
        <v>1.65</v>
      </c>
      <c r="AA90" s="143">
        <f t="shared" si="1"/>
        <v>4.18</v>
      </c>
      <c r="AB90" s="143" t="e">
        <f t="shared" si="2"/>
        <v>#NUM!</v>
      </c>
      <c r="AC90" s="143">
        <f t="shared" si="3"/>
        <v>2.29</v>
      </c>
      <c r="AD90" s="143">
        <f t="shared" si="4"/>
        <v>3.75</v>
      </c>
      <c r="AE90" s="143" t="e">
        <f t="shared" si="5"/>
        <v>#NUM!</v>
      </c>
      <c r="AF90" s="82">
        <v>43706</v>
      </c>
      <c r="AG90" s="83">
        <v>0.25</v>
      </c>
      <c r="AH90" s="83">
        <v>14.887219999999999</v>
      </c>
      <c r="AI90" s="75">
        <f t="shared" si="9"/>
        <v>0.12652382263975964</v>
      </c>
      <c r="AJ90" s="66">
        <v>12043.336703648523</v>
      </c>
      <c r="AK90" s="66">
        <v>12.043336703648524</v>
      </c>
      <c r="AL90" s="67">
        <v>12.043340000000001</v>
      </c>
      <c r="AM90" s="86">
        <v>73.400000000000006</v>
      </c>
      <c r="AN90" s="15" t="s">
        <v>149</v>
      </c>
    </row>
    <row r="91" spans="1:40" ht="14.5" x14ac:dyDescent="0.35">
      <c r="A91" s="59" t="s">
        <v>172</v>
      </c>
      <c r="B91" s="59" t="s">
        <v>425</v>
      </c>
      <c r="C91" s="59" t="s">
        <v>152</v>
      </c>
      <c r="D91" s="59" t="s">
        <v>298</v>
      </c>
      <c r="E91" s="59" t="s">
        <v>145</v>
      </c>
      <c r="F91" s="59" t="s">
        <v>142</v>
      </c>
      <c r="G91" s="75"/>
      <c r="H91" s="75"/>
      <c r="I91" s="75"/>
      <c r="J91" s="75"/>
      <c r="K91" s="92">
        <v>0.223</v>
      </c>
      <c r="L91" s="92">
        <v>1.39</v>
      </c>
      <c r="M91" s="92">
        <v>0.52600000000000002</v>
      </c>
      <c r="N91" s="92">
        <v>1.702</v>
      </c>
      <c r="O91" s="92">
        <v>16.53</v>
      </c>
      <c r="P91" s="62">
        <v>3.4039999999999999</v>
      </c>
      <c r="Q91" s="62">
        <v>1.052</v>
      </c>
      <c r="R91" s="62">
        <v>0.31200000000000006</v>
      </c>
      <c r="S91" s="62">
        <v>0.30300000000000005</v>
      </c>
      <c r="T91" s="92">
        <v>1.55</v>
      </c>
      <c r="U91" s="92">
        <v>2.97</v>
      </c>
      <c r="V91" s="92">
        <v>2.8</v>
      </c>
      <c r="W91" s="92">
        <v>1.36</v>
      </c>
      <c r="X91" s="92">
        <v>3.43</v>
      </c>
      <c r="Y91" s="92">
        <v>1.77</v>
      </c>
      <c r="Z91" s="143">
        <f t="shared" si="0"/>
        <v>2.8</v>
      </c>
      <c r="AA91" s="143">
        <f t="shared" si="1"/>
        <v>3.43</v>
      </c>
      <c r="AB91" s="143">
        <f t="shared" si="2"/>
        <v>39.050122527237228</v>
      </c>
      <c r="AC91" s="143">
        <f t="shared" si="3"/>
        <v>1.36</v>
      </c>
      <c r="AD91" s="143">
        <f t="shared" si="4"/>
        <v>1.77</v>
      </c>
      <c r="AE91" s="143">
        <f t="shared" si="5"/>
        <v>24.204834795931642</v>
      </c>
      <c r="AF91" s="91">
        <v>43706</v>
      </c>
      <c r="AG91" s="75"/>
      <c r="AH91" s="75"/>
      <c r="AI91" s="65">
        <f t="shared" si="9"/>
        <v>0.18243247720546957</v>
      </c>
      <c r="AJ91" s="66">
        <v>0</v>
      </c>
      <c r="AK91" s="66">
        <v>0</v>
      </c>
      <c r="AL91" s="102" t="e">
        <v>#VALUE!</v>
      </c>
      <c r="AM91" s="75" t="s">
        <v>211</v>
      </c>
      <c r="AN91" s="15" t="s">
        <v>16</v>
      </c>
    </row>
    <row r="92" spans="1:40" ht="14.5" x14ac:dyDescent="0.35">
      <c r="A92" s="59" t="s">
        <v>172</v>
      </c>
      <c r="B92" s="59" t="s">
        <v>425</v>
      </c>
      <c r="C92" s="59" t="s">
        <v>152</v>
      </c>
      <c r="D92" s="59" t="s">
        <v>298</v>
      </c>
      <c r="E92" s="59" t="s">
        <v>145</v>
      </c>
      <c r="F92" s="59" t="s">
        <v>160</v>
      </c>
      <c r="G92" s="75"/>
      <c r="H92" s="75"/>
      <c r="I92" s="75"/>
      <c r="J92" s="75"/>
      <c r="K92" s="92">
        <v>0.20399999999999999</v>
      </c>
      <c r="L92" s="92">
        <v>1.0269999999999999</v>
      </c>
      <c r="M92" s="92">
        <v>0.38100000000000001</v>
      </c>
      <c r="N92" s="92">
        <v>1.1559999999999999</v>
      </c>
      <c r="O92" s="92">
        <v>18.010000000000002</v>
      </c>
      <c r="P92" s="62">
        <v>2.3119999999999998</v>
      </c>
      <c r="Q92" s="62">
        <v>0.76200000000000001</v>
      </c>
      <c r="R92" s="62">
        <v>0.129</v>
      </c>
      <c r="S92" s="62">
        <v>0.17700000000000002</v>
      </c>
      <c r="T92" s="92">
        <v>1.35</v>
      </c>
      <c r="U92" s="92">
        <v>2.8</v>
      </c>
      <c r="V92" s="92">
        <v>2.56</v>
      </c>
      <c r="W92" s="92">
        <v>1.19</v>
      </c>
      <c r="X92" s="92">
        <v>1.23</v>
      </c>
      <c r="Y92" s="92">
        <v>2.5</v>
      </c>
      <c r="Z92" s="143">
        <f t="shared" si="0"/>
        <v>1.23</v>
      </c>
      <c r="AA92" s="143">
        <f t="shared" si="1"/>
        <v>2.56</v>
      </c>
      <c r="AB92" s="143" t="e">
        <f t="shared" si="2"/>
        <v>#NUM!</v>
      </c>
      <c r="AC92" s="143">
        <f t="shared" si="3"/>
        <v>1.19</v>
      </c>
      <c r="AD92" s="143">
        <f t="shared" si="4"/>
        <v>2.5</v>
      </c>
      <c r="AE92" s="143" t="e">
        <f t="shared" si="5"/>
        <v>#NUM!</v>
      </c>
      <c r="AF92" s="91">
        <v>43706</v>
      </c>
      <c r="AG92" s="75"/>
      <c r="AH92" s="75"/>
      <c r="AI92" s="75">
        <f t="shared" si="9"/>
        <v>4.3365952225026851E-2</v>
      </c>
      <c r="AJ92" s="66">
        <v>0</v>
      </c>
      <c r="AK92" s="66">
        <v>0</v>
      </c>
      <c r="AL92" s="102" t="e">
        <v>#VALUE!</v>
      </c>
      <c r="AM92" s="75" t="s">
        <v>211</v>
      </c>
      <c r="AN92" s="15" t="s">
        <v>16</v>
      </c>
    </row>
    <row r="93" spans="1:40" ht="14.5" x14ac:dyDescent="0.35">
      <c r="A93" s="87" t="s">
        <v>172</v>
      </c>
      <c r="B93" s="59" t="s">
        <v>425</v>
      </c>
      <c r="C93" s="87" t="s">
        <v>152</v>
      </c>
      <c r="D93" s="87" t="s">
        <v>299</v>
      </c>
      <c r="E93" s="87" t="s">
        <v>148</v>
      </c>
      <c r="F93" s="87" t="s">
        <v>139</v>
      </c>
      <c r="G93" s="84"/>
      <c r="H93" s="84"/>
      <c r="I93" s="83">
        <v>5.5E-2</v>
      </c>
      <c r="J93" s="83">
        <v>0.71</v>
      </c>
      <c r="K93" s="83">
        <v>0.27800000000000002</v>
      </c>
      <c r="L93" s="83">
        <v>1.359</v>
      </c>
      <c r="M93" s="83">
        <v>0.50700000000000001</v>
      </c>
      <c r="N93" s="83">
        <v>1.633</v>
      </c>
      <c r="O93" s="83">
        <v>17.29</v>
      </c>
      <c r="P93" s="62">
        <v>3.266</v>
      </c>
      <c r="Q93" s="62">
        <v>1.014</v>
      </c>
      <c r="R93" s="62">
        <v>0.27400000000000002</v>
      </c>
      <c r="S93" s="62">
        <v>0.22899999999999998</v>
      </c>
      <c r="T93" s="83">
        <v>1.73</v>
      </c>
      <c r="U93" s="83">
        <v>3.12</v>
      </c>
      <c r="V93" s="83">
        <v>2.78</v>
      </c>
      <c r="W93" s="83">
        <v>1.66</v>
      </c>
      <c r="X93" s="83">
        <v>3.17</v>
      </c>
      <c r="Y93" s="83">
        <v>1.7</v>
      </c>
      <c r="Z93" s="143">
        <f t="shared" si="0"/>
        <v>2.78</v>
      </c>
      <c r="AA93" s="143">
        <f t="shared" si="1"/>
        <v>3.17</v>
      </c>
      <c r="AB93" s="143">
        <f t="shared" si="2"/>
        <v>22.954499396151622</v>
      </c>
      <c r="AC93" s="143">
        <f t="shared" si="3"/>
        <v>1.66</v>
      </c>
      <c r="AD93" s="143">
        <f t="shared" si="4"/>
        <v>1.7</v>
      </c>
      <c r="AE93" s="143">
        <f t="shared" si="5"/>
        <v>2.2924427754324563</v>
      </c>
      <c r="AF93" s="82">
        <v>43706</v>
      </c>
      <c r="AG93" s="83">
        <v>0.2</v>
      </c>
      <c r="AH93" s="83">
        <v>5.6121299999999996</v>
      </c>
      <c r="AI93" s="65">
        <f t="shared" si="9"/>
        <v>0.14421542796897158</v>
      </c>
      <c r="AJ93" s="66">
        <v>3983.1029000488738</v>
      </c>
      <c r="AK93" s="66">
        <v>3.9831029000488738</v>
      </c>
      <c r="AL93" s="67">
        <v>3.9831029999999998</v>
      </c>
      <c r="AM93" s="86">
        <v>52.9</v>
      </c>
      <c r="AN93" s="15" t="s">
        <v>16</v>
      </c>
    </row>
    <row r="94" spans="1:40" ht="14.5" x14ac:dyDescent="0.35">
      <c r="A94" s="87" t="s">
        <v>172</v>
      </c>
      <c r="B94" s="59" t="s">
        <v>425</v>
      </c>
      <c r="C94" s="87" t="s">
        <v>152</v>
      </c>
      <c r="D94" s="87" t="s">
        <v>299</v>
      </c>
      <c r="E94" s="87" t="s">
        <v>148</v>
      </c>
      <c r="F94" s="87" t="s">
        <v>142</v>
      </c>
      <c r="G94" s="80">
        <v>9.5302199999999999</v>
      </c>
      <c r="H94" s="80">
        <v>9.2938100000000006</v>
      </c>
      <c r="I94" s="83">
        <v>0.13400000000000001</v>
      </c>
      <c r="J94" s="83">
        <v>0.95499999999999996</v>
      </c>
      <c r="K94" s="83">
        <v>0.39900000000000002</v>
      </c>
      <c r="L94" s="83">
        <v>1.266</v>
      </c>
      <c r="M94" s="83">
        <v>0.60699999999999998</v>
      </c>
      <c r="N94" s="83">
        <v>1.3320000000000001</v>
      </c>
      <c r="O94" s="83">
        <v>18.32</v>
      </c>
      <c r="P94" s="62">
        <v>2.6640000000000001</v>
      </c>
      <c r="Q94" s="62">
        <v>1.214</v>
      </c>
      <c r="R94" s="62">
        <v>6.6000000000000059E-2</v>
      </c>
      <c r="S94" s="62">
        <v>0.20799999999999996</v>
      </c>
      <c r="T94" s="83">
        <v>1.58</v>
      </c>
      <c r="U94" s="83">
        <v>2.81</v>
      </c>
      <c r="V94" s="83">
        <v>1.82</v>
      </c>
      <c r="W94" s="83">
        <v>2.92</v>
      </c>
      <c r="X94" s="83">
        <v>1.73</v>
      </c>
      <c r="Y94" s="83">
        <v>2.81</v>
      </c>
      <c r="Z94" s="143">
        <f t="shared" si="0"/>
        <v>1.73</v>
      </c>
      <c r="AA94" s="143">
        <f t="shared" si="1"/>
        <v>1.82</v>
      </c>
      <c r="AB94" s="143">
        <f t="shared" si="2"/>
        <v>5.1636070896673791</v>
      </c>
      <c r="AC94" s="143">
        <f t="shared" si="3"/>
        <v>2.81</v>
      </c>
      <c r="AD94" s="143">
        <f t="shared" si="4"/>
        <v>2.92</v>
      </c>
      <c r="AE94" s="143">
        <f t="shared" si="5"/>
        <v>6.3153155679154018</v>
      </c>
      <c r="AF94" s="82">
        <v>43706</v>
      </c>
      <c r="AG94" s="83">
        <v>0.25</v>
      </c>
      <c r="AH94" s="83">
        <v>12.39644</v>
      </c>
      <c r="AI94" s="75">
        <f t="shared" si="9"/>
        <v>0.17080998013397145</v>
      </c>
      <c r="AJ94" s="66">
        <v>7428.2971336812625</v>
      </c>
      <c r="AK94" s="66">
        <v>7.4282971336812622</v>
      </c>
      <c r="AL94" s="67">
        <v>7.4282969999999997</v>
      </c>
      <c r="AM94" s="86">
        <v>50.2</v>
      </c>
      <c r="AN94" s="15" t="s">
        <v>8</v>
      </c>
    </row>
    <row r="95" spans="1:40" ht="14.5" x14ac:dyDescent="0.35">
      <c r="A95" s="87" t="s">
        <v>172</v>
      </c>
      <c r="B95" s="59" t="s">
        <v>425</v>
      </c>
      <c r="C95" s="87" t="s">
        <v>152</v>
      </c>
      <c r="D95" s="87" t="s">
        <v>299</v>
      </c>
      <c r="E95" s="87" t="s">
        <v>148</v>
      </c>
      <c r="F95" s="87" t="s">
        <v>160</v>
      </c>
      <c r="G95" s="80">
        <v>4.88103</v>
      </c>
      <c r="H95" s="80">
        <v>4.8603399999999999</v>
      </c>
      <c r="I95" s="81">
        <v>9.7000000000000003E-2</v>
      </c>
      <c r="J95" s="81">
        <v>0.85399999999999998</v>
      </c>
      <c r="K95" s="81">
        <v>0.28599999999999998</v>
      </c>
      <c r="L95" s="81">
        <v>1.2789999999999999</v>
      </c>
      <c r="M95" s="81">
        <v>0.44900000000000001</v>
      </c>
      <c r="N95" s="81">
        <v>1.419</v>
      </c>
      <c r="O95" s="83">
        <v>19.02</v>
      </c>
      <c r="P95" s="62">
        <v>2.8380000000000001</v>
      </c>
      <c r="Q95" s="62">
        <v>0.89800000000000002</v>
      </c>
      <c r="R95" s="62">
        <v>0.14000000000000012</v>
      </c>
      <c r="S95" s="62">
        <v>0.16300000000000003</v>
      </c>
      <c r="T95" s="83">
        <v>1.48</v>
      </c>
      <c r="U95" s="83">
        <v>2.63</v>
      </c>
      <c r="V95" s="83">
        <v>2.5099999999999998</v>
      </c>
      <c r="W95" s="83">
        <v>1.36</v>
      </c>
      <c r="X95" s="83">
        <v>1.63</v>
      </c>
      <c r="Y95" s="83">
        <v>2.69</v>
      </c>
      <c r="Z95" s="143">
        <f t="shared" si="0"/>
        <v>1.63</v>
      </c>
      <c r="AA95" s="143">
        <f t="shared" si="1"/>
        <v>2.5099999999999998</v>
      </c>
      <c r="AB95" s="143">
        <f t="shared" si="2"/>
        <v>61.64236340959723</v>
      </c>
      <c r="AC95" s="143">
        <f t="shared" si="3"/>
        <v>1.36</v>
      </c>
      <c r="AD95" s="143">
        <f t="shared" si="4"/>
        <v>2.69</v>
      </c>
      <c r="AE95" s="143" t="e">
        <f t="shared" si="5"/>
        <v>#NUM!</v>
      </c>
      <c r="AF95" s="82">
        <v>43706</v>
      </c>
      <c r="AG95" s="83">
        <v>0.18</v>
      </c>
      <c r="AH95" s="83">
        <v>6.82315</v>
      </c>
      <c r="AI95" s="65">
        <f t="shared" si="9"/>
        <v>7.7381951506614283E-2</v>
      </c>
      <c r="AJ95" s="66">
        <v>9025.0739183279984</v>
      </c>
      <c r="AK95" s="66">
        <v>9.0250739183279993</v>
      </c>
      <c r="AL95" s="67">
        <v>9.025074</v>
      </c>
      <c r="AM95" s="86">
        <v>44.5</v>
      </c>
      <c r="AN95" s="15" t="s">
        <v>149</v>
      </c>
    </row>
    <row r="96" spans="1:40" ht="14.5" x14ac:dyDescent="0.35">
      <c r="A96" s="113" t="s">
        <v>172</v>
      </c>
      <c r="B96" s="59" t="s">
        <v>425</v>
      </c>
      <c r="C96" s="113" t="s">
        <v>152</v>
      </c>
      <c r="D96" s="113" t="s">
        <v>300</v>
      </c>
      <c r="E96" s="113" t="s">
        <v>150</v>
      </c>
      <c r="F96" s="113" t="s">
        <v>139</v>
      </c>
      <c r="G96" s="114"/>
      <c r="H96" s="114"/>
      <c r="I96" s="115">
        <v>0.3</v>
      </c>
      <c r="J96" s="115">
        <v>0.61</v>
      </c>
      <c r="K96" s="115">
        <v>0.95899999999999996</v>
      </c>
      <c r="L96" s="115">
        <v>1.341</v>
      </c>
      <c r="M96" s="115">
        <v>1.139</v>
      </c>
      <c r="N96" s="115">
        <v>1.6319999999999999</v>
      </c>
      <c r="O96" s="116">
        <v>24.84</v>
      </c>
      <c r="P96" s="62">
        <v>3.2639999999999998</v>
      </c>
      <c r="Q96" s="62">
        <v>2.278</v>
      </c>
      <c r="R96" s="62">
        <v>0.29099999999999993</v>
      </c>
      <c r="S96" s="62">
        <v>0.18000000000000005</v>
      </c>
      <c r="T96" s="116">
        <v>2.08</v>
      </c>
      <c r="U96" s="116">
        <v>2.4300000000000002</v>
      </c>
      <c r="V96" s="116">
        <v>1.62</v>
      </c>
      <c r="W96" s="116">
        <v>2.9</v>
      </c>
      <c r="X96" s="116">
        <v>3.1</v>
      </c>
      <c r="Y96" s="116">
        <v>2.37</v>
      </c>
      <c r="Z96" s="143">
        <f t="shared" si="0"/>
        <v>1.62</v>
      </c>
      <c r="AA96" s="143">
        <f t="shared" si="1"/>
        <v>3.1</v>
      </c>
      <c r="AB96" s="143" t="e">
        <f t="shared" si="2"/>
        <v>#NUM!</v>
      </c>
      <c r="AC96" s="143">
        <f t="shared" si="3"/>
        <v>2.37</v>
      </c>
      <c r="AD96" s="143">
        <f t="shared" si="4"/>
        <v>2.9</v>
      </c>
      <c r="AE96" s="143">
        <f t="shared" si="5"/>
        <v>32.005454820456443</v>
      </c>
      <c r="AF96" s="117">
        <v>43706</v>
      </c>
      <c r="AG96" s="116">
        <v>0.23</v>
      </c>
      <c r="AH96" s="116">
        <v>16.029669999999999</v>
      </c>
      <c r="AI96" s="75">
        <f t="shared" si="9"/>
        <v>0.96509357673507756</v>
      </c>
      <c r="AJ96" s="66">
        <v>1700.0460414856193</v>
      </c>
      <c r="AK96" s="66">
        <v>1.7000460414856193</v>
      </c>
      <c r="AL96" s="67">
        <v>1.7000459999999999</v>
      </c>
      <c r="AM96" s="119">
        <v>76.7</v>
      </c>
      <c r="AN96" s="15" t="s">
        <v>8</v>
      </c>
    </row>
    <row r="97" spans="1:40" ht="14.5" x14ac:dyDescent="0.35">
      <c r="A97" s="87" t="s">
        <v>172</v>
      </c>
      <c r="B97" s="59" t="s">
        <v>425</v>
      </c>
      <c r="C97" s="87" t="s">
        <v>152</v>
      </c>
      <c r="D97" s="87" t="s">
        <v>300</v>
      </c>
      <c r="E97" s="87" t="s">
        <v>150</v>
      </c>
      <c r="F97" s="87" t="s">
        <v>142</v>
      </c>
      <c r="G97" s="80">
        <v>8.7681299999999993</v>
      </c>
      <c r="H97" s="80">
        <v>8.6532199999999992</v>
      </c>
      <c r="I97" s="81">
        <v>8.4000000000000005E-2</v>
      </c>
      <c r="J97" s="81">
        <v>0.91900000000000004</v>
      </c>
      <c r="K97" s="81">
        <v>0.44700000000000001</v>
      </c>
      <c r="L97" s="81">
        <v>1.383</v>
      </c>
      <c r="M97" s="81">
        <v>0.68799999999999994</v>
      </c>
      <c r="N97" s="81">
        <v>1.532</v>
      </c>
      <c r="O97" s="83">
        <v>21.96</v>
      </c>
      <c r="P97" s="62">
        <v>3.0640000000000001</v>
      </c>
      <c r="Q97" s="62">
        <v>1.3759999999999999</v>
      </c>
      <c r="R97" s="62">
        <v>0.14900000000000002</v>
      </c>
      <c r="S97" s="62">
        <v>0.24099999999999994</v>
      </c>
      <c r="T97" s="83">
        <v>1.41</v>
      </c>
      <c r="U97" s="83">
        <v>2.63</v>
      </c>
      <c r="V97" s="83">
        <v>2.31</v>
      </c>
      <c r="W97" s="83">
        <v>1.48</v>
      </c>
      <c r="X97" s="83">
        <v>1.49</v>
      </c>
      <c r="Y97" s="83">
        <v>2.9</v>
      </c>
      <c r="Z97" s="143">
        <f t="shared" si="0"/>
        <v>1.49</v>
      </c>
      <c r="AA97" s="143">
        <f t="shared" si="1"/>
        <v>2.31</v>
      </c>
      <c r="AB97" s="143">
        <f t="shared" si="2"/>
        <v>55.084793739978338</v>
      </c>
      <c r="AC97" s="143">
        <f t="shared" si="3"/>
        <v>1.48</v>
      </c>
      <c r="AD97" s="143">
        <f t="shared" si="4"/>
        <v>2.9</v>
      </c>
      <c r="AE97" s="143" t="e">
        <f t="shared" si="5"/>
        <v>#NUM!</v>
      </c>
      <c r="AF97" s="82">
        <v>43706</v>
      </c>
      <c r="AG97" s="83">
        <v>0.19</v>
      </c>
      <c r="AH97" s="83">
        <v>12.19183</v>
      </c>
      <c r="AI97" s="65">
        <f t="shared" si="9"/>
        <v>0.29483063689565348</v>
      </c>
      <c r="AJ97" s="66">
        <v>4232.5472445162413</v>
      </c>
      <c r="AK97" s="66">
        <v>4.2325472445162413</v>
      </c>
      <c r="AL97" s="67">
        <v>4.2325470000000003</v>
      </c>
      <c r="AM97" s="86">
        <v>51.9</v>
      </c>
      <c r="AN97" s="15" t="s">
        <v>149</v>
      </c>
    </row>
    <row r="98" spans="1:40" ht="14.5" x14ac:dyDescent="0.35">
      <c r="A98" s="59" t="s">
        <v>172</v>
      </c>
      <c r="B98" s="59" t="s">
        <v>425</v>
      </c>
      <c r="C98" s="59" t="s">
        <v>154</v>
      </c>
      <c r="D98" s="59" t="s">
        <v>301</v>
      </c>
      <c r="E98" s="59" t="s">
        <v>138</v>
      </c>
      <c r="F98" s="59" t="s">
        <v>139</v>
      </c>
      <c r="G98" s="75"/>
      <c r="H98" s="75"/>
      <c r="I98" s="92">
        <v>0.22800000000000001</v>
      </c>
      <c r="J98" s="92">
        <v>0.88300000000000001</v>
      </c>
      <c r="K98" s="75" t="s">
        <v>212</v>
      </c>
      <c r="L98" s="75"/>
      <c r="M98" s="75"/>
      <c r="N98" s="75"/>
      <c r="O98" s="92">
        <v>17.440000000000001</v>
      </c>
      <c r="P98" s="62">
        <v>0</v>
      </c>
      <c r="Q98" s="62">
        <v>0</v>
      </c>
      <c r="R98" s="62">
        <v>0</v>
      </c>
      <c r="S98" s="62" t="e">
        <v>#VALUE!</v>
      </c>
      <c r="T98" s="92">
        <v>1.1599999999999999</v>
      </c>
      <c r="U98" s="92">
        <v>1.76</v>
      </c>
      <c r="V98" s="92">
        <v>1.82</v>
      </c>
      <c r="W98" s="92">
        <v>0.95</v>
      </c>
      <c r="X98" s="92">
        <v>1.29</v>
      </c>
      <c r="Y98" s="92">
        <v>1.88</v>
      </c>
      <c r="Z98" s="143">
        <f t="shared" si="0"/>
        <v>1.29</v>
      </c>
      <c r="AA98" s="143">
        <f t="shared" si="1"/>
        <v>1.82</v>
      </c>
      <c r="AB98" s="143">
        <f t="shared" si="2"/>
        <v>32.005454820456457</v>
      </c>
      <c r="AC98" s="143">
        <f t="shared" si="3"/>
        <v>0.95</v>
      </c>
      <c r="AD98" s="143">
        <f t="shared" si="4"/>
        <v>1.88</v>
      </c>
      <c r="AE98" s="143">
        <f t="shared" si="5"/>
        <v>68.434814969131622</v>
      </c>
      <c r="AF98" s="91">
        <v>43706</v>
      </c>
      <c r="AG98" s="92">
        <v>0.2</v>
      </c>
      <c r="AH98" s="92">
        <v>0.61929000000000001</v>
      </c>
      <c r="AI98" s="75" t="e">
        <f t="shared" si="9"/>
        <v>#VALUE!</v>
      </c>
      <c r="AJ98" s="66" t="e">
        <v>#VALUE!</v>
      </c>
      <c r="AK98" s="66" t="e">
        <v>#VALUE!</v>
      </c>
      <c r="AL98" s="102" t="e">
        <v>#VALUE!</v>
      </c>
      <c r="AM98" s="92">
        <v>25.7</v>
      </c>
      <c r="AN98" s="15" t="s">
        <v>16</v>
      </c>
    </row>
    <row r="99" spans="1:40" ht="14.5" x14ac:dyDescent="0.35">
      <c r="A99" s="59" t="s">
        <v>172</v>
      </c>
      <c r="B99" s="59" t="s">
        <v>426</v>
      </c>
      <c r="C99" s="59" t="s">
        <v>137</v>
      </c>
      <c r="D99" s="59" t="s">
        <v>302</v>
      </c>
      <c r="E99" s="59" t="s">
        <v>138</v>
      </c>
      <c r="F99" s="59" t="s">
        <v>139</v>
      </c>
      <c r="G99" s="75"/>
      <c r="H99" s="75"/>
      <c r="I99" s="75"/>
      <c r="J99" s="75"/>
      <c r="K99" s="92">
        <v>1.0169999999999999</v>
      </c>
      <c r="L99" s="92">
        <v>1.2110000000000001</v>
      </c>
      <c r="M99" s="92">
        <v>1.198</v>
      </c>
      <c r="N99" s="92">
        <v>1.48</v>
      </c>
      <c r="O99" s="92">
        <v>16.95</v>
      </c>
      <c r="P99" s="62">
        <v>2.96</v>
      </c>
      <c r="Q99" s="62">
        <v>2.3959999999999999</v>
      </c>
      <c r="R99" s="62">
        <v>0.26899999999999991</v>
      </c>
      <c r="S99" s="62">
        <v>0.18100000000000005</v>
      </c>
      <c r="T99" s="92">
        <v>2.5499999999999998</v>
      </c>
      <c r="U99" s="92">
        <v>2.96</v>
      </c>
      <c r="V99" s="92">
        <v>3.34</v>
      </c>
      <c r="W99" s="92">
        <v>2.76</v>
      </c>
      <c r="X99" s="92">
        <v>2.94</v>
      </c>
      <c r="Y99" s="92">
        <v>2.86</v>
      </c>
      <c r="Z99" s="143">
        <f t="shared" si="0"/>
        <v>2.94</v>
      </c>
      <c r="AA99" s="143">
        <f t="shared" si="1"/>
        <v>3.34</v>
      </c>
      <c r="AB99" s="143">
        <f t="shared" si="2"/>
        <v>23.57817847281823</v>
      </c>
      <c r="AC99" s="143">
        <f t="shared" si="3"/>
        <v>2.76</v>
      </c>
      <c r="AD99" s="143">
        <f t="shared" si="4"/>
        <v>2.86</v>
      </c>
      <c r="AE99" s="143">
        <f t="shared" si="5"/>
        <v>5.7391704759563691</v>
      </c>
      <c r="AF99" s="91">
        <v>43706</v>
      </c>
      <c r="AG99" s="75"/>
      <c r="AH99" s="75"/>
      <c r="AI99" s="65">
        <f t="shared" si="9"/>
        <v>0.99812892143665055</v>
      </c>
      <c r="AJ99" s="66">
        <v>0</v>
      </c>
      <c r="AK99" s="66">
        <v>0</v>
      </c>
      <c r="AL99" s="102" t="e">
        <v>#VALUE!</v>
      </c>
      <c r="AM99" s="75" t="s">
        <v>211</v>
      </c>
      <c r="AN99" s="15" t="s">
        <v>16</v>
      </c>
    </row>
    <row r="100" spans="1:40" ht="14.5" x14ac:dyDescent="0.35">
      <c r="A100" s="87" t="s">
        <v>172</v>
      </c>
      <c r="B100" s="59" t="s">
        <v>426</v>
      </c>
      <c r="C100" s="87" t="s">
        <v>137</v>
      </c>
      <c r="D100" s="87" t="s">
        <v>302</v>
      </c>
      <c r="E100" s="87" t="s">
        <v>138</v>
      </c>
      <c r="F100" s="87" t="s">
        <v>142</v>
      </c>
      <c r="G100" s="80">
        <v>13.0486</v>
      </c>
      <c r="H100" s="80">
        <v>11.137689999999999</v>
      </c>
      <c r="I100" s="83">
        <v>0.751</v>
      </c>
      <c r="J100" s="83">
        <v>0.82599999999999996</v>
      </c>
      <c r="K100" s="83">
        <v>1.016</v>
      </c>
      <c r="L100" s="83">
        <v>1.325</v>
      </c>
      <c r="M100" s="83">
        <v>1.1919999999999999</v>
      </c>
      <c r="N100" s="83">
        <v>1.5069999999999999</v>
      </c>
      <c r="O100" s="83">
        <v>19.809999999999999</v>
      </c>
      <c r="P100" s="62">
        <v>3.0139999999999998</v>
      </c>
      <c r="Q100" s="62">
        <v>2.3839999999999999</v>
      </c>
      <c r="R100" s="62">
        <v>0.18199999999999994</v>
      </c>
      <c r="S100" s="62">
        <v>0.17599999999999993</v>
      </c>
      <c r="T100" s="83">
        <v>2.74</v>
      </c>
      <c r="U100" s="83">
        <v>2.87</v>
      </c>
      <c r="V100" s="83">
        <v>2.5099999999999998</v>
      </c>
      <c r="W100" s="83">
        <v>2.79</v>
      </c>
      <c r="X100" s="83">
        <v>2.83</v>
      </c>
      <c r="Y100" s="83">
        <v>2.92</v>
      </c>
      <c r="Z100" s="143">
        <f t="shared" si="0"/>
        <v>2.5099999999999998</v>
      </c>
      <c r="AA100" s="143">
        <f t="shared" si="1"/>
        <v>2.83</v>
      </c>
      <c r="AB100" s="143">
        <f t="shared" si="2"/>
        <v>18.662924880681199</v>
      </c>
      <c r="AC100" s="143">
        <f t="shared" si="3"/>
        <v>2.79</v>
      </c>
      <c r="AD100" s="143">
        <f t="shared" si="4"/>
        <v>2.92</v>
      </c>
      <c r="AE100" s="143">
        <f t="shared" si="5"/>
        <v>7.4695923147113961</v>
      </c>
      <c r="AF100" s="82">
        <v>43706</v>
      </c>
      <c r="AG100" s="83">
        <v>0.39</v>
      </c>
      <c r="AH100" s="83">
        <v>26.473649999999999</v>
      </c>
      <c r="AI100" s="75">
        <f t="shared" si="9"/>
        <v>0.91321189231351763</v>
      </c>
      <c r="AJ100" s="66">
        <v>2967.2066331838005</v>
      </c>
      <c r="AK100" s="66">
        <v>2.9672066331838005</v>
      </c>
      <c r="AL100" s="67">
        <v>2.9672070000000001</v>
      </c>
      <c r="AM100" s="86">
        <v>52.1</v>
      </c>
      <c r="AN100" s="15" t="s">
        <v>10</v>
      </c>
    </row>
    <row r="101" spans="1:40" ht="14.5" x14ac:dyDescent="0.35">
      <c r="A101" s="87" t="s">
        <v>172</v>
      </c>
      <c r="B101" s="59" t="s">
        <v>426</v>
      </c>
      <c r="C101" s="87" t="s">
        <v>137</v>
      </c>
      <c r="D101" s="87" t="s">
        <v>302</v>
      </c>
      <c r="E101" s="87" t="s">
        <v>138</v>
      </c>
      <c r="F101" s="87" t="s">
        <v>160</v>
      </c>
      <c r="G101" s="80">
        <v>3.9742600000000001</v>
      </c>
      <c r="H101" s="80">
        <v>3.0156900000000002</v>
      </c>
      <c r="I101" s="83">
        <v>0.499</v>
      </c>
      <c r="J101" s="83">
        <v>0.877</v>
      </c>
      <c r="K101" s="83">
        <v>0.74199999999999999</v>
      </c>
      <c r="L101" s="83">
        <v>1.327</v>
      </c>
      <c r="M101" s="83">
        <v>1.0269999999999999</v>
      </c>
      <c r="N101" s="83">
        <v>1.601</v>
      </c>
      <c r="O101" s="83">
        <v>19.41</v>
      </c>
      <c r="P101" s="62">
        <v>3.202</v>
      </c>
      <c r="Q101" s="62">
        <v>2.0539999999999998</v>
      </c>
      <c r="R101" s="62">
        <v>0.27400000000000002</v>
      </c>
      <c r="S101" s="62">
        <v>0.28499999999999992</v>
      </c>
      <c r="T101" s="83">
        <v>2.15</v>
      </c>
      <c r="U101" s="83">
        <v>2.5499999999999998</v>
      </c>
      <c r="V101" s="83">
        <v>2.2200000000000002</v>
      </c>
      <c r="W101" s="83">
        <v>1.92</v>
      </c>
      <c r="X101" s="83">
        <v>2.97</v>
      </c>
      <c r="Y101" s="83">
        <v>2.3199999999999998</v>
      </c>
      <c r="Z101" s="143">
        <f t="shared" si="0"/>
        <v>2.2200000000000002</v>
      </c>
      <c r="AA101" s="143">
        <f t="shared" si="1"/>
        <v>2.97</v>
      </c>
      <c r="AB101" s="143">
        <f t="shared" si="2"/>
        <v>48.590377879634524</v>
      </c>
      <c r="AC101" s="143">
        <f t="shared" si="3"/>
        <v>1.92</v>
      </c>
      <c r="AD101" s="143">
        <f t="shared" si="4"/>
        <v>2.3199999999999998</v>
      </c>
      <c r="AE101" s="143">
        <f t="shared" si="5"/>
        <v>23.57817847281823</v>
      </c>
      <c r="AF101" s="82">
        <v>43706</v>
      </c>
      <c r="AG101" s="83">
        <v>0.27</v>
      </c>
      <c r="AH101" s="83">
        <v>7.6837099999999996</v>
      </c>
      <c r="AI101" s="65">
        <f t="shared" si="9"/>
        <v>0.93628089925133595</v>
      </c>
      <c r="AJ101" s="66">
        <v>839.98267463022921</v>
      </c>
      <c r="AK101" s="66">
        <v>0.83998267463022924</v>
      </c>
      <c r="AL101" s="67">
        <v>0.83998300000000004</v>
      </c>
      <c r="AM101" s="86">
        <v>37.1</v>
      </c>
      <c r="AN101" s="15" t="s">
        <v>149</v>
      </c>
    </row>
    <row r="102" spans="1:40" ht="14.5" x14ac:dyDescent="0.35">
      <c r="A102" s="59" t="s">
        <v>172</v>
      </c>
      <c r="B102" s="59" t="s">
        <v>426</v>
      </c>
      <c r="C102" s="59" t="s">
        <v>137</v>
      </c>
      <c r="D102" s="59" t="s">
        <v>303</v>
      </c>
      <c r="E102" s="59" t="s">
        <v>145</v>
      </c>
      <c r="F102" s="59" t="s">
        <v>139</v>
      </c>
      <c r="G102" s="75"/>
      <c r="H102" s="75"/>
      <c r="I102" s="75"/>
      <c r="J102" s="75"/>
      <c r="K102" s="92">
        <v>0.82399999999999995</v>
      </c>
      <c r="L102" s="92">
        <v>1.1479999999999999</v>
      </c>
      <c r="M102" s="92">
        <v>1.0760000000000001</v>
      </c>
      <c r="N102" s="92">
        <v>1.377</v>
      </c>
      <c r="O102" s="92">
        <v>15.66</v>
      </c>
      <c r="P102" s="62">
        <v>2.754</v>
      </c>
      <c r="Q102" s="62">
        <v>2.1520000000000001</v>
      </c>
      <c r="R102" s="62">
        <v>0.22900000000000009</v>
      </c>
      <c r="S102" s="62">
        <v>0.25200000000000011</v>
      </c>
      <c r="T102" s="92">
        <v>2.5</v>
      </c>
      <c r="U102" s="92">
        <v>2.78</v>
      </c>
      <c r="V102" s="92">
        <v>2.92</v>
      </c>
      <c r="W102" s="92">
        <v>2.5</v>
      </c>
      <c r="X102" s="92">
        <v>2.5099999999999998</v>
      </c>
      <c r="Y102" s="92">
        <v>2.85</v>
      </c>
      <c r="Z102" s="143">
        <f t="shared" si="0"/>
        <v>2.5099999999999998</v>
      </c>
      <c r="AA102" s="143">
        <f t="shared" si="1"/>
        <v>2.92</v>
      </c>
      <c r="AB102" s="143">
        <f t="shared" si="2"/>
        <v>24.204834795931657</v>
      </c>
      <c r="AC102" s="143">
        <f t="shared" si="3"/>
        <v>2.5</v>
      </c>
      <c r="AD102" s="143">
        <f t="shared" si="4"/>
        <v>2.85</v>
      </c>
      <c r="AE102" s="143">
        <f t="shared" si="5"/>
        <v>20.487315110044808</v>
      </c>
      <c r="AF102" s="91">
        <v>43706</v>
      </c>
      <c r="AG102" s="75"/>
      <c r="AH102" s="75"/>
      <c r="AI102" s="75">
        <f t="shared" si="9"/>
        <v>0.84284408636021213</v>
      </c>
      <c r="AJ102" s="66">
        <v>0</v>
      </c>
      <c r="AK102" s="66">
        <v>0</v>
      </c>
      <c r="AL102" s="102" t="e">
        <v>#VALUE!</v>
      </c>
      <c r="AM102" s="75" t="s">
        <v>211</v>
      </c>
      <c r="AN102" s="15" t="s">
        <v>16</v>
      </c>
    </row>
    <row r="103" spans="1:40" ht="14.5" x14ac:dyDescent="0.35">
      <c r="A103" s="87" t="s">
        <v>172</v>
      </c>
      <c r="B103" s="59" t="s">
        <v>426</v>
      </c>
      <c r="C103" s="87" t="s">
        <v>137</v>
      </c>
      <c r="D103" s="87" t="s">
        <v>303</v>
      </c>
      <c r="E103" s="87" t="s">
        <v>145</v>
      </c>
      <c r="F103" s="87" t="s">
        <v>142</v>
      </c>
      <c r="G103" s="80">
        <v>6.5382600000000002</v>
      </c>
      <c r="H103" s="80">
        <v>5.1091100000000003</v>
      </c>
      <c r="I103" s="83">
        <v>0.45600000000000002</v>
      </c>
      <c r="J103" s="83">
        <v>0.67</v>
      </c>
      <c r="K103" s="83">
        <v>0.65300000000000002</v>
      </c>
      <c r="L103" s="83">
        <v>1.044</v>
      </c>
      <c r="M103" s="83">
        <v>0.84</v>
      </c>
      <c r="N103" s="83">
        <v>1.3029999999999999</v>
      </c>
      <c r="O103" s="83">
        <v>18.66</v>
      </c>
      <c r="P103" s="62">
        <v>2.6059999999999999</v>
      </c>
      <c r="Q103" s="62">
        <v>1.68</v>
      </c>
      <c r="R103" s="62">
        <v>0.2589999999999999</v>
      </c>
      <c r="S103" s="62">
        <v>0.18699999999999994</v>
      </c>
      <c r="T103" s="83">
        <v>1.77</v>
      </c>
      <c r="U103" s="83">
        <v>2.13</v>
      </c>
      <c r="V103" s="83">
        <v>1.78</v>
      </c>
      <c r="W103" s="83">
        <v>1.98</v>
      </c>
      <c r="X103" s="83">
        <v>2.09</v>
      </c>
      <c r="Y103" s="83">
        <v>2.33</v>
      </c>
      <c r="Z103" s="143">
        <f t="shared" si="0"/>
        <v>1.78</v>
      </c>
      <c r="AA103" s="143">
        <f t="shared" si="1"/>
        <v>2.09</v>
      </c>
      <c r="AB103" s="143">
        <f t="shared" si="2"/>
        <v>18.059230486660084</v>
      </c>
      <c r="AC103" s="143">
        <f t="shared" si="3"/>
        <v>1.98</v>
      </c>
      <c r="AD103" s="143">
        <f t="shared" si="4"/>
        <v>2.33</v>
      </c>
      <c r="AE103" s="143">
        <f t="shared" si="5"/>
        <v>20.487315110044808</v>
      </c>
      <c r="AF103" s="82">
        <v>43706</v>
      </c>
      <c r="AG103" s="83">
        <v>0.35</v>
      </c>
      <c r="AH103" s="83">
        <v>13.95415</v>
      </c>
      <c r="AI103" s="65">
        <f t="shared" si="9"/>
        <v>0.37824512567442536</v>
      </c>
      <c r="AJ103" s="66">
        <v>3776.0311973485855</v>
      </c>
      <c r="AK103" s="66">
        <v>3.7760311973485856</v>
      </c>
      <c r="AL103" s="67">
        <v>3.7760310000000001</v>
      </c>
      <c r="AM103" s="86">
        <v>35.1</v>
      </c>
      <c r="AN103" s="15" t="s">
        <v>149</v>
      </c>
    </row>
    <row r="104" spans="1:40" ht="14.5" x14ac:dyDescent="0.35">
      <c r="A104" s="87" t="s">
        <v>172</v>
      </c>
      <c r="B104" s="59" t="s">
        <v>426</v>
      </c>
      <c r="C104" s="87" t="s">
        <v>137</v>
      </c>
      <c r="D104" s="87" t="s">
        <v>304</v>
      </c>
      <c r="E104" s="87" t="s">
        <v>148</v>
      </c>
      <c r="F104" s="87" t="s">
        <v>139</v>
      </c>
      <c r="G104" s="80">
        <v>13.62832</v>
      </c>
      <c r="H104" s="80">
        <v>13.62087</v>
      </c>
      <c r="I104" s="83">
        <v>6.7000000000000004E-2</v>
      </c>
      <c r="J104" s="83">
        <v>0.997</v>
      </c>
      <c r="K104" s="83">
        <v>0.52200000000000002</v>
      </c>
      <c r="L104" s="83">
        <v>1.5409999999999999</v>
      </c>
      <c r="M104" s="83">
        <v>0.752</v>
      </c>
      <c r="N104" s="83">
        <v>1.825</v>
      </c>
      <c r="O104" s="83">
        <v>17.920000000000002</v>
      </c>
      <c r="P104" s="62">
        <v>3.65</v>
      </c>
      <c r="Q104" s="62">
        <v>1.504</v>
      </c>
      <c r="R104" s="62">
        <v>0.28400000000000003</v>
      </c>
      <c r="S104" s="62">
        <v>0.22999999999999998</v>
      </c>
      <c r="T104" s="83">
        <v>1.77</v>
      </c>
      <c r="U104" s="83">
        <v>3.37</v>
      </c>
      <c r="V104" s="83">
        <v>3.84</v>
      </c>
      <c r="W104" s="83">
        <v>1.91</v>
      </c>
      <c r="X104" s="83">
        <v>1.67</v>
      </c>
      <c r="Y104" s="83">
        <v>3.38</v>
      </c>
      <c r="Z104" s="143">
        <f t="shared" si="0"/>
        <v>1.67</v>
      </c>
      <c r="AA104" s="143">
        <f t="shared" si="1"/>
        <v>3.84</v>
      </c>
      <c r="AB104" s="143" t="e">
        <f t="shared" si="2"/>
        <v>#NUM!</v>
      </c>
      <c r="AC104" s="143">
        <f t="shared" si="3"/>
        <v>1.91</v>
      </c>
      <c r="AD104" s="143">
        <f t="shared" si="4"/>
        <v>3.38</v>
      </c>
      <c r="AE104" s="143" t="e">
        <f t="shared" si="5"/>
        <v>#NUM!</v>
      </c>
      <c r="AF104" s="82">
        <v>43706</v>
      </c>
      <c r="AG104" s="83">
        <v>0.27</v>
      </c>
      <c r="AH104" s="83">
        <v>21.113849999999999</v>
      </c>
      <c r="AI104" s="75">
        <f t="shared" si="9"/>
        <v>0.43739688838194146</v>
      </c>
      <c r="AJ104" s="66">
        <v>4940.7999445755167</v>
      </c>
      <c r="AK104" s="66">
        <v>4.9407999445755166</v>
      </c>
      <c r="AL104" s="67">
        <v>4.9408000000000003</v>
      </c>
      <c r="AM104" s="86">
        <v>59.7</v>
      </c>
      <c r="AN104" s="15" t="s">
        <v>149</v>
      </c>
    </row>
    <row r="105" spans="1:40" ht="14.5" x14ac:dyDescent="0.35">
      <c r="A105" s="120" t="s">
        <v>172</v>
      </c>
      <c r="B105" s="59" t="s">
        <v>426</v>
      </c>
      <c r="C105" s="120" t="s">
        <v>137</v>
      </c>
      <c r="D105" s="120" t="s">
        <v>305</v>
      </c>
      <c r="E105" s="120" t="s">
        <v>150</v>
      </c>
      <c r="F105" s="120" t="s">
        <v>139</v>
      </c>
      <c r="G105" s="108"/>
      <c r="H105" s="108"/>
      <c r="I105" s="107">
        <v>0.10100000000000001</v>
      </c>
      <c r="J105" s="107">
        <v>1.1619999999999999</v>
      </c>
      <c r="K105" s="107">
        <v>0.39100000000000001</v>
      </c>
      <c r="L105" s="107">
        <v>1.5189999999999999</v>
      </c>
      <c r="M105" s="107">
        <v>0.70499999999999996</v>
      </c>
      <c r="N105" s="107">
        <v>1.8</v>
      </c>
      <c r="O105" s="107">
        <v>18.47</v>
      </c>
      <c r="P105" s="62">
        <v>3.6</v>
      </c>
      <c r="Q105" s="62">
        <v>1.41</v>
      </c>
      <c r="R105" s="62">
        <v>0.28100000000000014</v>
      </c>
      <c r="S105" s="62">
        <v>0.31399999999999995</v>
      </c>
      <c r="T105" s="107">
        <v>1.95</v>
      </c>
      <c r="U105" s="107">
        <v>3.9</v>
      </c>
      <c r="V105" s="107">
        <v>4.0599999999999996</v>
      </c>
      <c r="W105" s="107">
        <v>1.87</v>
      </c>
      <c r="X105" s="107">
        <v>3.5</v>
      </c>
      <c r="Y105" s="107">
        <v>1.82</v>
      </c>
      <c r="Z105" s="143">
        <f t="shared" si="0"/>
        <v>3.5</v>
      </c>
      <c r="AA105" s="143">
        <f t="shared" si="1"/>
        <v>4.0599999999999996</v>
      </c>
      <c r="AB105" s="143">
        <f t="shared" si="2"/>
        <v>34.055797734791931</v>
      </c>
      <c r="AC105" s="143">
        <f t="shared" si="3"/>
        <v>1.82</v>
      </c>
      <c r="AD105" s="143">
        <f t="shared" si="4"/>
        <v>1.87</v>
      </c>
      <c r="AE105" s="143">
        <f t="shared" si="5"/>
        <v>2.8659839819444755</v>
      </c>
      <c r="AF105" s="106">
        <v>43706</v>
      </c>
      <c r="AG105" s="107">
        <v>0.23</v>
      </c>
      <c r="AH105" s="107">
        <v>29.935500000000001</v>
      </c>
      <c r="AI105" s="65">
        <f t="shared" si="9"/>
        <v>0.42405552653747142</v>
      </c>
      <c r="AJ105" s="66">
        <v>7225.5234621479431</v>
      </c>
      <c r="AK105" s="66">
        <v>7.2255234621479429</v>
      </c>
      <c r="AL105" s="67">
        <v>7.2255229999999999</v>
      </c>
      <c r="AM105" s="110">
        <v>68</v>
      </c>
      <c r="AN105" s="15" t="s">
        <v>5</v>
      </c>
    </row>
    <row r="106" spans="1:40" ht="14.5" x14ac:dyDescent="0.35">
      <c r="A106" s="59" t="s">
        <v>172</v>
      </c>
      <c r="B106" s="59" t="s">
        <v>426</v>
      </c>
      <c r="C106" s="59" t="s">
        <v>152</v>
      </c>
      <c r="D106" s="59" t="s">
        <v>306</v>
      </c>
      <c r="E106" s="59" t="s">
        <v>138</v>
      </c>
      <c r="F106" s="59" t="s">
        <v>139</v>
      </c>
      <c r="G106" s="75"/>
      <c r="H106" s="75"/>
      <c r="I106" s="75"/>
      <c r="J106" s="75"/>
      <c r="K106" s="92">
        <v>0.56699999999999995</v>
      </c>
      <c r="L106" s="92">
        <v>0.92800000000000005</v>
      </c>
      <c r="M106" s="92">
        <v>0.69799999999999995</v>
      </c>
      <c r="N106" s="92">
        <v>1.095</v>
      </c>
      <c r="O106" s="92">
        <v>16.23</v>
      </c>
      <c r="P106" s="62">
        <v>2.19</v>
      </c>
      <c r="Q106" s="62">
        <v>1.3959999999999999</v>
      </c>
      <c r="R106" s="62">
        <v>0.16699999999999993</v>
      </c>
      <c r="S106" s="62">
        <v>0.13100000000000001</v>
      </c>
      <c r="T106" s="92">
        <v>1.57</v>
      </c>
      <c r="U106" s="92">
        <v>2.39</v>
      </c>
      <c r="V106" s="92">
        <v>2.59</v>
      </c>
      <c r="W106" s="92">
        <v>1.45</v>
      </c>
      <c r="X106" s="92">
        <v>2.42</v>
      </c>
      <c r="Y106" s="92">
        <v>1.52</v>
      </c>
      <c r="Z106" s="143">
        <f t="shared" si="0"/>
        <v>2.42</v>
      </c>
      <c r="AA106" s="143">
        <f t="shared" si="1"/>
        <v>2.59</v>
      </c>
      <c r="AB106" s="143">
        <f t="shared" si="2"/>
        <v>9.7878190544791241</v>
      </c>
      <c r="AC106" s="143">
        <f t="shared" si="3"/>
        <v>1.45</v>
      </c>
      <c r="AD106" s="143">
        <f t="shared" si="4"/>
        <v>1.52</v>
      </c>
      <c r="AE106" s="143">
        <f t="shared" si="5"/>
        <v>4.0139872171398059</v>
      </c>
      <c r="AF106" s="91">
        <v>43706</v>
      </c>
      <c r="AG106" s="75"/>
      <c r="AH106" s="75"/>
      <c r="AI106" s="75">
        <f t="shared" si="9"/>
        <v>0.1596047609550717</v>
      </c>
      <c r="AJ106" s="66">
        <v>0</v>
      </c>
      <c r="AK106" s="66">
        <v>0</v>
      </c>
      <c r="AL106" s="102" t="e">
        <v>#VALUE!</v>
      </c>
      <c r="AM106" s="75" t="s">
        <v>211</v>
      </c>
      <c r="AN106" s="15" t="s">
        <v>16</v>
      </c>
    </row>
    <row r="107" spans="1:40" ht="14.5" x14ac:dyDescent="0.35">
      <c r="A107" s="87" t="s">
        <v>172</v>
      </c>
      <c r="B107" s="59" t="s">
        <v>426</v>
      </c>
      <c r="C107" s="87" t="s">
        <v>152</v>
      </c>
      <c r="D107" s="87" t="s">
        <v>306</v>
      </c>
      <c r="E107" s="87" t="s">
        <v>138</v>
      </c>
      <c r="F107" s="87" t="s">
        <v>142</v>
      </c>
      <c r="G107" s="84"/>
      <c r="H107" s="84"/>
      <c r="I107" s="83">
        <v>0.40699999999999997</v>
      </c>
      <c r="J107" s="83">
        <v>0.61299999999999999</v>
      </c>
      <c r="K107" s="83">
        <v>0.68100000000000005</v>
      </c>
      <c r="L107" s="83">
        <v>0.90300000000000002</v>
      </c>
      <c r="M107" s="83">
        <v>0.95399999999999996</v>
      </c>
      <c r="N107" s="83">
        <v>1.0960000000000001</v>
      </c>
      <c r="O107" s="83">
        <v>18.440000000000001</v>
      </c>
      <c r="P107" s="62">
        <v>2.1920000000000002</v>
      </c>
      <c r="Q107" s="62">
        <v>1.9079999999999999</v>
      </c>
      <c r="R107" s="62">
        <v>0.19300000000000006</v>
      </c>
      <c r="S107" s="62">
        <v>0.27299999999999991</v>
      </c>
      <c r="T107" s="83">
        <v>1.83</v>
      </c>
      <c r="U107" s="83">
        <v>2.36</v>
      </c>
      <c r="V107" s="83">
        <v>2.12</v>
      </c>
      <c r="W107" s="83">
        <v>1.77</v>
      </c>
      <c r="X107" s="83">
        <v>2.39</v>
      </c>
      <c r="Y107" s="83">
        <v>1.81</v>
      </c>
      <c r="Z107" s="143">
        <f t="shared" si="0"/>
        <v>2.12</v>
      </c>
      <c r="AA107" s="143">
        <f t="shared" si="1"/>
        <v>2.39</v>
      </c>
      <c r="AB107" s="143">
        <f t="shared" si="2"/>
        <v>15.664266847796908</v>
      </c>
      <c r="AC107" s="143">
        <f t="shared" si="3"/>
        <v>1.77</v>
      </c>
      <c r="AD107" s="143">
        <f t="shared" si="4"/>
        <v>1.81</v>
      </c>
      <c r="AE107" s="143">
        <f t="shared" si="5"/>
        <v>2.2924427754324563</v>
      </c>
      <c r="AF107" s="82">
        <v>43706</v>
      </c>
      <c r="AG107" s="83">
        <v>0.34</v>
      </c>
      <c r="AH107" s="83">
        <v>12.594569999999999</v>
      </c>
      <c r="AI107" s="65">
        <f t="shared" si="9"/>
        <v>0.52340201800723696</v>
      </c>
      <c r="AJ107" s="66">
        <v>2462.9379951247643</v>
      </c>
      <c r="AK107" s="66">
        <v>2.4629379951247645</v>
      </c>
      <c r="AL107" s="67">
        <v>2.4629379999999998</v>
      </c>
      <c r="AM107" s="86">
        <v>32.299999999999997</v>
      </c>
      <c r="AN107" s="15" t="s">
        <v>16</v>
      </c>
    </row>
    <row r="108" spans="1:40" ht="14.5" x14ac:dyDescent="0.35">
      <c r="A108" s="87" t="s">
        <v>172</v>
      </c>
      <c r="B108" s="59" t="s">
        <v>426</v>
      </c>
      <c r="C108" s="87" t="s">
        <v>152</v>
      </c>
      <c r="D108" s="87" t="s">
        <v>306</v>
      </c>
      <c r="E108" s="87" t="s">
        <v>138</v>
      </c>
      <c r="F108" s="87" t="s">
        <v>160</v>
      </c>
      <c r="G108" s="80">
        <v>2.7882400000000001</v>
      </c>
      <c r="H108" s="80">
        <v>2.75936</v>
      </c>
      <c r="I108" s="83">
        <v>6.8000000000000005E-2</v>
      </c>
      <c r="J108" s="83">
        <v>0.56000000000000005</v>
      </c>
      <c r="K108" s="83">
        <v>0.19800000000000001</v>
      </c>
      <c r="L108" s="83">
        <v>0.89900000000000002</v>
      </c>
      <c r="M108" s="83">
        <v>0.39800000000000002</v>
      </c>
      <c r="N108" s="83">
        <v>1.1200000000000001</v>
      </c>
      <c r="O108" s="83">
        <v>26.67</v>
      </c>
      <c r="P108" s="62">
        <v>2.2400000000000002</v>
      </c>
      <c r="Q108" s="62">
        <v>0.79600000000000004</v>
      </c>
      <c r="R108" s="62">
        <v>0.22100000000000009</v>
      </c>
      <c r="S108" s="62">
        <v>0.2</v>
      </c>
      <c r="T108" s="83">
        <v>0.99</v>
      </c>
      <c r="U108" s="83">
        <v>2.04</v>
      </c>
      <c r="V108" s="83">
        <v>1.85</v>
      </c>
      <c r="W108" s="83">
        <v>1.1399999999999999</v>
      </c>
      <c r="X108" s="83">
        <v>1.29</v>
      </c>
      <c r="Y108" s="83">
        <v>2.2799999999999998</v>
      </c>
      <c r="Z108" s="143">
        <f t="shared" si="0"/>
        <v>1.29</v>
      </c>
      <c r="AA108" s="143">
        <f t="shared" si="1"/>
        <v>1.85</v>
      </c>
      <c r="AB108" s="143">
        <f t="shared" si="2"/>
        <v>34.055797734791966</v>
      </c>
      <c r="AC108" s="143">
        <f t="shared" si="3"/>
        <v>1.1399999999999999</v>
      </c>
      <c r="AD108" s="143">
        <f t="shared" si="4"/>
        <v>2.2799999999999998</v>
      </c>
      <c r="AE108" s="143" t="e">
        <f t="shared" si="5"/>
        <v>#NUM!</v>
      </c>
      <c r="AF108" s="82">
        <v>43706</v>
      </c>
      <c r="AG108" s="83">
        <v>0.27</v>
      </c>
      <c r="AH108" s="83">
        <v>4.8767800000000001</v>
      </c>
      <c r="AI108" s="75">
        <f t="shared" si="9"/>
        <v>4.9976280500489488E-2</v>
      </c>
      <c r="AJ108" s="66">
        <v>9987.9132243900731</v>
      </c>
      <c r="AK108" s="66">
        <v>9.9879132243900735</v>
      </c>
      <c r="AL108" s="67">
        <v>9.9879130000000007</v>
      </c>
      <c r="AM108" s="86">
        <v>35</v>
      </c>
      <c r="AN108" s="15" t="s">
        <v>149</v>
      </c>
    </row>
    <row r="109" spans="1:40" ht="14.5" x14ac:dyDescent="0.35">
      <c r="A109" s="59" t="s">
        <v>172</v>
      </c>
      <c r="B109" s="59" t="s">
        <v>426</v>
      </c>
      <c r="C109" s="59" t="s">
        <v>152</v>
      </c>
      <c r="D109" s="59" t="s">
        <v>307</v>
      </c>
      <c r="E109" s="59" t="s">
        <v>145</v>
      </c>
      <c r="F109" s="59" t="s">
        <v>142</v>
      </c>
      <c r="G109" s="75"/>
      <c r="H109" s="75"/>
      <c r="I109" s="75"/>
      <c r="J109" s="75"/>
      <c r="K109" s="75" t="s">
        <v>212</v>
      </c>
      <c r="L109" s="75"/>
      <c r="M109" s="75"/>
      <c r="N109" s="75"/>
      <c r="O109" s="92">
        <v>18.03</v>
      </c>
      <c r="P109" s="62">
        <v>0</v>
      </c>
      <c r="Q109" s="62">
        <v>0</v>
      </c>
      <c r="R109" s="62">
        <v>0</v>
      </c>
      <c r="S109" s="62" t="e">
        <v>#VALUE!</v>
      </c>
      <c r="T109" s="92">
        <v>1.32</v>
      </c>
      <c r="U109" s="92">
        <v>1.66</v>
      </c>
      <c r="V109" s="92">
        <v>1.19</v>
      </c>
      <c r="W109" s="92">
        <v>1.92</v>
      </c>
      <c r="X109" s="92">
        <v>2.0299999999999998</v>
      </c>
      <c r="Y109" s="92">
        <v>1.24</v>
      </c>
      <c r="Z109" s="143">
        <f t="shared" si="0"/>
        <v>1.19</v>
      </c>
      <c r="AA109" s="143">
        <f t="shared" si="1"/>
        <v>2.0299999999999998</v>
      </c>
      <c r="AB109" s="143">
        <f t="shared" si="2"/>
        <v>57.140119608064097</v>
      </c>
      <c r="AC109" s="143">
        <f t="shared" si="3"/>
        <v>1.24</v>
      </c>
      <c r="AD109" s="143">
        <f t="shared" si="4"/>
        <v>1.92</v>
      </c>
      <c r="AE109" s="143">
        <f t="shared" si="5"/>
        <v>42.843643033813862</v>
      </c>
      <c r="AF109" s="91">
        <v>43706</v>
      </c>
      <c r="AG109" s="75"/>
      <c r="AH109" s="75"/>
      <c r="AI109" s="65" t="e">
        <f t="shared" si="9"/>
        <v>#VALUE!</v>
      </c>
      <c r="AJ109" s="66" t="e">
        <v>#VALUE!</v>
      </c>
      <c r="AK109" s="66" t="e">
        <v>#VALUE!</v>
      </c>
      <c r="AL109" s="102" t="e">
        <v>#VALUE!</v>
      </c>
      <c r="AM109" s="75" t="s">
        <v>211</v>
      </c>
      <c r="AN109" s="15" t="s">
        <v>16</v>
      </c>
    </row>
    <row r="110" spans="1:40" ht="14.5" x14ac:dyDescent="0.35">
      <c r="A110" s="87" t="s">
        <v>172</v>
      </c>
      <c r="B110" s="59" t="s">
        <v>426</v>
      </c>
      <c r="C110" s="87" t="s">
        <v>152</v>
      </c>
      <c r="D110" s="87" t="s">
        <v>307</v>
      </c>
      <c r="E110" s="87" t="s">
        <v>145</v>
      </c>
      <c r="F110" s="87" t="s">
        <v>160</v>
      </c>
      <c r="G110" s="80">
        <v>2.1439499999999998</v>
      </c>
      <c r="H110" s="80">
        <v>1.8888</v>
      </c>
      <c r="I110" s="83">
        <v>6.4000000000000001E-2</v>
      </c>
      <c r="J110" s="83">
        <v>0.45400000000000001</v>
      </c>
      <c r="K110" s="83">
        <v>0.17599999999999999</v>
      </c>
      <c r="L110" s="83">
        <v>0.57499999999999996</v>
      </c>
      <c r="M110" s="83">
        <v>0.35</v>
      </c>
      <c r="N110" s="83">
        <v>0.72499999999999998</v>
      </c>
      <c r="O110" s="83">
        <v>19.57</v>
      </c>
      <c r="P110" s="62">
        <v>1.45</v>
      </c>
      <c r="Q110" s="62">
        <v>0.7</v>
      </c>
      <c r="R110" s="62">
        <v>0.15000000000000002</v>
      </c>
      <c r="S110" s="62">
        <v>0.17399999999999999</v>
      </c>
      <c r="T110" s="83">
        <v>1.0900000000000001</v>
      </c>
      <c r="U110" s="83">
        <v>1.56</v>
      </c>
      <c r="V110" s="83">
        <v>1.36</v>
      </c>
      <c r="W110" s="83">
        <v>1.1299999999999999</v>
      </c>
      <c r="X110" s="83">
        <v>1.77</v>
      </c>
      <c r="Y110" s="83">
        <v>1.29</v>
      </c>
      <c r="Z110" s="143">
        <f t="shared" si="0"/>
        <v>1.36</v>
      </c>
      <c r="AA110" s="143">
        <f t="shared" si="1"/>
        <v>1.77</v>
      </c>
      <c r="AB110" s="143">
        <f t="shared" si="2"/>
        <v>24.204834795931642</v>
      </c>
      <c r="AC110" s="143">
        <f t="shared" si="3"/>
        <v>1.1299999999999999</v>
      </c>
      <c r="AD110" s="143">
        <f t="shared" si="4"/>
        <v>1.29</v>
      </c>
      <c r="AE110" s="143">
        <f t="shared" si="5"/>
        <v>9.2068962192437027</v>
      </c>
      <c r="AF110" s="82">
        <v>43706</v>
      </c>
      <c r="AG110" s="83">
        <v>0.28000000000000003</v>
      </c>
      <c r="AH110" s="83">
        <v>2.5178400000000001</v>
      </c>
      <c r="AI110" s="75">
        <f t="shared" si="9"/>
        <v>2.1951567492206333E-2</v>
      </c>
      <c r="AJ110" s="66">
        <v>11740.00057588132</v>
      </c>
      <c r="AK110" s="66">
        <v>11.740000575881322</v>
      </c>
      <c r="AL110" s="67">
        <v>11.74</v>
      </c>
      <c r="AM110" s="83">
        <v>20.9</v>
      </c>
      <c r="AN110" s="15" t="s">
        <v>149</v>
      </c>
    </row>
    <row r="111" spans="1:40" ht="14.5" x14ac:dyDescent="0.35">
      <c r="A111" s="87" t="s">
        <v>172</v>
      </c>
      <c r="B111" s="59" t="s">
        <v>426</v>
      </c>
      <c r="C111" s="87" t="s">
        <v>154</v>
      </c>
      <c r="D111" s="87" t="s">
        <v>308</v>
      </c>
      <c r="E111" s="87" t="s">
        <v>138</v>
      </c>
      <c r="F111" s="87" t="s">
        <v>139</v>
      </c>
      <c r="G111" s="80">
        <v>5.2271900000000002</v>
      </c>
      <c r="H111" s="80">
        <v>4.7085900000000001</v>
      </c>
      <c r="I111" s="83">
        <v>0.151</v>
      </c>
      <c r="J111" s="83">
        <v>0.50600000000000001</v>
      </c>
      <c r="K111" s="83">
        <v>0.32200000000000001</v>
      </c>
      <c r="L111" s="83">
        <v>1.2809999999999999</v>
      </c>
      <c r="M111" s="83">
        <v>0.504</v>
      </c>
      <c r="N111" s="83">
        <v>1.506</v>
      </c>
      <c r="O111" s="83">
        <v>19.2</v>
      </c>
      <c r="P111" s="62">
        <v>3.012</v>
      </c>
      <c r="Q111" s="62">
        <v>1.008</v>
      </c>
      <c r="R111" s="62">
        <v>0.22500000000000009</v>
      </c>
      <c r="S111" s="62">
        <v>0.182</v>
      </c>
      <c r="T111" s="83">
        <v>1.24</v>
      </c>
      <c r="U111" s="83">
        <v>2.86</v>
      </c>
      <c r="V111" s="83">
        <v>2.79</v>
      </c>
      <c r="W111" s="83">
        <v>1.34</v>
      </c>
      <c r="X111" s="83">
        <v>2.96</v>
      </c>
      <c r="Y111" s="83">
        <v>3.8</v>
      </c>
      <c r="Z111" s="143">
        <f t="shared" si="0"/>
        <v>2.79</v>
      </c>
      <c r="AA111" s="143">
        <f t="shared" si="1"/>
        <v>2.96</v>
      </c>
      <c r="AB111" s="143">
        <f t="shared" si="2"/>
        <v>9.7878190544791241</v>
      </c>
      <c r="AC111" s="143">
        <f t="shared" si="3"/>
        <v>1.34</v>
      </c>
      <c r="AD111" s="143">
        <f t="shared" si="4"/>
        <v>3.8</v>
      </c>
      <c r="AE111" s="143" t="e">
        <f t="shared" si="5"/>
        <v>#NUM!</v>
      </c>
      <c r="AF111" s="82">
        <v>43706</v>
      </c>
      <c r="AG111" s="83">
        <v>0.24</v>
      </c>
      <c r="AH111" s="83">
        <v>5.7414699999999996</v>
      </c>
      <c r="AI111" s="65">
        <f t="shared" si="9"/>
        <v>0.1178383575316992</v>
      </c>
      <c r="AJ111" s="66">
        <v>4987.0296022547827</v>
      </c>
      <c r="AK111" s="66">
        <v>4.9870296022547826</v>
      </c>
      <c r="AL111" s="67">
        <v>4.9870299999999999</v>
      </c>
      <c r="AM111" s="86">
        <v>45.8</v>
      </c>
      <c r="AN111" s="15" t="s">
        <v>8</v>
      </c>
    </row>
    <row r="112" spans="1:40" ht="14.5" x14ac:dyDescent="0.35">
      <c r="A112" s="87" t="s">
        <v>172</v>
      </c>
      <c r="B112" s="59" t="s">
        <v>426</v>
      </c>
      <c r="C112" s="87" t="s">
        <v>154</v>
      </c>
      <c r="D112" s="87" t="s">
        <v>309</v>
      </c>
      <c r="E112" s="87" t="s">
        <v>145</v>
      </c>
      <c r="F112" s="87" t="s">
        <v>139</v>
      </c>
      <c r="G112" s="80">
        <v>4.6218899999999996</v>
      </c>
      <c r="H112" s="80">
        <v>3.1452300000000002</v>
      </c>
      <c r="I112" s="83">
        <v>9.8000000000000004E-2</v>
      </c>
      <c r="J112" s="83">
        <v>0.51</v>
      </c>
      <c r="K112" s="83">
        <v>0.23300000000000001</v>
      </c>
      <c r="L112" s="83">
        <v>0.98799999999999999</v>
      </c>
      <c r="M112" s="83">
        <v>0.379</v>
      </c>
      <c r="N112" s="83">
        <v>1.1240000000000001</v>
      </c>
      <c r="O112" s="83">
        <v>18.559999999999999</v>
      </c>
      <c r="P112" s="62">
        <v>2.2480000000000002</v>
      </c>
      <c r="Q112" s="62">
        <v>0.75800000000000001</v>
      </c>
      <c r="R112" s="62">
        <v>0.13600000000000012</v>
      </c>
      <c r="S112" s="62">
        <v>0.14599999999999999</v>
      </c>
      <c r="T112" s="83">
        <v>1.9</v>
      </c>
      <c r="U112" s="83">
        <v>2.79</v>
      </c>
      <c r="V112" s="83">
        <v>2.59</v>
      </c>
      <c r="W112" s="83">
        <v>1.8</v>
      </c>
      <c r="X112" s="83">
        <v>2.2799999999999998</v>
      </c>
      <c r="Y112" s="83">
        <v>1.01</v>
      </c>
      <c r="Z112" s="143">
        <f t="shared" si="0"/>
        <v>2.2799999999999998</v>
      </c>
      <c r="AA112" s="143">
        <f t="shared" si="1"/>
        <v>2.59</v>
      </c>
      <c r="AB112" s="143">
        <f t="shared" si="2"/>
        <v>18.059230486660098</v>
      </c>
      <c r="AC112" s="143">
        <f t="shared" si="3"/>
        <v>1.01</v>
      </c>
      <c r="AD112" s="143">
        <f t="shared" si="4"/>
        <v>1.8</v>
      </c>
      <c r="AE112" s="143">
        <f t="shared" si="5"/>
        <v>52.185511482070361</v>
      </c>
      <c r="AF112" s="82">
        <v>43706</v>
      </c>
      <c r="AG112" s="83">
        <v>0.24</v>
      </c>
      <c r="AH112" s="83">
        <v>6.4934200000000004</v>
      </c>
      <c r="AI112" s="75">
        <f t="shared" si="9"/>
        <v>3.8243350735802248E-2</v>
      </c>
      <c r="AJ112" s="66">
        <v>17378.932026854589</v>
      </c>
      <c r="AK112" s="66">
        <v>17.378932026854589</v>
      </c>
      <c r="AL112" s="67">
        <v>17.37893</v>
      </c>
      <c r="AM112" s="86">
        <v>38.9</v>
      </c>
      <c r="AN112" s="15" t="s">
        <v>8</v>
      </c>
    </row>
    <row r="113" spans="1:40" ht="14.5" x14ac:dyDescent="0.35">
      <c r="A113" s="113" t="s">
        <v>172</v>
      </c>
      <c r="B113" s="59" t="s">
        <v>426</v>
      </c>
      <c r="C113" s="113" t="s">
        <v>154</v>
      </c>
      <c r="D113" s="113" t="s">
        <v>309</v>
      </c>
      <c r="E113" s="113" t="s">
        <v>145</v>
      </c>
      <c r="F113" s="113" t="s">
        <v>142</v>
      </c>
      <c r="G113" s="114"/>
      <c r="H113" s="114"/>
      <c r="I113" s="116">
        <v>8.2000000000000003E-2</v>
      </c>
      <c r="J113" s="116">
        <v>0.32300000000000001</v>
      </c>
      <c r="K113" s="116">
        <v>0.35499999999999998</v>
      </c>
      <c r="L113" s="116">
        <v>0.54700000000000004</v>
      </c>
      <c r="M113" s="116">
        <v>0.54900000000000004</v>
      </c>
      <c r="N113" s="116">
        <v>0.69299999999999995</v>
      </c>
      <c r="O113" s="116">
        <v>19.27</v>
      </c>
      <c r="P113" s="62">
        <v>1.3859999999999999</v>
      </c>
      <c r="Q113" s="62">
        <v>1.0980000000000001</v>
      </c>
      <c r="R113" s="62">
        <v>0.14599999999999991</v>
      </c>
      <c r="S113" s="62">
        <v>0.19400000000000006</v>
      </c>
      <c r="T113" s="116">
        <v>1.52</v>
      </c>
      <c r="U113" s="116">
        <v>1.67</v>
      </c>
      <c r="V113" s="116">
        <v>1.99</v>
      </c>
      <c r="W113" s="116">
        <v>1.21</v>
      </c>
      <c r="X113" s="116">
        <v>1.19</v>
      </c>
      <c r="Y113" s="116">
        <v>2.16</v>
      </c>
      <c r="Z113" s="143">
        <f t="shared" si="0"/>
        <v>1.19</v>
      </c>
      <c r="AA113" s="143">
        <f t="shared" si="1"/>
        <v>1.99</v>
      </c>
      <c r="AB113" s="143">
        <f t="shared" si="2"/>
        <v>53.130102342024813</v>
      </c>
      <c r="AC113" s="143">
        <f t="shared" si="3"/>
        <v>1.21</v>
      </c>
      <c r="AD113" s="143">
        <f t="shared" si="4"/>
        <v>2.16</v>
      </c>
      <c r="AE113" s="143">
        <f t="shared" si="5"/>
        <v>71.805127644838024</v>
      </c>
      <c r="AF113" s="117">
        <v>43706</v>
      </c>
      <c r="AG113" s="116">
        <v>0.31</v>
      </c>
      <c r="AH113" s="116">
        <v>4.3973800000000001</v>
      </c>
      <c r="AI113" s="65">
        <f t="shared" si="9"/>
        <v>7.0841308695577337E-2</v>
      </c>
      <c r="AJ113" s="66">
        <v>6353.4987382971094</v>
      </c>
      <c r="AK113" s="66">
        <v>6.3534987382971098</v>
      </c>
      <c r="AL113" s="67">
        <v>6.3534990000000002</v>
      </c>
      <c r="AM113" s="119">
        <v>25.1</v>
      </c>
      <c r="AN113" s="15" t="s">
        <v>8</v>
      </c>
    </row>
    <row r="114" spans="1:40" ht="14.5" x14ac:dyDescent="0.35">
      <c r="A114" s="87" t="s">
        <v>172</v>
      </c>
      <c r="B114" s="59" t="s">
        <v>426</v>
      </c>
      <c r="C114" s="87" t="s">
        <v>154</v>
      </c>
      <c r="D114" s="87" t="s">
        <v>310</v>
      </c>
      <c r="E114" s="87" t="s">
        <v>148</v>
      </c>
      <c r="F114" s="87" t="s">
        <v>142</v>
      </c>
      <c r="G114" s="80">
        <v>5.1306599999999998</v>
      </c>
      <c r="H114" s="80">
        <v>4.9819500000000003</v>
      </c>
      <c r="I114" s="83">
        <v>0.17</v>
      </c>
      <c r="J114" s="83">
        <v>0.40699999999999997</v>
      </c>
      <c r="K114" s="83">
        <v>0.3</v>
      </c>
      <c r="L114" s="83">
        <v>0.65200000000000002</v>
      </c>
      <c r="M114" s="83">
        <v>0.503</v>
      </c>
      <c r="N114" s="83">
        <v>0.83399999999999996</v>
      </c>
      <c r="O114" s="83">
        <v>18.55</v>
      </c>
      <c r="P114" s="62">
        <v>1.6679999999999999</v>
      </c>
      <c r="Q114" s="62">
        <v>1.006</v>
      </c>
      <c r="R114" s="62">
        <v>0.18199999999999994</v>
      </c>
      <c r="S114" s="62">
        <v>0.20300000000000001</v>
      </c>
      <c r="T114" s="83">
        <v>1.46</v>
      </c>
      <c r="U114" s="83">
        <v>1.9</v>
      </c>
      <c r="V114" s="83">
        <v>1.8</v>
      </c>
      <c r="W114" s="83">
        <v>1.27</v>
      </c>
      <c r="X114" s="83">
        <v>1.77</v>
      </c>
      <c r="Y114" s="83">
        <v>1.8</v>
      </c>
      <c r="Z114" s="143">
        <f t="shared" si="0"/>
        <v>1.77</v>
      </c>
      <c r="AA114" s="143">
        <f t="shared" si="1"/>
        <v>1.8</v>
      </c>
      <c r="AB114" s="143">
        <f t="shared" si="2"/>
        <v>1.7191313204852843</v>
      </c>
      <c r="AC114" s="143">
        <f t="shared" si="3"/>
        <v>1.27</v>
      </c>
      <c r="AD114" s="143">
        <f t="shared" si="4"/>
        <v>1.8</v>
      </c>
      <c r="AE114" s="143">
        <f t="shared" si="5"/>
        <v>32.005454820456457</v>
      </c>
      <c r="AF114" s="82">
        <v>43706</v>
      </c>
      <c r="AG114" s="83">
        <v>0.41</v>
      </c>
      <c r="AH114" s="83">
        <v>8.5802499999999995</v>
      </c>
      <c r="AI114" s="75">
        <f t="shared" si="9"/>
        <v>6.9534269402868137E-2</v>
      </c>
      <c r="AJ114" s="66">
        <v>12630.093708950963</v>
      </c>
      <c r="AK114" s="66">
        <v>12.630093708950962</v>
      </c>
      <c r="AL114" s="67">
        <v>12.630089999999999</v>
      </c>
      <c r="AM114" s="86">
        <v>26</v>
      </c>
      <c r="AN114" s="15" t="s">
        <v>149</v>
      </c>
    </row>
    <row r="115" spans="1:40" ht="14.5" x14ac:dyDescent="0.35">
      <c r="A115" s="87" t="s">
        <v>172</v>
      </c>
      <c r="B115" s="59" t="s">
        <v>426</v>
      </c>
      <c r="C115" s="87" t="s">
        <v>154</v>
      </c>
      <c r="D115" s="87" t="s">
        <v>310</v>
      </c>
      <c r="E115" s="87" t="s">
        <v>148</v>
      </c>
      <c r="F115" s="87" t="s">
        <v>160</v>
      </c>
      <c r="G115" s="80">
        <v>1.99884</v>
      </c>
      <c r="H115" s="80">
        <v>1.95611</v>
      </c>
      <c r="I115" s="83">
        <v>7.8E-2</v>
      </c>
      <c r="J115" s="83">
        <v>0.39800000000000002</v>
      </c>
      <c r="K115" s="83">
        <v>0.27400000000000002</v>
      </c>
      <c r="L115" s="83">
        <v>0.70199999999999996</v>
      </c>
      <c r="M115" s="83">
        <v>0.42899999999999999</v>
      </c>
      <c r="N115" s="83">
        <v>0.91800000000000004</v>
      </c>
      <c r="O115" s="83">
        <v>22.17</v>
      </c>
      <c r="P115" s="62">
        <v>1.8360000000000001</v>
      </c>
      <c r="Q115" s="62">
        <v>0.85799999999999998</v>
      </c>
      <c r="R115" s="62">
        <v>0.21600000000000008</v>
      </c>
      <c r="S115" s="62">
        <v>0.15499999999999997</v>
      </c>
      <c r="T115" s="83">
        <v>0.97</v>
      </c>
      <c r="U115" s="83">
        <v>1.77</v>
      </c>
      <c r="V115" s="83">
        <v>1.78</v>
      </c>
      <c r="W115" s="83">
        <v>1.28</v>
      </c>
      <c r="X115" s="83">
        <v>1.55</v>
      </c>
      <c r="Y115" s="83">
        <v>1.1399999999999999</v>
      </c>
      <c r="Z115" s="143">
        <f t="shared" si="0"/>
        <v>1.55</v>
      </c>
      <c r="AA115" s="143">
        <f t="shared" si="1"/>
        <v>1.78</v>
      </c>
      <c r="AB115" s="143">
        <f t="shared" si="2"/>
        <v>13.297071744172943</v>
      </c>
      <c r="AC115" s="143">
        <f t="shared" si="3"/>
        <v>1.1399999999999999</v>
      </c>
      <c r="AD115" s="143">
        <f t="shared" si="4"/>
        <v>1.28</v>
      </c>
      <c r="AE115" s="143">
        <f t="shared" si="5"/>
        <v>8.0478462454739628</v>
      </c>
      <c r="AF115" s="82">
        <v>43706</v>
      </c>
      <c r="AG115" s="83">
        <v>0.21</v>
      </c>
      <c r="AH115" s="83">
        <v>2.54569</v>
      </c>
      <c r="AI115" s="65">
        <f t="shared" si="9"/>
        <v>4.5583469735910681E-2</v>
      </c>
      <c r="AJ115" s="66">
        <v>5716.1506144933901</v>
      </c>
      <c r="AK115" s="66">
        <v>5.7161506144933902</v>
      </c>
      <c r="AL115" s="67">
        <v>5.716151</v>
      </c>
      <c r="AM115" s="86">
        <v>25</v>
      </c>
      <c r="AN115" s="15" t="s">
        <v>149</v>
      </c>
    </row>
    <row r="116" spans="1:40" ht="14.5" x14ac:dyDescent="0.35">
      <c r="A116" s="59" t="s">
        <v>172</v>
      </c>
      <c r="B116" s="59" t="s">
        <v>427</v>
      </c>
      <c r="C116" s="59" t="s">
        <v>137</v>
      </c>
      <c r="D116" s="59" t="s">
        <v>311</v>
      </c>
      <c r="E116" s="59" t="s">
        <v>138</v>
      </c>
      <c r="F116" s="59" t="s">
        <v>139</v>
      </c>
      <c r="G116" s="75"/>
      <c r="H116" s="75"/>
      <c r="I116" s="75"/>
      <c r="J116" s="75"/>
      <c r="K116" s="92">
        <v>0.92900000000000005</v>
      </c>
      <c r="L116" s="92">
        <v>1.8160000000000001</v>
      </c>
      <c r="M116" s="92">
        <v>1.2130000000000001</v>
      </c>
      <c r="N116" s="92">
        <v>2.097</v>
      </c>
      <c r="O116" s="92">
        <v>18.75</v>
      </c>
      <c r="P116" s="62">
        <v>4.194</v>
      </c>
      <c r="Q116" s="62">
        <v>2.4260000000000002</v>
      </c>
      <c r="R116" s="62">
        <v>0.28099999999999992</v>
      </c>
      <c r="S116" s="62">
        <v>0.28400000000000003</v>
      </c>
      <c r="T116" s="92">
        <v>2.46</v>
      </c>
      <c r="U116" s="92">
        <v>4.1900000000000004</v>
      </c>
      <c r="V116" s="92">
        <v>3.43</v>
      </c>
      <c r="W116" s="92">
        <v>3.99</v>
      </c>
      <c r="X116" s="92">
        <v>4.55</v>
      </c>
      <c r="Y116" s="92">
        <v>2.48</v>
      </c>
      <c r="Z116" s="143">
        <f t="shared" si="0"/>
        <v>3.43</v>
      </c>
      <c r="AA116" s="143">
        <f t="shared" si="1"/>
        <v>4.55</v>
      </c>
      <c r="AB116" s="143" t="e">
        <f t="shared" si="2"/>
        <v>#NUM!</v>
      </c>
      <c r="AC116" s="143">
        <f t="shared" si="3"/>
        <v>2.48</v>
      </c>
      <c r="AD116" s="143">
        <f t="shared" si="4"/>
        <v>3.99</v>
      </c>
      <c r="AE116" s="143" t="e">
        <f t="shared" si="5"/>
        <v>#NUM!</v>
      </c>
      <c r="AF116" s="91">
        <v>43706</v>
      </c>
      <c r="AG116" s="75"/>
      <c r="AH116" s="75"/>
      <c r="AI116" s="75">
        <f t="shared" si="9"/>
        <v>1.795937417856929</v>
      </c>
      <c r="AJ116" s="66">
        <v>0</v>
      </c>
      <c r="AK116" s="66">
        <v>0</v>
      </c>
      <c r="AL116" s="102" t="e">
        <v>#VALUE!</v>
      </c>
      <c r="AM116" s="101" t="s">
        <v>211</v>
      </c>
      <c r="AN116" s="15" t="s">
        <v>16</v>
      </c>
    </row>
    <row r="117" spans="1:40" ht="14.5" x14ac:dyDescent="0.35">
      <c r="A117" s="59" t="s">
        <v>172</v>
      </c>
      <c r="B117" s="59" t="s">
        <v>427</v>
      </c>
      <c r="C117" s="59" t="s">
        <v>137</v>
      </c>
      <c r="D117" s="59" t="s">
        <v>311</v>
      </c>
      <c r="E117" s="59" t="s">
        <v>138</v>
      </c>
      <c r="F117" s="59" t="s">
        <v>142</v>
      </c>
      <c r="G117" s="75"/>
      <c r="H117" s="75"/>
      <c r="I117" s="75"/>
      <c r="J117" s="75"/>
      <c r="K117" s="92">
        <v>0.443</v>
      </c>
      <c r="L117" s="92">
        <v>1.994</v>
      </c>
      <c r="M117" s="92">
        <v>0.71199999999999997</v>
      </c>
      <c r="N117" s="92">
        <v>2.2349999999999999</v>
      </c>
      <c r="O117" s="92">
        <v>16.61</v>
      </c>
      <c r="P117" s="62">
        <v>4.47</v>
      </c>
      <c r="Q117" s="62">
        <v>1.4239999999999999</v>
      </c>
      <c r="R117" s="62">
        <v>0.24099999999999988</v>
      </c>
      <c r="S117" s="62">
        <v>0.26899999999999996</v>
      </c>
      <c r="T117" s="92">
        <v>1.92</v>
      </c>
      <c r="U117" s="92">
        <v>4.34</v>
      </c>
      <c r="V117" s="92">
        <v>4.5</v>
      </c>
      <c r="W117" s="92">
        <v>2.0299999999999998</v>
      </c>
      <c r="X117" s="92">
        <v>4.21</v>
      </c>
      <c r="Y117" s="92">
        <v>1.95</v>
      </c>
      <c r="Z117" s="143">
        <f t="shared" si="0"/>
        <v>4.21</v>
      </c>
      <c r="AA117" s="143">
        <f t="shared" si="1"/>
        <v>4.5</v>
      </c>
      <c r="AB117" s="143">
        <f t="shared" si="2"/>
        <v>16.857956018647979</v>
      </c>
      <c r="AC117" s="143">
        <f t="shared" si="3"/>
        <v>1.95</v>
      </c>
      <c r="AD117" s="143">
        <f t="shared" si="4"/>
        <v>2.0299999999999998</v>
      </c>
      <c r="AE117" s="143">
        <f t="shared" si="5"/>
        <v>4.588565734738121</v>
      </c>
      <c r="AF117" s="91">
        <v>43706</v>
      </c>
      <c r="AG117" s="75"/>
      <c r="AH117" s="75"/>
      <c r="AI117" s="65">
        <f t="shared" si="9"/>
        <v>0.49743596524386896</v>
      </c>
      <c r="AJ117" s="66">
        <v>0</v>
      </c>
      <c r="AK117" s="66">
        <v>0</v>
      </c>
      <c r="AL117" s="102" t="e">
        <v>#VALUE!</v>
      </c>
      <c r="AM117" s="101" t="s">
        <v>211</v>
      </c>
      <c r="AN117" s="15" t="s">
        <v>16</v>
      </c>
    </row>
    <row r="118" spans="1:40" ht="14.5" x14ac:dyDescent="0.35">
      <c r="A118" s="88" t="s">
        <v>172</v>
      </c>
      <c r="B118" s="59" t="s">
        <v>427</v>
      </c>
      <c r="C118" s="88" t="s">
        <v>137</v>
      </c>
      <c r="D118" s="88" t="s">
        <v>311</v>
      </c>
      <c r="E118" s="88" t="s">
        <v>138</v>
      </c>
      <c r="F118" s="88" t="s">
        <v>160</v>
      </c>
      <c r="G118" s="61">
        <v>6.0486000000000004</v>
      </c>
      <c r="H118" s="61">
        <v>3.2627100000000002</v>
      </c>
      <c r="I118" s="83">
        <v>5.3999999999999999E-2</v>
      </c>
      <c r="J118" s="83">
        <v>0.91900000000000004</v>
      </c>
      <c r="K118" s="64">
        <v>0.28599999999999998</v>
      </c>
      <c r="L118" s="64">
        <v>1.343</v>
      </c>
      <c r="M118" s="64">
        <v>0.41299999999999998</v>
      </c>
      <c r="N118" s="64">
        <v>1.474</v>
      </c>
      <c r="O118" s="64">
        <v>21.66</v>
      </c>
      <c r="P118" s="62">
        <v>2.948</v>
      </c>
      <c r="Q118" s="62">
        <v>0.82599999999999996</v>
      </c>
      <c r="R118" s="62">
        <v>0.13100000000000001</v>
      </c>
      <c r="S118" s="62">
        <v>0.127</v>
      </c>
      <c r="T118" s="64">
        <v>1.31</v>
      </c>
      <c r="U118" s="64">
        <v>2.88</v>
      </c>
      <c r="V118" s="64">
        <v>2.82</v>
      </c>
      <c r="W118" s="64">
        <v>1.47</v>
      </c>
      <c r="X118" s="64">
        <v>3.39</v>
      </c>
      <c r="Y118" s="64">
        <v>1.69</v>
      </c>
      <c r="Z118" s="143">
        <f t="shared" si="0"/>
        <v>2.82</v>
      </c>
      <c r="AA118" s="143">
        <f t="shared" si="1"/>
        <v>3.39</v>
      </c>
      <c r="AB118" s="143">
        <f t="shared" si="2"/>
        <v>34.750225745747976</v>
      </c>
      <c r="AC118" s="143">
        <f t="shared" si="3"/>
        <v>1.47</v>
      </c>
      <c r="AD118" s="143">
        <f t="shared" si="4"/>
        <v>1.69</v>
      </c>
      <c r="AE118" s="143">
        <f t="shared" si="5"/>
        <v>12.709032991493588</v>
      </c>
      <c r="AF118" s="63">
        <v>43706</v>
      </c>
      <c r="AG118" s="64">
        <v>0.21</v>
      </c>
      <c r="AH118" s="64">
        <v>10.21425</v>
      </c>
      <c r="AI118" s="75">
        <f t="shared" si="9"/>
        <v>5.6877157067143386E-2</v>
      </c>
      <c r="AJ118" s="66">
        <v>18381.211382292247</v>
      </c>
      <c r="AK118" s="66">
        <v>18.381211382292246</v>
      </c>
      <c r="AL118" s="67">
        <v>18.381209999999999</v>
      </c>
      <c r="AM118" s="64">
        <v>41.9</v>
      </c>
      <c r="AN118" s="15" t="s">
        <v>18</v>
      </c>
    </row>
    <row r="119" spans="1:40" ht="14.5" x14ac:dyDescent="0.35">
      <c r="A119" s="59" t="s">
        <v>172</v>
      </c>
      <c r="B119" s="59" t="s">
        <v>427</v>
      </c>
      <c r="C119" s="59" t="s">
        <v>137</v>
      </c>
      <c r="D119" s="59" t="s">
        <v>312</v>
      </c>
      <c r="E119" s="59" t="s">
        <v>145</v>
      </c>
      <c r="F119" s="59" t="s">
        <v>139</v>
      </c>
      <c r="G119" s="75"/>
      <c r="H119" s="75"/>
      <c r="I119" s="75"/>
      <c r="J119" s="75"/>
      <c r="K119" s="92">
        <v>0.80500000000000005</v>
      </c>
      <c r="L119" s="92">
        <v>1.798</v>
      </c>
      <c r="M119" s="92">
        <v>1.1140000000000001</v>
      </c>
      <c r="N119" s="92">
        <v>2.1629999999999998</v>
      </c>
      <c r="O119" s="92">
        <v>17.91</v>
      </c>
      <c r="P119" s="62">
        <v>4.3259999999999996</v>
      </c>
      <c r="Q119" s="62">
        <v>2.2280000000000002</v>
      </c>
      <c r="R119" s="62">
        <v>0.36499999999999977</v>
      </c>
      <c r="S119" s="62">
        <v>0.30900000000000005</v>
      </c>
      <c r="T119" s="92">
        <v>2.25</v>
      </c>
      <c r="U119" s="92">
        <v>4.3</v>
      </c>
      <c r="V119" s="92">
        <v>4.2699999999999996</v>
      </c>
      <c r="W119" s="92">
        <v>2.35</v>
      </c>
      <c r="X119" s="92">
        <v>4.46</v>
      </c>
      <c r="Y119" s="92">
        <v>2.31</v>
      </c>
      <c r="Z119" s="143">
        <f t="shared" si="0"/>
        <v>4.2699999999999996</v>
      </c>
      <c r="AA119" s="143">
        <f t="shared" si="1"/>
        <v>4.46</v>
      </c>
      <c r="AB119" s="143">
        <f t="shared" si="2"/>
        <v>10.952784196390304</v>
      </c>
      <c r="AC119" s="143">
        <f t="shared" si="3"/>
        <v>2.31</v>
      </c>
      <c r="AD119" s="143">
        <f t="shared" si="4"/>
        <v>2.35</v>
      </c>
      <c r="AE119" s="143">
        <f t="shared" si="5"/>
        <v>2.2924427754324563</v>
      </c>
      <c r="AF119" s="91">
        <v>43706</v>
      </c>
      <c r="AG119" s="75"/>
      <c r="AH119" s="75"/>
      <c r="AI119" s="65">
        <f t="shared" si="9"/>
        <v>1.6119014897144839</v>
      </c>
      <c r="AJ119" s="66">
        <v>0</v>
      </c>
      <c r="AK119" s="66">
        <v>0</v>
      </c>
      <c r="AL119" s="102" t="e">
        <v>#VALUE!</v>
      </c>
      <c r="AM119" s="101" t="s">
        <v>211</v>
      </c>
      <c r="AN119" s="15" t="s">
        <v>16</v>
      </c>
    </row>
    <row r="120" spans="1:40" ht="14.5" x14ac:dyDescent="0.35">
      <c r="A120" s="59" t="s">
        <v>172</v>
      </c>
      <c r="B120" s="59" t="s">
        <v>427</v>
      </c>
      <c r="C120" s="59" t="s">
        <v>137</v>
      </c>
      <c r="D120" s="59" t="s">
        <v>312</v>
      </c>
      <c r="E120" s="59" t="s">
        <v>145</v>
      </c>
      <c r="F120" s="59" t="s">
        <v>142</v>
      </c>
      <c r="G120" s="75"/>
      <c r="H120" s="75"/>
      <c r="I120" s="75"/>
      <c r="J120" s="75"/>
      <c r="K120" s="92">
        <v>0.36299999999999999</v>
      </c>
      <c r="L120" s="92">
        <v>1.7649999999999999</v>
      </c>
      <c r="M120" s="92">
        <v>0.66900000000000004</v>
      </c>
      <c r="N120" s="92">
        <v>1.96</v>
      </c>
      <c r="O120" s="92">
        <v>16.670000000000002</v>
      </c>
      <c r="P120" s="62">
        <v>3.92</v>
      </c>
      <c r="Q120" s="62">
        <v>1.3380000000000001</v>
      </c>
      <c r="R120" s="62">
        <v>0.19500000000000006</v>
      </c>
      <c r="S120" s="62">
        <v>0.30600000000000005</v>
      </c>
      <c r="T120" s="92">
        <v>1.69</v>
      </c>
      <c r="U120" s="92">
        <v>3.96</v>
      </c>
      <c r="V120" s="92">
        <v>4.24</v>
      </c>
      <c r="W120" s="92">
        <v>1.64</v>
      </c>
      <c r="X120" s="92">
        <v>3.64</v>
      </c>
      <c r="Y120" s="92">
        <v>1.67</v>
      </c>
      <c r="Z120" s="143">
        <f t="shared" si="0"/>
        <v>3.64</v>
      </c>
      <c r="AA120" s="143">
        <f t="shared" si="1"/>
        <v>4.24</v>
      </c>
      <c r="AB120" s="143">
        <f t="shared" si="2"/>
        <v>36.869897637425538</v>
      </c>
      <c r="AC120" s="143">
        <f t="shared" si="3"/>
        <v>1.64</v>
      </c>
      <c r="AD120" s="143">
        <f t="shared" si="4"/>
        <v>1.67</v>
      </c>
      <c r="AE120" s="143">
        <f t="shared" si="5"/>
        <v>1.7191313204852843</v>
      </c>
      <c r="AF120" s="91">
        <v>43706</v>
      </c>
      <c r="AG120" s="75"/>
      <c r="AH120" s="75"/>
      <c r="AI120" s="75">
        <f t="shared" si="9"/>
        <v>0.39461242643819094</v>
      </c>
      <c r="AJ120" s="66">
        <v>0</v>
      </c>
      <c r="AK120" s="66">
        <v>0</v>
      </c>
      <c r="AL120" s="102" t="e">
        <v>#VALUE!</v>
      </c>
      <c r="AM120" s="101" t="s">
        <v>211</v>
      </c>
      <c r="AN120" s="15" t="s">
        <v>16</v>
      </c>
    </row>
    <row r="121" spans="1:40" ht="14.5" x14ac:dyDescent="0.35">
      <c r="A121" s="88" t="s">
        <v>172</v>
      </c>
      <c r="B121" s="59" t="s">
        <v>427</v>
      </c>
      <c r="C121" s="88" t="s">
        <v>137</v>
      </c>
      <c r="D121" s="88" t="s">
        <v>312</v>
      </c>
      <c r="E121" s="88" t="s">
        <v>145</v>
      </c>
      <c r="F121" s="88" t="s">
        <v>160</v>
      </c>
      <c r="G121" s="61">
        <v>6.6951299999999998</v>
      </c>
      <c r="H121" s="61">
        <v>6.6918699999999998</v>
      </c>
      <c r="I121" s="83">
        <v>0.36599999999999999</v>
      </c>
      <c r="J121" s="83">
        <v>1.089</v>
      </c>
      <c r="K121" s="64">
        <v>0.70799999999999996</v>
      </c>
      <c r="L121" s="64">
        <v>1.3460000000000001</v>
      </c>
      <c r="M121" s="64">
        <v>0.92400000000000004</v>
      </c>
      <c r="N121" s="64">
        <v>1.5329999999999999</v>
      </c>
      <c r="O121" s="64">
        <v>20.66</v>
      </c>
      <c r="P121" s="62">
        <v>3.0659999999999998</v>
      </c>
      <c r="Q121" s="62">
        <v>1.8480000000000001</v>
      </c>
      <c r="R121" s="62">
        <v>0.18699999999999983</v>
      </c>
      <c r="S121" s="62">
        <v>0.21600000000000008</v>
      </c>
      <c r="T121" s="64">
        <v>1.78</v>
      </c>
      <c r="U121" s="64">
        <v>3.44</v>
      </c>
      <c r="V121" s="64">
        <v>3.23</v>
      </c>
      <c r="W121" s="64">
        <v>1.53</v>
      </c>
      <c r="X121" s="64">
        <v>3.92</v>
      </c>
      <c r="Y121" s="64">
        <v>1.21</v>
      </c>
      <c r="Z121" s="143">
        <f t="shared" si="0"/>
        <v>3.23</v>
      </c>
      <c r="AA121" s="143">
        <f t="shared" si="1"/>
        <v>3.92</v>
      </c>
      <c r="AB121" s="143">
        <f t="shared" si="2"/>
        <v>43.63010885789226</v>
      </c>
      <c r="AC121" s="143">
        <f t="shared" si="3"/>
        <v>1.21</v>
      </c>
      <c r="AD121" s="143">
        <f t="shared" si="4"/>
        <v>1.53</v>
      </c>
      <c r="AE121" s="143">
        <f t="shared" si="5"/>
        <v>18.662924880681185</v>
      </c>
      <c r="AF121" s="63">
        <v>43706</v>
      </c>
      <c r="AG121" s="64">
        <v>0.28000000000000003</v>
      </c>
      <c r="AH121" s="64">
        <v>10.359030000000001</v>
      </c>
      <c r="AI121" s="65">
        <f t="shared" si="9"/>
        <v>0.57465881048502254</v>
      </c>
      <c r="AJ121" s="66">
        <v>1845.0772245710391</v>
      </c>
      <c r="AK121" s="66">
        <v>1.8450772245710392</v>
      </c>
      <c r="AL121" s="67">
        <v>1.8450770000000001</v>
      </c>
      <c r="AM121" s="69">
        <v>38.4</v>
      </c>
      <c r="AN121" s="15" t="s">
        <v>18</v>
      </c>
    </row>
    <row r="122" spans="1:40" ht="14.5" x14ac:dyDescent="0.35">
      <c r="A122" s="87" t="s">
        <v>172</v>
      </c>
      <c r="B122" s="59" t="s">
        <v>427</v>
      </c>
      <c r="C122" s="87" t="s">
        <v>137</v>
      </c>
      <c r="D122" s="87" t="s">
        <v>313</v>
      </c>
      <c r="E122" s="87" t="s">
        <v>148</v>
      </c>
      <c r="F122" s="87" t="s">
        <v>139</v>
      </c>
      <c r="G122" s="80">
        <v>7.8035300000000003</v>
      </c>
      <c r="H122" s="80">
        <v>7.6756700000000002</v>
      </c>
      <c r="I122" s="83">
        <v>0.32</v>
      </c>
      <c r="J122" s="83">
        <v>0.755</v>
      </c>
      <c r="K122" s="83">
        <v>0.68400000000000005</v>
      </c>
      <c r="L122" s="83">
        <v>1.339</v>
      </c>
      <c r="M122" s="83">
        <v>0.96899999999999997</v>
      </c>
      <c r="N122" s="83">
        <v>1.53</v>
      </c>
      <c r="O122" s="83">
        <v>17.97</v>
      </c>
      <c r="P122" s="62">
        <v>3.06</v>
      </c>
      <c r="Q122" s="62">
        <v>1.9379999999999999</v>
      </c>
      <c r="R122" s="62">
        <v>0.19100000000000006</v>
      </c>
      <c r="S122" s="62">
        <v>0.28499999999999992</v>
      </c>
      <c r="T122" s="83">
        <v>2.0699999999999998</v>
      </c>
      <c r="U122" s="83">
        <v>2.88</v>
      </c>
      <c r="V122" s="83">
        <v>2.94</v>
      </c>
      <c r="W122" s="83">
        <v>1.73</v>
      </c>
      <c r="X122" s="83">
        <v>2.66</v>
      </c>
      <c r="Y122" s="83">
        <v>2.0499999999999998</v>
      </c>
      <c r="Z122" s="143">
        <f t="shared" si="0"/>
        <v>2.66</v>
      </c>
      <c r="AA122" s="143">
        <f t="shared" si="1"/>
        <v>2.94</v>
      </c>
      <c r="AB122" s="143">
        <f t="shared" si="2"/>
        <v>16.260204704599261</v>
      </c>
      <c r="AC122" s="143">
        <f t="shared" si="3"/>
        <v>1.73</v>
      </c>
      <c r="AD122" s="143">
        <f t="shared" si="4"/>
        <v>2.0499999999999998</v>
      </c>
      <c r="AE122" s="143">
        <f t="shared" si="5"/>
        <v>18.662924880681171</v>
      </c>
      <c r="AF122" s="82">
        <v>43706</v>
      </c>
      <c r="AG122" s="83">
        <v>0.37</v>
      </c>
      <c r="AH122" s="83">
        <v>12.49943</v>
      </c>
      <c r="AI122" s="75">
        <f t="shared" si="9"/>
        <v>0.75679186363507622</v>
      </c>
      <c r="AJ122" s="66">
        <v>1690.515983236367</v>
      </c>
      <c r="AK122" s="66">
        <v>1.690515983236367</v>
      </c>
      <c r="AL122" s="67">
        <v>1.6905159999999999</v>
      </c>
      <c r="AM122" s="86">
        <v>46.5</v>
      </c>
      <c r="AN122" s="15" t="s">
        <v>149</v>
      </c>
    </row>
    <row r="123" spans="1:40" ht="14.5" x14ac:dyDescent="0.35">
      <c r="A123" s="59" t="s">
        <v>172</v>
      </c>
      <c r="B123" s="59" t="s">
        <v>427</v>
      </c>
      <c r="C123" s="59" t="s">
        <v>137</v>
      </c>
      <c r="D123" s="59" t="s">
        <v>313</v>
      </c>
      <c r="E123" s="59" t="s">
        <v>148</v>
      </c>
      <c r="F123" s="59" t="s">
        <v>142</v>
      </c>
      <c r="G123" s="75"/>
      <c r="H123" s="75"/>
      <c r="I123" s="75"/>
      <c r="J123" s="75"/>
      <c r="K123" s="75" t="s">
        <v>212</v>
      </c>
      <c r="L123" s="75"/>
      <c r="M123" s="75"/>
      <c r="N123" s="75"/>
      <c r="O123" s="92">
        <v>16.55</v>
      </c>
      <c r="P123" s="62">
        <v>0</v>
      </c>
      <c r="Q123" s="62">
        <v>0</v>
      </c>
      <c r="R123" s="62">
        <v>0</v>
      </c>
      <c r="S123" s="62" t="e">
        <v>#VALUE!</v>
      </c>
      <c r="T123" s="92">
        <v>1.75</v>
      </c>
      <c r="U123" s="92">
        <v>2.67</v>
      </c>
      <c r="V123" s="92">
        <v>2.7</v>
      </c>
      <c r="W123" s="92">
        <v>1.63</v>
      </c>
      <c r="X123" s="92">
        <v>2.62</v>
      </c>
      <c r="Y123" s="92">
        <v>1.62</v>
      </c>
      <c r="Z123" s="143">
        <f t="shared" si="0"/>
        <v>2.62</v>
      </c>
      <c r="AA123" s="143">
        <f t="shared" si="1"/>
        <v>2.7</v>
      </c>
      <c r="AB123" s="143">
        <f t="shared" si="2"/>
        <v>4.5885657347381335</v>
      </c>
      <c r="AC123" s="143">
        <f t="shared" si="3"/>
        <v>1.62</v>
      </c>
      <c r="AD123" s="143">
        <f t="shared" si="4"/>
        <v>1.63</v>
      </c>
      <c r="AE123" s="143">
        <f t="shared" si="5"/>
        <v>0.57296734472631505</v>
      </c>
      <c r="AF123" s="91">
        <v>43706</v>
      </c>
      <c r="AG123" s="75"/>
      <c r="AH123" s="75"/>
      <c r="AI123" s="65" t="e">
        <f t="shared" si="9"/>
        <v>#VALUE!</v>
      </c>
      <c r="AJ123" s="66" t="e">
        <v>#VALUE!</v>
      </c>
      <c r="AK123" s="66" t="e">
        <v>#VALUE!</v>
      </c>
      <c r="AL123" s="102" t="e">
        <v>#VALUE!</v>
      </c>
      <c r="AM123" s="101" t="s">
        <v>211</v>
      </c>
      <c r="AN123" s="15" t="s">
        <v>16</v>
      </c>
    </row>
    <row r="124" spans="1:40" ht="14.5" x14ac:dyDescent="0.35">
      <c r="A124" s="88" t="s">
        <v>172</v>
      </c>
      <c r="B124" s="59" t="s">
        <v>427</v>
      </c>
      <c r="C124" s="88" t="s">
        <v>137</v>
      </c>
      <c r="D124" s="88" t="s">
        <v>313</v>
      </c>
      <c r="E124" s="88" t="s">
        <v>148</v>
      </c>
      <c r="F124" s="88" t="s">
        <v>160</v>
      </c>
      <c r="G124" s="61">
        <v>6.9258899999999999</v>
      </c>
      <c r="H124" s="61">
        <v>4.5329499999999996</v>
      </c>
      <c r="I124" s="83">
        <v>0.14299999999999999</v>
      </c>
      <c r="J124" s="83">
        <v>0.39800000000000002</v>
      </c>
      <c r="K124" s="64">
        <v>0.68500000000000005</v>
      </c>
      <c r="L124" s="64">
        <v>0.81399999999999995</v>
      </c>
      <c r="M124" s="64">
        <v>0.82599999999999996</v>
      </c>
      <c r="N124" s="64">
        <v>0.995</v>
      </c>
      <c r="O124" s="64">
        <v>19.809999999999999</v>
      </c>
      <c r="P124" s="62">
        <v>1.99</v>
      </c>
      <c r="Q124" s="62">
        <v>1.6519999999999999</v>
      </c>
      <c r="R124" s="62">
        <v>0.18100000000000005</v>
      </c>
      <c r="S124" s="62">
        <v>0.1409999999999999</v>
      </c>
      <c r="T124" s="64">
        <v>1.74</v>
      </c>
      <c r="U124" s="64">
        <v>2.08</v>
      </c>
      <c r="V124" s="64">
        <v>2.31</v>
      </c>
      <c r="W124" s="64">
        <v>1.95</v>
      </c>
      <c r="X124" s="64">
        <v>1.89</v>
      </c>
      <c r="Y124" s="64">
        <v>1.45</v>
      </c>
      <c r="Z124" s="143">
        <f t="shared" si="0"/>
        <v>1.89</v>
      </c>
      <c r="AA124" s="143">
        <f t="shared" si="1"/>
        <v>2.31</v>
      </c>
      <c r="AB124" s="143">
        <f t="shared" si="2"/>
        <v>24.834587484031122</v>
      </c>
      <c r="AC124" s="143">
        <f t="shared" si="3"/>
        <v>1.45</v>
      </c>
      <c r="AD124" s="143">
        <f t="shared" si="4"/>
        <v>1.95</v>
      </c>
      <c r="AE124" s="143">
        <f t="shared" si="5"/>
        <v>29.999999993150116</v>
      </c>
      <c r="AF124" s="63">
        <v>43706</v>
      </c>
      <c r="AG124" s="64">
        <v>0.31</v>
      </c>
      <c r="AH124" s="64">
        <v>14.88762</v>
      </c>
      <c r="AI124" s="75">
        <f t="shared" si="9"/>
        <v>0.23491809503310304</v>
      </c>
      <c r="AJ124" s="66">
        <v>6486.5583834028412</v>
      </c>
      <c r="AK124" s="66">
        <v>6.4865583834028415</v>
      </c>
      <c r="AL124" s="67">
        <v>6.4865579999999996</v>
      </c>
      <c r="AM124" s="64">
        <v>23.6</v>
      </c>
      <c r="AN124" s="15" t="s">
        <v>18</v>
      </c>
    </row>
    <row r="125" spans="1:40" ht="14.5" x14ac:dyDescent="0.35">
      <c r="A125" s="59" t="s">
        <v>172</v>
      </c>
      <c r="B125" s="59" t="s">
        <v>427</v>
      </c>
      <c r="C125" s="59" t="s">
        <v>137</v>
      </c>
      <c r="D125" s="59" t="s">
        <v>314</v>
      </c>
      <c r="E125" s="59" t="s">
        <v>150</v>
      </c>
      <c r="F125" s="59" t="s">
        <v>139</v>
      </c>
      <c r="G125" s="75"/>
      <c r="H125" s="75"/>
      <c r="I125" s="75"/>
      <c r="J125" s="75"/>
      <c r="K125" s="92">
        <v>1</v>
      </c>
      <c r="L125" s="92">
        <v>1.321</v>
      </c>
      <c r="M125" s="92">
        <v>1.2589999999999999</v>
      </c>
      <c r="N125" s="92">
        <v>1.3939999999999999</v>
      </c>
      <c r="O125" s="92">
        <v>15.74</v>
      </c>
      <c r="P125" s="62">
        <v>2.7879999999999998</v>
      </c>
      <c r="Q125" s="62">
        <v>2.5179999999999998</v>
      </c>
      <c r="R125" s="62">
        <v>7.2999999999999954E-2</v>
      </c>
      <c r="S125" s="62">
        <v>0.2589999999999999</v>
      </c>
      <c r="T125" s="92">
        <v>2.5099999999999998</v>
      </c>
      <c r="U125" s="92">
        <v>3.24</v>
      </c>
      <c r="V125" s="92">
        <v>2.78</v>
      </c>
      <c r="W125" s="92">
        <v>2.73</v>
      </c>
      <c r="X125" s="92">
        <v>3.46</v>
      </c>
      <c r="Y125" s="92">
        <v>2.58</v>
      </c>
      <c r="Z125" s="143">
        <f t="shared" si="0"/>
        <v>2.78</v>
      </c>
      <c r="AA125" s="143">
        <f t="shared" si="1"/>
        <v>3.46</v>
      </c>
      <c r="AB125" s="143">
        <f t="shared" si="2"/>
        <v>42.843643033813876</v>
      </c>
      <c r="AC125" s="143">
        <f t="shared" si="3"/>
        <v>2.58</v>
      </c>
      <c r="AD125" s="143">
        <f t="shared" si="4"/>
        <v>2.73</v>
      </c>
      <c r="AE125" s="143">
        <f t="shared" si="5"/>
        <v>8.6269265567088507</v>
      </c>
      <c r="AF125" s="91">
        <v>43706</v>
      </c>
      <c r="AG125" s="75"/>
      <c r="AH125" s="75"/>
      <c r="AI125" s="65">
        <f t="shared" si="9"/>
        <v>1.1473803769029718</v>
      </c>
      <c r="AJ125" s="66">
        <v>0</v>
      </c>
      <c r="AK125" s="66">
        <v>0</v>
      </c>
      <c r="AL125" s="102" t="e">
        <v>#VALUE!</v>
      </c>
      <c r="AM125" s="101" t="s">
        <v>211</v>
      </c>
      <c r="AN125" s="15" t="s">
        <v>16</v>
      </c>
    </row>
    <row r="126" spans="1:40" ht="14.5" x14ac:dyDescent="0.35">
      <c r="A126" s="59" t="s">
        <v>172</v>
      </c>
      <c r="B126" s="59" t="s">
        <v>427</v>
      </c>
      <c r="C126" s="59" t="s">
        <v>137</v>
      </c>
      <c r="D126" s="59" t="s">
        <v>314</v>
      </c>
      <c r="E126" s="59" t="s">
        <v>150</v>
      </c>
      <c r="F126" s="59" t="s">
        <v>142</v>
      </c>
      <c r="G126" s="75"/>
      <c r="H126" s="75"/>
      <c r="I126" s="75"/>
      <c r="J126" s="75"/>
      <c r="K126" s="92">
        <v>0.998</v>
      </c>
      <c r="L126" s="92">
        <v>1.524</v>
      </c>
      <c r="M126" s="92">
        <v>1.1619999999999999</v>
      </c>
      <c r="N126" s="92">
        <v>1.657</v>
      </c>
      <c r="O126" s="92">
        <v>15.72</v>
      </c>
      <c r="P126" s="62">
        <v>3.3140000000000001</v>
      </c>
      <c r="Q126" s="62">
        <v>2.3239999999999998</v>
      </c>
      <c r="R126" s="62">
        <v>0.13300000000000001</v>
      </c>
      <c r="S126" s="62">
        <v>0.16399999999999992</v>
      </c>
      <c r="T126" s="92">
        <v>2.36</v>
      </c>
      <c r="U126" s="92">
        <v>3.21</v>
      </c>
      <c r="V126" s="92">
        <v>2.75</v>
      </c>
      <c r="W126" s="92">
        <v>2.52</v>
      </c>
      <c r="X126" s="92">
        <v>3.58</v>
      </c>
      <c r="Y126" s="92">
        <v>2.63</v>
      </c>
      <c r="Z126" s="143">
        <f t="shared" si="0"/>
        <v>2.75</v>
      </c>
      <c r="AA126" s="143">
        <f t="shared" si="1"/>
        <v>3.58</v>
      </c>
      <c r="AB126" s="143">
        <f t="shared" si="2"/>
        <v>56.098737990324743</v>
      </c>
      <c r="AC126" s="143">
        <f t="shared" si="3"/>
        <v>2.52</v>
      </c>
      <c r="AD126" s="143">
        <f t="shared" si="4"/>
        <v>2.63</v>
      </c>
      <c r="AE126" s="143">
        <f t="shared" si="5"/>
        <v>6.3153155679154018</v>
      </c>
      <c r="AF126" s="91">
        <v>43706</v>
      </c>
      <c r="AG126" s="75"/>
      <c r="AH126" s="75"/>
      <c r="AI126" s="75">
        <f t="shared" si="9"/>
        <v>0.85210315260328207</v>
      </c>
      <c r="AJ126" s="66">
        <v>0</v>
      </c>
      <c r="AK126" s="66">
        <v>0</v>
      </c>
      <c r="AL126" s="102" t="e">
        <v>#VALUE!</v>
      </c>
      <c r="AM126" s="101" t="s">
        <v>211</v>
      </c>
      <c r="AN126" s="15" t="s">
        <v>16</v>
      </c>
    </row>
    <row r="127" spans="1:40" ht="14.5" x14ac:dyDescent="0.35">
      <c r="A127" s="88" t="s">
        <v>172</v>
      </c>
      <c r="B127" s="59" t="s">
        <v>427</v>
      </c>
      <c r="C127" s="88" t="s">
        <v>137</v>
      </c>
      <c r="D127" s="88" t="s">
        <v>314</v>
      </c>
      <c r="E127" s="88" t="s">
        <v>150</v>
      </c>
      <c r="F127" s="88" t="s">
        <v>160</v>
      </c>
      <c r="G127" s="61">
        <v>9.0962700000000005</v>
      </c>
      <c r="H127" s="61">
        <v>8.9023000000000003</v>
      </c>
      <c r="I127" s="83">
        <v>0.32600000000000001</v>
      </c>
      <c r="J127" s="83">
        <v>0.68899999999999995</v>
      </c>
      <c r="K127" s="64">
        <v>0.80700000000000005</v>
      </c>
      <c r="L127" s="64">
        <v>0.97499999999999998</v>
      </c>
      <c r="M127" s="64">
        <v>1.008</v>
      </c>
      <c r="N127" s="64">
        <v>1.1779999999999999</v>
      </c>
      <c r="O127" s="64">
        <v>17.579999999999998</v>
      </c>
      <c r="P127" s="62">
        <v>2.3559999999999999</v>
      </c>
      <c r="Q127" s="62">
        <v>2.016</v>
      </c>
      <c r="R127" s="62">
        <v>0.20299999999999996</v>
      </c>
      <c r="S127" s="62">
        <v>0.20099999999999996</v>
      </c>
      <c r="T127" s="64">
        <v>1.74</v>
      </c>
      <c r="U127" s="64">
        <v>2.4300000000000002</v>
      </c>
      <c r="V127" s="64">
        <v>2.86</v>
      </c>
      <c r="W127" s="64">
        <v>2.15</v>
      </c>
      <c r="X127" s="64">
        <v>2.56</v>
      </c>
      <c r="Y127" s="64">
        <v>1.89</v>
      </c>
      <c r="Z127" s="143">
        <f t="shared" si="0"/>
        <v>2.56</v>
      </c>
      <c r="AA127" s="143">
        <f t="shared" si="1"/>
        <v>2.86</v>
      </c>
      <c r="AB127" s="143">
        <f t="shared" si="2"/>
        <v>17.457603119735992</v>
      </c>
      <c r="AC127" s="143">
        <f t="shared" si="3"/>
        <v>1.89</v>
      </c>
      <c r="AD127" s="143">
        <f t="shared" si="4"/>
        <v>2.15</v>
      </c>
      <c r="AE127" s="143">
        <f t="shared" si="5"/>
        <v>15.070062141447893</v>
      </c>
      <c r="AF127" s="63">
        <v>43706</v>
      </c>
      <c r="AG127" s="64">
        <v>0.31</v>
      </c>
      <c r="AH127" s="64">
        <v>16.725429999999999</v>
      </c>
      <c r="AI127" s="65">
        <f t="shared" si="9"/>
        <v>0.54512898816331579</v>
      </c>
      <c r="AJ127" s="66">
        <v>3140.3896820082377</v>
      </c>
      <c r="AK127" s="66">
        <v>3.1403896820082378</v>
      </c>
      <c r="AL127" s="67">
        <v>3.14039</v>
      </c>
      <c r="AM127" s="69">
        <v>32.1</v>
      </c>
      <c r="AN127" s="15" t="s">
        <v>18</v>
      </c>
    </row>
    <row r="128" spans="1:40" ht="14.5" x14ac:dyDescent="0.35">
      <c r="A128" s="87" t="s">
        <v>172</v>
      </c>
      <c r="B128" s="59" t="s">
        <v>427</v>
      </c>
      <c r="C128" s="87" t="s">
        <v>137</v>
      </c>
      <c r="D128" s="87" t="s">
        <v>315</v>
      </c>
      <c r="E128" s="87" t="s">
        <v>151</v>
      </c>
      <c r="F128" s="87" t="s">
        <v>139</v>
      </c>
      <c r="G128" s="80">
        <v>21.498480000000001</v>
      </c>
      <c r="H128" s="80">
        <v>21.484030000000001</v>
      </c>
      <c r="I128" s="83">
        <v>0.36</v>
      </c>
      <c r="J128" s="83">
        <v>1.2889999999999999</v>
      </c>
      <c r="K128" s="83">
        <v>1.2310000000000001</v>
      </c>
      <c r="L128" s="83">
        <v>1.835</v>
      </c>
      <c r="M128" s="83">
        <v>1.482</v>
      </c>
      <c r="N128" s="83">
        <v>2.1160000000000001</v>
      </c>
      <c r="O128" s="83">
        <v>18.170000000000002</v>
      </c>
      <c r="P128" s="62">
        <v>4.2320000000000002</v>
      </c>
      <c r="Q128" s="62">
        <v>2.964</v>
      </c>
      <c r="R128" s="62">
        <v>0.28100000000000014</v>
      </c>
      <c r="S128" s="62">
        <v>0.25099999999999989</v>
      </c>
      <c r="T128" s="83">
        <v>2.4</v>
      </c>
      <c r="U128" s="83">
        <v>4.54</v>
      </c>
      <c r="V128" s="83">
        <v>2.04</v>
      </c>
      <c r="W128" s="83">
        <v>4.6500000000000004</v>
      </c>
      <c r="X128" s="83">
        <v>4.53</v>
      </c>
      <c r="Y128" s="83">
        <v>2.58</v>
      </c>
      <c r="Z128" s="143">
        <f t="shared" si="0"/>
        <v>2.04</v>
      </c>
      <c r="AA128" s="143">
        <f t="shared" si="1"/>
        <v>4.53</v>
      </c>
      <c r="AB128" s="143" t="e">
        <f t="shared" si="2"/>
        <v>#NUM!</v>
      </c>
      <c r="AC128" s="143">
        <f t="shared" si="3"/>
        <v>2.58</v>
      </c>
      <c r="AD128" s="143">
        <f t="shared" si="4"/>
        <v>4.6500000000000004</v>
      </c>
      <c r="AE128" s="143" t="e">
        <f t="shared" si="5"/>
        <v>#NUM!</v>
      </c>
      <c r="AF128" s="82">
        <v>43706</v>
      </c>
      <c r="AG128" s="83">
        <v>0.28999999999999998</v>
      </c>
      <c r="AH128" s="83">
        <v>29.61101</v>
      </c>
      <c r="AI128" s="75">
        <f t="shared" si="9"/>
        <v>2.7209746738769534</v>
      </c>
      <c r="AJ128" s="66">
        <v>1113.8693357957332</v>
      </c>
      <c r="AK128" s="66">
        <v>1.1138693357957332</v>
      </c>
      <c r="AL128" s="67">
        <v>1.113869</v>
      </c>
      <c r="AM128" s="86">
        <v>71.8</v>
      </c>
      <c r="AN128" s="15" t="s">
        <v>149</v>
      </c>
    </row>
    <row r="129" spans="1:40" ht="14.5" x14ac:dyDescent="0.35">
      <c r="A129" s="88" t="s">
        <v>172</v>
      </c>
      <c r="B129" s="59" t="s">
        <v>427</v>
      </c>
      <c r="C129" s="88" t="s">
        <v>137</v>
      </c>
      <c r="D129" s="88" t="s">
        <v>315</v>
      </c>
      <c r="E129" s="88" t="s">
        <v>151</v>
      </c>
      <c r="F129" s="88" t="s">
        <v>142</v>
      </c>
      <c r="G129" s="61">
        <v>7.9691400000000003</v>
      </c>
      <c r="H129" s="61">
        <v>7.9566600000000003</v>
      </c>
      <c r="I129" s="83">
        <v>0.14599999999999999</v>
      </c>
      <c r="J129" s="83">
        <v>1.157</v>
      </c>
      <c r="K129" s="64">
        <v>0.23699999999999999</v>
      </c>
      <c r="L129" s="64">
        <v>1.579</v>
      </c>
      <c r="M129" s="64">
        <v>0.45100000000000001</v>
      </c>
      <c r="N129" s="64">
        <v>1.7769999999999999</v>
      </c>
      <c r="O129" s="64">
        <v>19.440000000000001</v>
      </c>
      <c r="P129" s="62">
        <v>3.5539999999999998</v>
      </c>
      <c r="Q129" s="62">
        <v>0.90200000000000002</v>
      </c>
      <c r="R129" s="62">
        <v>0.19799999999999995</v>
      </c>
      <c r="S129" s="62">
        <v>0.21400000000000002</v>
      </c>
      <c r="T129" s="64">
        <v>1.84</v>
      </c>
      <c r="U129" s="64">
        <v>3.49</v>
      </c>
      <c r="V129" s="64">
        <v>3.61</v>
      </c>
      <c r="W129" s="64">
        <v>1.59</v>
      </c>
      <c r="X129" s="64">
        <v>4.32</v>
      </c>
      <c r="Y129" s="64">
        <v>2.0099999999999998</v>
      </c>
      <c r="Z129" s="143">
        <f t="shared" si="0"/>
        <v>3.61</v>
      </c>
      <c r="AA129" s="143">
        <f t="shared" si="1"/>
        <v>4.32</v>
      </c>
      <c r="AB129" s="143">
        <f t="shared" si="2"/>
        <v>45.234915318343141</v>
      </c>
      <c r="AC129" s="143">
        <f t="shared" si="3"/>
        <v>1.59</v>
      </c>
      <c r="AD129" s="143">
        <f t="shared" si="4"/>
        <v>2.0099999999999998</v>
      </c>
      <c r="AE129" s="143">
        <f t="shared" si="5"/>
        <v>24.834587484031093</v>
      </c>
      <c r="AF129" s="63">
        <v>43706</v>
      </c>
      <c r="AG129" s="64">
        <v>0.36</v>
      </c>
      <c r="AH129" s="64">
        <v>18.13402</v>
      </c>
      <c r="AI129" s="65">
        <f t="shared" si="9"/>
        <v>0.11151972315589254</v>
      </c>
      <c r="AJ129" s="66">
        <v>16643.625476204328</v>
      </c>
      <c r="AK129" s="66">
        <v>16.643625476204328</v>
      </c>
      <c r="AL129" s="67">
        <v>16.643630000000002</v>
      </c>
      <c r="AM129" s="69">
        <v>52.5</v>
      </c>
      <c r="AN129" s="15" t="s">
        <v>18</v>
      </c>
    </row>
    <row r="130" spans="1:40" ht="14.5" x14ac:dyDescent="0.35">
      <c r="A130" s="88" t="s">
        <v>172</v>
      </c>
      <c r="B130" s="59" t="s">
        <v>427</v>
      </c>
      <c r="C130" s="88" t="s">
        <v>137</v>
      </c>
      <c r="D130" s="88" t="s">
        <v>316</v>
      </c>
      <c r="E130" s="88" t="s">
        <v>169</v>
      </c>
      <c r="F130" s="88" t="s">
        <v>139</v>
      </c>
      <c r="G130" s="61">
        <v>15.24441</v>
      </c>
      <c r="H130" s="61">
        <v>2.43682</v>
      </c>
      <c r="I130" s="83">
        <v>0.7</v>
      </c>
      <c r="J130" s="83">
        <v>1.03</v>
      </c>
      <c r="K130" s="64">
        <v>1.1459999999999999</v>
      </c>
      <c r="L130" s="64">
        <v>1.5780000000000001</v>
      </c>
      <c r="M130" s="64">
        <v>1.2909999999999999</v>
      </c>
      <c r="N130" s="64">
        <v>1.909</v>
      </c>
      <c r="O130" s="64">
        <v>19.86</v>
      </c>
      <c r="P130" s="62">
        <v>3.8180000000000001</v>
      </c>
      <c r="Q130" s="62">
        <v>2.5819999999999999</v>
      </c>
      <c r="R130" s="62">
        <v>0.33099999999999996</v>
      </c>
      <c r="S130" s="62">
        <v>0.14500000000000002</v>
      </c>
      <c r="T130" s="64">
        <v>2.77</v>
      </c>
      <c r="U130" s="64">
        <v>3.6</v>
      </c>
      <c r="V130" s="64">
        <v>3.7</v>
      </c>
      <c r="W130" s="64">
        <v>2.57</v>
      </c>
      <c r="X130" s="64">
        <v>3.95</v>
      </c>
      <c r="Y130" s="64">
        <v>2.91</v>
      </c>
      <c r="Z130" s="143">
        <f t="shared" si="0"/>
        <v>3.7</v>
      </c>
      <c r="AA130" s="143">
        <f t="shared" si="1"/>
        <v>3.95</v>
      </c>
      <c r="AB130" s="143">
        <f t="shared" si="2"/>
        <v>14.477512182624279</v>
      </c>
      <c r="AC130" s="143">
        <f t="shared" si="3"/>
        <v>2.57</v>
      </c>
      <c r="AD130" s="143">
        <f t="shared" si="4"/>
        <v>2.91</v>
      </c>
      <c r="AE130" s="143">
        <f t="shared" si="5"/>
        <v>19.87687406554037</v>
      </c>
      <c r="AF130" s="63">
        <v>43706</v>
      </c>
      <c r="AG130" s="64">
        <v>0.25</v>
      </c>
      <c r="AH130" s="64">
        <v>19.38325</v>
      </c>
      <c r="AI130" s="75">
        <f t="shared" si="9"/>
        <v>1.3607667967863677</v>
      </c>
      <c r="AJ130" s="66">
        <v>1457.9694373253699</v>
      </c>
      <c r="AK130" s="66">
        <v>1.45796943732537</v>
      </c>
      <c r="AL130" s="67">
        <v>1.4579690000000001</v>
      </c>
      <c r="AM130" s="69">
        <v>60.4</v>
      </c>
      <c r="AN130" s="15" t="s">
        <v>18</v>
      </c>
    </row>
    <row r="131" spans="1:40" ht="14.5" x14ac:dyDescent="0.35">
      <c r="A131" s="59" t="s">
        <v>172</v>
      </c>
      <c r="B131" s="59" t="s">
        <v>427</v>
      </c>
      <c r="C131" s="59" t="s">
        <v>137</v>
      </c>
      <c r="D131" s="59" t="s">
        <v>316</v>
      </c>
      <c r="E131" s="59" t="s">
        <v>169</v>
      </c>
      <c r="F131" s="59" t="s">
        <v>142</v>
      </c>
      <c r="G131" s="75"/>
      <c r="H131" s="75"/>
      <c r="I131" s="75"/>
      <c r="J131" s="75"/>
      <c r="K131" s="92">
        <v>0.94299999999999995</v>
      </c>
      <c r="L131" s="92">
        <v>1.2509999999999999</v>
      </c>
      <c r="M131" s="92">
        <v>1.216</v>
      </c>
      <c r="N131" s="92">
        <v>1.458</v>
      </c>
      <c r="O131" s="92">
        <v>17.09</v>
      </c>
      <c r="P131" s="62">
        <v>2.9159999999999999</v>
      </c>
      <c r="Q131" s="62">
        <v>2.4319999999999999</v>
      </c>
      <c r="R131" s="62">
        <v>0.20700000000000007</v>
      </c>
      <c r="S131" s="62">
        <v>0.27300000000000002</v>
      </c>
      <c r="T131" s="92">
        <v>1.98</v>
      </c>
      <c r="U131" s="92">
        <v>3.02</v>
      </c>
      <c r="V131" s="92">
        <v>3.39</v>
      </c>
      <c r="W131" s="92">
        <v>2.3199999999999998</v>
      </c>
      <c r="X131" s="92">
        <v>3.29</v>
      </c>
      <c r="Y131" s="92">
        <v>2.35</v>
      </c>
      <c r="Z131" s="143">
        <f t="shared" si="0"/>
        <v>3.29</v>
      </c>
      <c r="AA131" s="143">
        <f t="shared" si="1"/>
        <v>3.39</v>
      </c>
      <c r="AB131" s="143">
        <f t="shared" si="2"/>
        <v>5.7391704759563691</v>
      </c>
      <c r="AC131" s="143">
        <f t="shared" si="3"/>
        <v>2.3199999999999998</v>
      </c>
      <c r="AD131" s="143">
        <f t="shared" si="4"/>
        <v>2.35</v>
      </c>
      <c r="AE131" s="143">
        <f t="shared" si="5"/>
        <v>1.7191313204852967</v>
      </c>
      <c r="AF131" s="91">
        <v>43706</v>
      </c>
      <c r="AG131" s="75"/>
      <c r="AH131" s="75"/>
      <c r="AI131" s="65">
        <f t="shared" si="9"/>
        <v>1.2350463121518005</v>
      </c>
      <c r="AJ131" s="66">
        <v>0</v>
      </c>
      <c r="AK131" s="66">
        <v>0</v>
      </c>
      <c r="AL131" s="102" t="e">
        <v>#VALUE!</v>
      </c>
      <c r="AM131" s="101" t="s">
        <v>211</v>
      </c>
      <c r="AN131" s="15" t="s">
        <v>16</v>
      </c>
    </row>
    <row r="132" spans="1:40" ht="14.5" x14ac:dyDescent="0.35">
      <c r="A132" s="59" t="s">
        <v>172</v>
      </c>
      <c r="B132" s="59" t="s">
        <v>427</v>
      </c>
      <c r="C132" s="59" t="s">
        <v>152</v>
      </c>
      <c r="D132" s="59" t="s">
        <v>317</v>
      </c>
      <c r="E132" s="59" t="s">
        <v>138</v>
      </c>
      <c r="F132" s="59" t="s">
        <v>139</v>
      </c>
      <c r="G132" s="75"/>
      <c r="H132" s="75"/>
      <c r="I132" s="75"/>
      <c r="J132" s="75"/>
      <c r="K132" s="92">
        <v>1.0549999999999999</v>
      </c>
      <c r="L132" s="92">
        <v>1.5349999999999999</v>
      </c>
      <c r="M132" s="92">
        <v>1.4079999999999999</v>
      </c>
      <c r="N132" s="92">
        <v>1.956</v>
      </c>
      <c r="O132" s="92">
        <v>16.97</v>
      </c>
      <c r="P132" s="62">
        <v>3.9119999999999999</v>
      </c>
      <c r="Q132" s="62">
        <v>2.8159999999999998</v>
      </c>
      <c r="R132" s="62">
        <v>0.42100000000000004</v>
      </c>
      <c r="S132" s="62">
        <v>0.35299999999999998</v>
      </c>
      <c r="T132" s="92">
        <v>2.48</v>
      </c>
      <c r="U132" s="92">
        <v>3.97</v>
      </c>
      <c r="V132" s="92">
        <v>3.57</v>
      </c>
      <c r="W132" s="92">
        <v>4.29</v>
      </c>
      <c r="X132" s="92">
        <v>4.03</v>
      </c>
      <c r="Y132" s="92">
        <v>2.73</v>
      </c>
      <c r="Z132" s="143">
        <f t="shared" si="0"/>
        <v>3.57</v>
      </c>
      <c r="AA132" s="143">
        <f t="shared" si="1"/>
        <v>4.03</v>
      </c>
      <c r="AB132" s="143">
        <f t="shared" si="2"/>
        <v>27.387107496400645</v>
      </c>
      <c r="AC132" s="143">
        <f t="shared" si="3"/>
        <v>2.73</v>
      </c>
      <c r="AD132" s="143">
        <f t="shared" si="4"/>
        <v>4.29</v>
      </c>
      <c r="AE132" s="143" t="e">
        <f t="shared" si="5"/>
        <v>#NUM!</v>
      </c>
      <c r="AF132" s="91">
        <v>43706</v>
      </c>
      <c r="AG132" s="75"/>
      <c r="AH132" s="75"/>
      <c r="AI132" s="75">
        <f t="shared" si="9"/>
        <v>2.8724685144834519</v>
      </c>
      <c r="AJ132" s="66">
        <v>0</v>
      </c>
      <c r="AK132" s="66">
        <v>0</v>
      </c>
      <c r="AL132" s="102" t="e">
        <v>#VALUE!</v>
      </c>
      <c r="AM132" s="101" t="s">
        <v>211</v>
      </c>
      <c r="AN132" s="15" t="s">
        <v>16</v>
      </c>
    </row>
    <row r="133" spans="1:40" ht="14.5" x14ac:dyDescent="0.35">
      <c r="A133" s="59" t="s">
        <v>172</v>
      </c>
      <c r="B133" s="59" t="s">
        <v>427</v>
      </c>
      <c r="C133" s="59" t="s">
        <v>152</v>
      </c>
      <c r="D133" s="59" t="s">
        <v>317</v>
      </c>
      <c r="E133" s="59" t="s">
        <v>138</v>
      </c>
      <c r="F133" s="59" t="s">
        <v>142</v>
      </c>
      <c r="G133" s="75"/>
      <c r="H133" s="75"/>
      <c r="I133" s="75"/>
      <c r="J133" s="75"/>
      <c r="K133" s="92">
        <v>0.85</v>
      </c>
      <c r="L133" s="92">
        <v>1.6970000000000001</v>
      </c>
      <c r="M133" s="92">
        <v>1.0980000000000001</v>
      </c>
      <c r="N133" s="92">
        <v>1.9319999999999999</v>
      </c>
      <c r="O133" s="92">
        <v>17.329999999999998</v>
      </c>
      <c r="P133" s="62">
        <v>3.8639999999999999</v>
      </c>
      <c r="Q133" s="62">
        <v>2.1960000000000002</v>
      </c>
      <c r="R133" s="62">
        <v>0.23499999999999988</v>
      </c>
      <c r="S133" s="62">
        <v>0.24800000000000011</v>
      </c>
      <c r="T133" s="92">
        <v>2.69</v>
      </c>
      <c r="U133" s="92">
        <v>3.85</v>
      </c>
      <c r="V133" s="92">
        <v>4.01</v>
      </c>
      <c r="W133" s="92">
        <v>3.02</v>
      </c>
      <c r="X133" s="92">
        <v>3.93</v>
      </c>
      <c r="Y133" s="92">
        <v>2.99</v>
      </c>
      <c r="Z133" s="143">
        <f t="shared" si="0"/>
        <v>3.93</v>
      </c>
      <c r="AA133" s="143">
        <f t="shared" si="1"/>
        <v>4.01</v>
      </c>
      <c r="AB133" s="143">
        <f t="shared" si="2"/>
        <v>4.5885657347381077</v>
      </c>
      <c r="AC133" s="143">
        <f t="shared" si="3"/>
        <v>2.99</v>
      </c>
      <c r="AD133" s="143">
        <f t="shared" si="4"/>
        <v>3.02</v>
      </c>
      <c r="AE133" s="143">
        <f t="shared" si="5"/>
        <v>1.7191313204852716</v>
      </c>
      <c r="AF133" s="91">
        <v>43706</v>
      </c>
      <c r="AG133" s="92">
        <v>0.23</v>
      </c>
      <c r="AH133" s="75"/>
      <c r="AI133" s="65">
        <f t="shared" si="9"/>
        <v>1.1901303633003257</v>
      </c>
      <c r="AJ133" s="66">
        <v>0</v>
      </c>
      <c r="AK133" s="66">
        <v>0</v>
      </c>
      <c r="AL133" s="102" t="e">
        <v>#VALUE!</v>
      </c>
      <c r="AM133" s="101" t="s">
        <v>211</v>
      </c>
      <c r="AN133" s="15" t="s">
        <v>182</v>
      </c>
    </row>
    <row r="134" spans="1:40" ht="14.5" x14ac:dyDescent="0.35">
      <c r="A134" s="87" t="s">
        <v>172</v>
      </c>
      <c r="B134" s="59" t="s">
        <v>427</v>
      </c>
      <c r="C134" s="87" t="s">
        <v>152</v>
      </c>
      <c r="D134" s="87" t="s">
        <v>317</v>
      </c>
      <c r="E134" s="87" t="s">
        <v>138</v>
      </c>
      <c r="F134" s="87" t="s">
        <v>160</v>
      </c>
      <c r="G134" s="80">
        <v>14.526490000000001</v>
      </c>
      <c r="H134" s="80">
        <v>14.1129</v>
      </c>
      <c r="I134" s="83">
        <v>0.96299999999999997</v>
      </c>
      <c r="J134" s="83">
        <v>1.141</v>
      </c>
      <c r="K134" s="83">
        <v>1.43</v>
      </c>
      <c r="L134" s="83">
        <v>1.7929999999999999</v>
      </c>
      <c r="M134" s="83">
        <v>1.7130000000000001</v>
      </c>
      <c r="N134" s="83">
        <v>2.0369999999999999</v>
      </c>
      <c r="O134" s="83">
        <v>19.53</v>
      </c>
      <c r="P134" s="62">
        <v>4.0739999999999998</v>
      </c>
      <c r="Q134" s="62">
        <v>3.4260000000000002</v>
      </c>
      <c r="R134" s="62">
        <v>0.24399999999999999</v>
      </c>
      <c r="S134" s="62">
        <v>0.28300000000000014</v>
      </c>
      <c r="T134" s="83">
        <v>3.24</v>
      </c>
      <c r="U134" s="83">
        <v>3.86</v>
      </c>
      <c r="V134" s="83">
        <v>4.18</v>
      </c>
      <c r="W134" s="83">
        <v>3.41</v>
      </c>
      <c r="X134" s="83">
        <v>3.82</v>
      </c>
      <c r="Y134" s="83">
        <v>3.15</v>
      </c>
      <c r="Z134" s="143">
        <f t="shared" si="0"/>
        <v>3.82</v>
      </c>
      <c r="AA134" s="143">
        <f t="shared" si="1"/>
        <v>4.18</v>
      </c>
      <c r="AB134" s="143">
        <f t="shared" si="2"/>
        <v>21.100196019275213</v>
      </c>
      <c r="AC134" s="143">
        <f t="shared" si="3"/>
        <v>3.15</v>
      </c>
      <c r="AD134" s="143">
        <f t="shared" si="4"/>
        <v>3.41</v>
      </c>
      <c r="AE134" s="143">
        <f t="shared" si="5"/>
        <v>15.070062141447909</v>
      </c>
      <c r="AF134" s="82">
        <v>43706</v>
      </c>
      <c r="AG134" s="83">
        <v>0.23</v>
      </c>
      <c r="AH134" s="83">
        <v>15.807219999999999</v>
      </c>
      <c r="AI134" s="75">
        <f t="shared" si="9"/>
        <v>3.923871438997907</v>
      </c>
      <c r="AJ134" s="66">
        <v>412.33125385725197</v>
      </c>
      <c r="AK134" s="66">
        <v>0.412331253857252</v>
      </c>
      <c r="AL134" s="67">
        <v>0.412331</v>
      </c>
      <c r="AM134" s="83">
        <v>73.400000000000006</v>
      </c>
      <c r="AN134" s="15" t="s">
        <v>149</v>
      </c>
    </row>
    <row r="135" spans="1:40" ht="14.5" x14ac:dyDescent="0.35">
      <c r="A135" s="59" t="s">
        <v>172</v>
      </c>
      <c r="B135" s="59" t="s">
        <v>427</v>
      </c>
      <c r="C135" s="59" t="s">
        <v>152</v>
      </c>
      <c r="D135" s="59" t="s">
        <v>318</v>
      </c>
      <c r="E135" s="59" t="s">
        <v>145</v>
      </c>
      <c r="F135" s="59" t="s">
        <v>139</v>
      </c>
      <c r="G135" s="75"/>
      <c r="H135" s="75"/>
      <c r="I135" s="75"/>
      <c r="J135" s="75"/>
      <c r="K135" s="92">
        <v>0.86599999999999999</v>
      </c>
      <c r="L135" s="92">
        <v>1.524</v>
      </c>
      <c r="M135" s="92">
        <v>1.0780000000000001</v>
      </c>
      <c r="N135" s="92">
        <v>1.913</v>
      </c>
      <c r="O135" s="92">
        <v>16.37</v>
      </c>
      <c r="P135" s="62">
        <v>3.8260000000000001</v>
      </c>
      <c r="Q135" s="62">
        <v>2.1560000000000001</v>
      </c>
      <c r="R135" s="62">
        <v>0.38900000000000001</v>
      </c>
      <c r="S135" s="62">
        <v>0.21200000000000008</v>
      </c>
      <c r="T135" s="92">
        <v>2.46</v>
      </c>
      <c r="U135" s="92">
        <v>3.61</v>
      </c>
      <c r="V135" s="92">
        <v>3.63</v>
      </c>
      <c r="W135" s="92">
        <v>2.76</v>
      </c>
      <c r="X135" s="92">
        <v>2.46</v>
      </c>
      <c r="Y135" s="92">
        <v>3.54</v>
      </c>
      <c r="Z135" s="143">
        <f t="shared" si="0"/>
        <v>2.46</v>
      </c>
      <c r="AA135" s="143">
        <f t="shared" si="1"/>
        <v>3.63</v>
      </c>
      <c r="AB135" s="143" t="e">
        <f t="shared" si="2"/>
        <v>#NUM!</v>
      </c>
      <c r="AC135" s="143">
        <f t="shared" si="3"/>
        <v>2.76</v>
      </c>
      <c r="AD135" s="143">
        <f t="shared" si="4"/>
        <v>3.54</v>
      </c>
      <c r="AE135" s="143">
        <f t="shared" si="5"/>
        <v>51.260575390440067</v>
      </c>
      <c r="AF135" s="91">
        <v>43706</v>
      </c>
      <c r="AG135" s="75"/>
      <c r="AH135" s="75"/>
      <c r="AI135" s="65">
        <f t="shared" si="9"/>
        <v>1.1048085729732773</v>
      </c>
      <c r="AJ135" s="66">
        <v>0</v>
      </c>
      <c r="AK135" s="66">
        <v>0</v>
      </c>
      <c r="AL135" s="102" t="e">
        <v>#VALUE!</v>
      </c>
      <c r="AM135" s="101" t="s">
        <v>211</v>
      </c>
      <c r="AN135" s="15" t="s">
        <v>16</v>
      </c>
    </row>
    <row r="136" spans="1:40" ht="14.5" x14ac:dyDescent="0.35">
      <c r="A136" s="87" t="s">
        <v>172</v>
      </c>
      <c r="B136" s="59" t="s">
        <v>427</v>
      </c>
      <c r="C136" s="87" t="s">
        <v>152</v>
      </c>
      <c r="D136" s="87" t="s">
        <v>318</v>
      </c>
      <c r="E136" s="87" t="s">
        <v>145</v>
      </c>
      <c r="F136" s="87" t="s">
        <v>142</v>
      </c>
      <c r="G136" s="80">
        <v>21.703050000000001</v>
      </c>
      <c r="H136" s="80">
        <v>16.274609999999999</v>
      </c>
      <c r="I136" s="83">
        <v>0.67300000000000004</v>
      </c>
      <c r="J136" s="83">
        <v>1.42</v>
      </c>
      <c r="K136" s="83">
        <v>1.2490000000000001</v>
      </c>
      <c r="L136" s="83">
        <v>1.6919999999999999</v>
      </c>
      <c r="M136" s="83">
        <v>1.5149999999999999</v>
      </c>
      <c r="N136" s="83">
        <v>1.919</v>
      </c>
      <c r="O136" s="83">
        <v>19.48</v>
      </c>
      <c r="P136" s="62">
        <v>3.8380000000000001</v>
      </c>
      <c r="Q136" s="62">
        <v>3.03</v>
      </c>
      <c r="R136" s="62">
        <v>0.22700000000000009</v>
      </c>
      <c r="S136" s="62">
        <v>0.26599999999999979</v>
      </c>
      <c r="T136" s="83">
        <v>2.94</v>
      </c>
      <c r="U136" s="83">
        <v>3.7</v>
      </c>
      <c r="V136" s="83">
        <v>2.81</v>
      </c>
      <c r="W136" s="83">
        <v>4.2</v>
      </c>
      <c r="X136" s="83">
        <v>3.48</v>
      </c>
      <c r="Y136" s="83">
        <v>3.02</v>
      </c>
      <c r="Z136" s="143">
        <f t="shared" si="0"/>
        <v>2.81</v>
      </c>
      <c r="AA136" s="143">
        <f t="shared" si="1"/>
        <v>3.48</v>
      </c>
      <c r="AB136" s="143">
        <f t="shared" si="2"/>
        <v>42.067064792890015</v>
      </c>
      <c r="AC136" s="143">
        <f t="shared" si="3"/>
        <v>3.02</v>
      </c>
      <c r="AD136" s="143">
        <f t="shared" si="4"/>
        <v>4.2</v>
      </c>
      <c r="AE136" s="143" t="e">
        <f t="shared" si="5"/>
        <v>#NUM!</v>
      </c>
      <c r="AF136" s="82">
        <v>43706</v>
      </c>
      <c r="AG136" s="83">
        <v>0.25</v>
      </c>
      <c r="AH136" s="83">
        <v>26.60791</v>
      </c>
      <c r="AI136" s="75">
        <f t="shared" si="9"/>
        <v>2.6515910810162899</v>
      </c>
      <c r="AJ136" s="66">
        <v>1027.0929308405439</v>
      </c>
      <c r="AK136" s="66">
        <v>1.0270929308405439</v>
      </c>
      <c r="AL136" s="67">
        <v>1.027093</v>
      </c>
      <c r="AM136" s="83">
        <v>68.8</v>
      </c>
      <c r="AN136" s="15" t="s">
        <v>149</v>
      </c>
    </row>
    <row r="137" spans="1:40" ht="14.5" x14ac:dyDescent="0.35">
      <c r="A137" s="59" t="s">
        <v>172</v>
      </c>
      <c r="B137" s="59" t="s">
        <v>427</v>
      </c>
      <c r="C137" s="59" t="s">
        <v>152</v>
      </c>
      <c r="D137" s="59" t="s">
        <v>319</v>
      </c>
      <c r="E137" s="59" t="s">
        <v>148</v>
      </c>
      <c r="F137" s="59" t="s">
        <v>139</v>
      </c>
      <c r="G137" s="75"/>
      <c r="H137" s="75"/>
      <c r="I137" s="75"/>
      <c r="J137" s="75"/>
      <c r="K137" s="92">
        <v>0.54700000000000004</v>
      </c>
      <c r="L137" s="92">
        <v>1.3420000000000001</v>
      </c>
      <c r="M137" s="92">
        <v>0.80100000000000005</v>
      </c>
      <c r="N137" s="92">
        <v>1.6859999999999999</v>
      </c>
      <c r="O137" s="92">
        <v>16.27</v>
      </c>
      <c r="P137" s="62">
        <v>3.3719999999999999</v>
      </c>
      <c r="Q137" s="62">
        <v>1.6020000000000001</v>
      </c>
      <c r="R137" s="62">
        <v>0.34399999999999986</v>
      </c>
      <c r="S137" s="62">
        <v>0.254</v>
      </c>
      <c r="T137" s="92">
        <v>1.75</v>
      </c>
      <c r="U137" s="92">
        <v>3.29</v>
      </c>
      <c r="V137" s="92">
        <v>3.35</v>
      </c>
      <c r="W137" s="92">
        <v>2.0099999999999998</v>
      </c>
      <c r="X137" s="92">
        <v>3.45</v>
      </c>
      <c r="Y137" s="92">
        <v>2.1</v>
      </c>
      <c r="Z137" s="143">
        <f t="shared" si="0"/>
        <v>3.35</v>
      </c>
      <c r="AA137" s="143">
        <f t="shared" si="1"/>
        <v>3.45</v>
      </c>
      <c r="AB137" s="143">
        <f t="shared" si="2"/>
        <v>5.7391704759563691</v>
      </c>
      <c r="AC137" s="143">
        <f t="shared" si="3"/>
        <v>2.0099999999999998</v>
      </c>
      <c r="AD137" s="143">
        <f t="shared" si="4"/>
        <v>2.1</v>
      </c>
      <c r="AE137" s="143">
        <f t="shared" si="5"/>
        <v>5.1636070896673925</v>
      </c>
      <c r="AF137" s="91">
        <v>43706</v>
      </c>
      <c r="AG137" s="75"/>
      <c r="AH137" s="75"/>
      <c r="AI137" s="65">
        <f t="shared" si="9"/>
        <v>0.50802036686234309</v>
      </c>
      <c r="AJ137" s="66">
        <v>0</v>
      </c>
      <c r="AK137" s="66">
        <v>0</v>
      </c>
      <c r="AL137" s="102" t="e">
        <v>#VALUE!</v>
      </c>
      <c r="AM137" s="101" t="s">
        <v>211</v>
      </c>
      <c r="AN137" s="15" t="s">
        <v>16</v>
      </c>
    </row>
    <row r="138" spans="1:40" ht="14.5" x14ac:dyDescent="0.35">
      <c r="A138" s="59" t="s">
        <v>172</v>
      </c>
      <c r="B138" s="59" t="s">
        <v>427</v>
      </c>
      <c r="C138" s="59" t="s">
        <v>152</v>
      </c>
      <c r="D138" s="59" t="s">
        <v>319</v>
      </c>
      <c r="E138" s="59" t="s">
        <v>148</v>
      </c>
      <c r="F138" s="59" t="s">
        <v>142</v>
      </c>
      <c r="G138" s="75"/>
      <c r="H138" s="75"/>
      <c r="I138" s="75"/>
      <c r="J138" s="75"/>
      <c r="K138" s="92">
        <v>0.72299999999999998</v>
      </c>
      <c r="L138" s="92">
        <v>1.4390000000000001</v>
      </c>
      <c r="M138" s="92">
        <v>0.95199999999999996</v>
      </c>
      <c r="N138" s="92">
        <v>1.6850000000000001</v>
      </c>
      <c r="O138" s="92">
        <v>16.16</v>
      </c>
      <c r="P138" s="62">
        <v>3.37</v>
      </c>
      <c r="Q138" s="62">
        <v>1.9039999999999999</v>
      </c>
      <c r="R138" s="62">
        <v>0.246</v>
      </c>
      <c r="S138" s="62">
        <v>0.22899999999999998</v>
      </c>
      <c r="T138" s="92">
        <v>1.81</v>
      </c>
      <c r="U138" s="92">
        <v>3.27</v>
      </c>
      <c r="V138" s="92">
        <v>3.48</v>
      </c>
      <c r="W138" s="92">
        <v>2.13</v>
      </c>
      <c r="X138" s="92">
        <v>3.36</v>
      </c>
      <c r="Y138" s="92">
        <v>1.76</v>
      </c>
      <c r="Z138" s="143">
        <f t="shared" si="0"/>
        <v>3.36</v>
      </c>
      <c r="AA138" s="143">
        <f t="shared" si="1"/>
        <v>3.48</v>
      </c>
      <c r="AB138" s="143">
        <f t="shared" si="2"/>
        <v>6.8921025777727163</v>
      </c>
      <c r="AC138" s="143">
        <f t="shared" si="3"/>
        <v>1.76</v>
      </c>
      <c r="AD138" s="143">
        <f t="shared" si="4"/>
        <v>2.13</v>
      </c>
      <c r="AE138" s="143">
        <f t="shared" si="5"/>
        <v>21.715617278306127</v>
      </c>
      <c r="AF138" s="91">
        <v>43706</v>
      </c>
      <c r="AG138" s="75"/>
      <c r="AH138" s="75"/>
      <c r="AI138" s="75">
        <f t="shared" si="9"/>
        <v>0.71469244953138578</v>
      </c>
      <c r="AJ138" s="66">
        <v>0</v>
      </c>
      <c r="AK138" s="66">
        <v>0</v>
      </c>
      <c r="AL138" s="102" t="e">
        <v>#VALUE!</v>
      </c>
      <c r="AM138" s="101" t="s">
        <v>211</v>
      </c>
      <c r="AN138" s="15" t="s">
        <v>16</v>
      </c>
    </row>
    <row r="139" spans="1:40" ht="14.5" x14ac:dyDescent="0.35">
      <c r="A139" s="59" t="s">
        <v>172</v>
      </c>
      <c r="B139" s="59" t="s">
        <v>427</v>
      </c>
      <c r="C139" s="59" t="s">
        <v>152</v>
      </c>
      <c r="D139" s="59" t="s">
        <v>319</v>
      </c>
      <c r="E139" s="59" t="s">
        <v>148</v>
      </c>
      <c r="F139" s="59" t="s">
        <v>160</v>
      </c>
      <c r="G139" s="75"/>
      <c r="H139" s="75"/>
      <c r="I139" s="75"/>
      <c r="J139" s="75"/>
      <c r="K139" s="92">
        <v>0.63200000000000001</v>
      </c>
      <c r="L139" s="92">
        <v>1.256</v>
      </c>
      <c r="M139" s="92">
        <v>0.81399999999999995</v>
      </c>
      <c r="N139" s="92">
        <v>1.387</v>
      </c>
      <c r="O139" s="92">
        <v>17.440000000000001</v>
      </c>
      <c r="P139" s="62">
        <v>2.774</v>
      </c>
      <c r="Q139" s="62">
        <v>1.6279999999999999</v>
      </c>
      <c r="R139" s="62">
        <v>0.13100000000000001</v>
      </c>
      <c r="S139" s="62">
        <v>0.18199999999999994</v>
      </c>
      <c r="T139" s="92">
        <v>1.97</v>
      </c>
      <c r="U139" s="92">
        <v>2.77</v>
      </c>
      <c r="V139" s="92">
        <v>3.15</v>
      </c>
      <c r="W139" s="92">
        <v>1.61</v>
      </c>
      <c r="X139" s="92">
        <v>2.89</v>
      </c>
      <c r="Y139" s="92">
        <v>1.88</v>
      </c>
      <c r="Z139" s="143">
        <f t="shared" si="0"/>
        <v>2.89</v>
      </c>
      <c r="AA139" s="143">
        <f t="shared" si="1"/>
        <v>3.15</v>
      </c>
      <c r="AB139" s="143">
        <f t="shared" si="2"/>
        <v>15.070062141447881</v>
      </c>
      <c r="AC139" s="143">
        <f t="shared" si="3"/>
        <v>1.61</v>
      </c>
      <c r="AD139" s="143">
        <f t="shared" si="4"/>
        <v>1.88</v>
      </c>
      <c r="AE139" s="143">
        <f t="shared" si="5"/>
        <v>15.664266847796895</v>
      </c>
      <c r="AF139" s="91">
        <v>43706</v>
      </c>
      <c r="AG139" s="75"/>
      <c r="AH139" s="75"/>
      <c r="AI139" s="65">
        <f t="shared" si="9"/>
        <v>0.33852485708779478</v>
      </c>
      <c r="AJ139" s="66">
        <v>0</v>
      </c>
      <c r="AK139" s="66">
        <v>0</v>
      </c>
      <c r="AL139" s="102" t="e">
        <v>#VALUE!</v>
      </c>
      <c r="AM139" s="101" t="s">
        <v>211</v>
      </c>
      <c r="AN139" s="15" t="s">
        <v>16</v>
      </c>
    </row>
    <row r="140" spans="1:40" ht="14.5" x14ac:dyDescent="0.35">
      <c r="A140" s="120" t="s">
        <v>172</v>
      </c>
      <c r="B140" s="59" t="s">
        <v>427</v>
      </c>
      <c r="C140" s="120" t="s">
        <v>152</v>
      </c>
      <c r="D140" s="120" t="s">
        <v>320</v>
      </c>
      <c r="E140" s="120" t="s">
        <v>150</v>
      </c>
      <c r="F140" s="120" t="s">
        <v>139</v>
      </c>
      <c r="G140" s="108"/>
      <c r="H140" s="108"/>
      <c r="I140" s="107">
        <v>0.182</v>
      </c>
      <c r="J140" s="107">
        <v>1.2010000000000001</v>
      </c>
      <c r="K140" s="107">
        <v>0.54600000000000004</v>
      </c>
      <c r="L140" s="107">
        <v>1.851</v>
      </c>
      <c r="M140" s="107">
        <v>0.72</v>
      </c>
      <c r="N140" s="107">
        <v>2.0590000000000002</v>
      </c>
      <c r="O140" s="107">
        <v>20.2</v>
      </c>
      <c r="P140" s="62">
        <v>4.1180000000000003</v>
      </c>
      <c r="Q140" s="62">
        <v>1.44</v>
      </c>
      <c r="R140" s="62">
        <v>0.20800000000000018</v>
      </c>
      <c r="S140" s="62">
        <v>0.17399999999999993</v>
      </c>
      <c r="T140" s="107">
        <v>1.99</v>
      </c>
      <c r="U140" s="107">
        <v>4.41</v>
      </c>
      <c r="V140" s="107">
        <v>4.3099999999999996</v>
      </c>
      <c r="W140" s="107">
        <v>1.95</v>
      </c>
      <c r="X140" s="107">
        <v>2.5099999999999998</v>
      </c>
      <c r="Y140" s="107">
        <v>3.97</v>
      </c>
      <c r="Z140" s="143">
        <f t="shared" si="0"/>
        <v>2.5099999999999998</v>
      </c>
      <c r="AA140" s="143">
        <f t="shared" si="1"/>
        <v>4.3099999999999996</v>
      </c>
      <c r="AB140" s="143" t="e">
        <f t="shared" si="2"/>
        <v>#NUM!</v>
      </c>
      <c r="AC140" s="143">
        <f t="shared" si="3"/>
        <v>1.95</v>
      </c>
      <c r="AD140" s="143">
        <f t="shared" si="4"/>
        <v>3.97</v>
      </c>
      <c r="AE140" s="143" t="e">
        <f t="shared" si="5"/>
        <v>#NUM!</v>
      </c>
      <c r="AF140" s="106">
        <v>43706</v>
      </c>
      <c r="AG140" s="107">
        <v>0.2</v>
      </c>
      <c r="AH140" s="107">
        <v>36.236260000000001</v>
      </c>
      <c r="AI140" s="75">
        <f t="shared" si="9"/>
        <v>0.36695992595893223</v>
      </c>
      <c r="AJ140" s="66">
        <v>10107.185916076696</v>
      </c>
      <c r="AK140" s="66">
        <v>10.107185916076697</v>
      </c>
      <c r="AL140" s="67">
        <v>10.107189999999999</v>
      </c>
      <c r="AM140" s="110">
        <v>79.8</v>
      </c>
      <c r="AN140" s="15" t="s">
        <v>5</v>
      </c>
    </row>
    <row r="141" spans="1:40" ht="14.5" x14ac:dyDescent="0.35">
      <c r="A141" s="88" t="s">
        <v>172</v>
      </c>
      <c r="B141" s="59" t="s">
        <v>427</v>
      </c>
      <c r="C141" s="88" t="s">
        <v>152</v>
      </c>
      <c r="D141" s="88" t="s">
        <v>320</v>
      </c>
      <c r="E141" s="88" t="s">
        <v>150</v>
      </c>
      <c r="F141" s="88" t="s">
        <v>142</v>
      </c>
      <c r="G141" s="61">
        <v>11.78876</v>
      </c>
      <c r="H141" s="61">
        <v>9.9253099999999996</v>
      </c>
      <c r="I141" s="83">
        <v>0.58399999999999996</v>
      </c>
      <c r="J141" s="83">
        <v>1.083</v>
      </c>
      <c r="K141" s="64">
        <v>0.80300000000000005</v>
      </c>
      <c r="L141" s="64">
        <v>1.4239999999999999</v>
      </c>
      <c r="M141" s="64">
        <v>0.97699999999999998</v>
      </c>
      <c r="N141" s="64">
        <v>1.6579999999999999</v>
      </c>
      <c r="O141" s="64">
        <v>19.11</v>
      </c>
      <c r="P141" s="62">
        <v>3.3159999999999998</v>
      </c>
      <c r="Q141" s="62">
        <v>1.954</v>
      </c>
      <c r="R141" s="62">
        <v>0.23399999999999999</v>
      </c>
      <c r="S141" s="62">
        <v>0.17399999999999993</v>
      </c>
      <c r="T141" s="64">
        <v>2.48</v>
      </c>
      <c r="U141" s="64">
        <v>4.03</v>
      </c>
      <c r="V141" s="64">
        <v>3.65</v>
      </c>
      <c r="W141" s="64">
        <v>2.13</v>
      </c>
      <c r="X141" s="64">
        <v>4.01</v>
      </c>
      <c r="Y141" s="64">
        <v>1.89</v>
      </c>
      <c r="Z141" s="143">
        <f t="shared" si="0"/>
        <v>3.65</v>
      </c>
      <c r="AA141" s="143">
        <f t="shared" si="1"/>
        <v>4.01</v>
      </c>
      <c r="AB141" s="143">
        <f t="shared" si="2"/>
        <v>21.100196019275213</v>
      </c>
      <c r="AC141" s="143">
        <f t="shared" si="3"/>
        <v>1.89</v>
      </c>
      <c r="AD141" s="143">
        <f t="shared" si="4"/>
        <v>2.13</v>
      </c>
      <c r="AE141" s="143">
        <f t="shared" si="5"/>
        <v>13.886540359458284</v>
      </c>
      <c r="AF141" s="63">
        <v>43706</v>
      </c>
      <c r="AG141" s="64">
        <v>0.25</v>
      </c>
      <c r="AH141" s="64">
        <v>19.569600000000001</v>
      </c>
      <c r="AI141" s="65">
        <f t="shared" si="9"/>
        <v>0.63529917807748482</v>
      </c>
      <c r="AJ141" s="66">
        <v>3152.8926356578709</v>
      </c>
      <c r="AK141" s="66">
        <v>3.1528926356578708</v>
      </c>
      <c r="AL141" s="67">
        <v>3.1528930000000002</v>
      </c>
      <c r="AM141" s="69">
        <v>59.7</v>
      </c>
      <c r="AN141" s="15" t="s">
        <v>18</v>
      </c>
    </row>
    <row r="142" spans="1:40" ht="14.5" x14ac:dyDescent="0.35">
      <c r="A142" s="87" t="s">
        <v>172</v>
      </c>
      <c r="B142" s="59" t="s">
        <v>427</v>
      </c>
      <c r="C142" s="87" t="s">
        <v>154</v>
      </c>
      <c r="D142" s="87" t="s">
        <v>321</v>
      </c>
      <c r="E142" s="87" t="s">
        <v>138</v>
      </c>
      <c r="F142" s="87" t="s">
        <v>139</v>
      </c>
      <c r="G142" s="80">
        <v>17.571739999999998</v>
      </c>
      <c r="H142" s="80">
        <v>17.567720000000001</v>
      </c>
      <c r="I142" s="83">
        <v>0.06</v>
      </c>
      <c r="J142" s="83">
        <v>1.056</v>
      </c>
      <c r="K142" s="83">
        <v>0.51100000000000001</v>
      </c>
      <c r="L142" s="83">
        <v>1.6739999999999999</v>
      </c>
      <c r="M142" s="83">
        <v>0.78200000000000003</v>
      </c>
      <c r="N142" s="83">
        <v>1.919</v>
      </c>
      <c r="O142" s="83">
        <v>21.43</v>
      </c>
      <c r="P142" s="62">
        <v>3.8380000000000001</v>
      </c>
      <c r="Q142" s="62">
        <v>1.5640000000000001</v>
      </c>
      <c r="R142" s="62">
        <v>0.24500000000000011</v>
      </c>
      <c r="S142" s="62">
        <v>0.27100000000000002</v>
      </c>
      <c r="T142" s="83">
        <v>1.67</v>
      </c>
      <c r="U142" s="83">
        <v>3.55</v>
      </c>
      <c r="V142" s="83">
        <v>3.06</v>
      </c>
      <c r="W142" s="83">
        <v>1.61</v>
      </c>
      <c r="X142" s="83">
        <v>1.92</v>
      </c>
      <c r="Y142" s="83">
        <v>3.68</v>
      </c>
      <c r="Z142" s="143">
        <f t="shared" si="0"/>
        <v>1.92</v>
      </c>
      <c r="AA142" s="143">
        <f t="shared" si="1"/>
        <v>3.06</v>
      </c>
      <c r="AB142" s="143" t="e">
        <f t="shared" si="2"/>
        <v>#NUM!</v>
      </c>
      <c r="AC142" s="143">
        <f t="shared" si="3"/>
        <v>1.61</v>
      </c>
      <c r="AD142" s="143">
        <f t="shared" si="4"/>
        <v>3.68</v>
      </c>
      <c r="AE142" s="143" t="e">
        <f t="shared" si="5"/>
        <v>#NUM!</v>
      </c>
      <c r="AF142" s="82">
        <v>43706</v>
      </c>
      <c r="AG142" s="83">
        <v>0.27</v>
      </c>
      <c r="AH142" s="83">
        <v>23.40239</v>
      </c>
      <c r="AI142" s="75">
        <f t="shared" si="9"/>
        <v>0.54531908513917626</v>
      </c>
      <c r="AJ142" s="66">
        <v>4392.5330906894587</v>
      </c>
      <c r="AK142" s="66">
        <v>4.3925330906894589</v>
      </c>
      <c r="AL142" s="67">
        <v>4.3925330000000002</v>
      </c>
      <c r="AM142" s="86">
        <v>74.2</v>
      </c>
      <c r="AN142" s="15" t="s">
        <v>149</v>
      </c>
    </row>
    <row r="143" spans="1:40" ht="14.5" x14ac:dyDescent="0.35">
      <c r="A143" s="87" t="s">
        <v>172</v>
      </c>
      <c r="B143" s="59" t="s">
        <v>427</v>
      </c>
      <c r="C143" s="87" t="s">
        <v>154</v>
      </c>
      <c r="D143" s="87" t="s">
        <v>321</v>
      </c>
      <c r="E143" s="87" t="s">
        <v>138</v>
      </c>
      <c r="F143" s="87" t="s">
        <v>142</v>
      </c>
      <c r="G143" s="80">
        <v>12.417899999999999</v>
      </c>
      <c r="H143" s="80">
        <v>12.20266</v>
      </c>
      <c r="I143" s="83">
        <v>8.4000000000000005E-2</v>
      </c>
      <c r="J143" s="83">
        <v>0.82699999999999996</v>
      </c>
      <c r="K143" s="83">
        <v>0.22800000000000001</v>
      </c>
      <c r="L143" s="83">
        <v>1.349</v>
      </c>
      <c r="M143" s="83">
        <v>0.48</v>
      </c>
      <c r="N143" s="83">
        <v>1.5509999999999999</v>
      </c>
      <c r="O143" s="83">
        <v>17.829999999999998</v>
      </c>
      <c r="P143" s="62">
        <v>3.1019999999999999</v>
      </c>
      <c r="Q143" s="62">
        <v>0.96</v>
      </c>
      <c r="R143" s="62">
        <v>0.20199999999999996</v>
      </c>
      <c r="S143" s="62">
        <v>0.252</v>
      </c>
      <c r="T143" s="83">
        <v>1.51</v>
      </c>
      <c r="U143" s="83">
        <v>3.12</v>
      </c>
      <c r="V143" s="83">
        <v>1.62</v>
      </c>
      <c r="W143" s="83">
        <v>3.29</v>
      </c>
      <c r="X143" s="83">
        <v>1.72</v>
      </c>
      <c r="Y143" s="83">
        <v>2.81</v>
      </c>
      <c r="Z143" s="143">
        <f t="shared" si="0"/>
        <v>1.62</v>
      </c>
      <c r="AA143" s="143">
        <f t="shared" si="1"/>
        <v>1.72</v>
      </c>
      <c r="AB143" s="143">
        <f t="shared" si="2"/>
        <v>5.7391704759563567</v>
      </c>
      <c r="AC143" s="143">
        <f t="shared" si="3"/>
        <v>2.81</v>
      </c>
      <c r="AD143" s="143">
        <f t="shared" si="4"/>
        <v>3.29</v>
      </c>
      <c r="AE143" s="143">
        <f t="shared" si="5"/>
        <v>28.685402007569198</v>
      </c>
      <c r="AF143" s="82">
        <v>43706</v>
      </c>
      <c r="AG143" s="83">
        <v>0.27</v>
      </c>
      <c r="AH143" s="83">
        <v>17.722519999999999</v>
      </c>
      <c r="AI143" s="65">
        <f t="shared" si="9"/>
        <v>0.12216033486797853</v>
      </c>
      <c r="AJ143" s="66">
        <v>14849.122407807223</v>
      </c>
      <c r="AK143" s="66">
        <v>14.849122407807224</v>
      </c>
      <c r="AL143" s="67">
        <v>14.849119999999999</v>
      </c>
      <c r="AM143" s="86">
        <v>45.9</v>
      </c>
      <c r="AN143" s="15" t="s">
        <v>149</v>
      </c>
    </row>
    <row r="144" spans="1:40" ht="14.5" x14ac:dyDescent="0.35">
      <c r="A144" s="59" t="s">
        <v>172</v>
      </c>
      <c r="B144" s="59" t="s">
        <v>427</v>
      </c>
      <c r="C144" s="59" t="s">
        <v>154</v>
      </c>
      <c r="D144" s="59" t="s">
        <v>321</v>
      </c>
      <c r="E144" s="59" t="s">
        <v>138</v>
      </c>
      <c r="F144" s="59" t="s">
        <v>160</v>
      </c>
      <c r="G144" s="75"/>
      <c r="H144" s="75"/>
      <c r="I144" s="75"/>
      <c r="J144" s="75"/>
      <c r="K144" s="75" t="s">
        <v>212</v>
      </c>
      <c r="L144" s="75"/>
      <c r="M144" s="75"/>
      <c r="N144" s="75"/>
      <c r="O144" s="92">
        <v>17.12</v>
      </c>
      <c r="P144" s="62">
        <v>0</v>
      </c>
      <c r="Q144" s="62">
        <v>0</v>
      </c>
      <c r="R144" s="62">
        <v>0</v>
      </c>
      <c r="S144" s="62" t="e">
        <v>#VALUE!</v>
      </c>
      <c r="T144" s="92">
        <v>1.58</v>
      </c>
      <c r="U144" s="92">
        <v>3.33</v>
      </c>
      <c r="V144" s="92">
        <v>3.16</v>
      </c>
      <c r="W144" s="92">
        <v>1.56</v>
      </c>
      <c r="X144" s="92">
        <v>2.4</v>
      </c>
      <c r="Y144" s="92">
        <v>3.34</v>
      </c>
      <c r="Z144" s="143">
        <f t="shared" si="0"/>
        <v>2.4</v>
      </c>
      <c r="AA144" s="143">
        <f t="shared" si="1"/>
        <v>3.16</v>
      </c>
      <c r="AB144" s="143">
        <f t="shared" si="2"/>
        <v>49.464197877389324</v>
      </c>
      <c r="AC144" s="143">
        <f t="shared" si="3"/>
        <v>1.56</v>
      </c>
      <c r="AD144" s="143">
        <f t="shared" si="4"/>
        <v>3.34</v>
      </c>
      <c r="AE144" s="143" t="e">
        <f t="shared" si="5"/>
        <v>#NUM!</v>
      </c>
      <c r="AF144" s="91">
        <v>43706</v>
      </c>
      <c r="AG144" s="92">
        <v>0.28000000000000003</v>
      </c>
      <c r="AH144" s="75"/>
      <c r="AI144" s="75" t="e">
        <f t="shared" si="9"/>
        <v>#VALUE!</v>
      </c>
      <c r="AJ144" s="66" t="e">
        <v>#VALUE!</v>
      </c>
      <c r="AK144" s="66" t="e">
        <v>#VALUE!</v>
      </c>
      <c r="AL144" s="102" t="e">
        <v>#VALUE!</v>
      </c>
      <c r="AM144" s="75" t="s">
        <v>211</v>
      </c>
      <c r="AN144" s="15" t="s">
        <v>16</v>
      </c>
    </row>
    <row r="145" spans="1:40" ht="14.5" x14ac:dyDescent="0.35">
      <c r="A145" s="59" t="s">
        <v>172</v>
      </c>
      <c r="B145" s="59" t="s">
        <v>427</v>
      </c>
      <c r="C145" s="59" t="s">
        <v>154</v>
      </c>
      <c r="D145" s="59" t="s">
        <v>322</v>
      </c>
      <c r="E145" s="59" t="s">
        <v>145</v>
      </c>
      <c r="F145" s="59" t="s">
        <v>139</v>
      </c>
      <c r="G145" s="75"/>
      <c r="H145" s="75"/>
      <c r="I145" s="75"/>
      <c r="J145" s="75"/>
      <c r="K145" s="75" t="s">
        <v>212</v>
      </c>
      <c r="L145" s="75"/>
      <c r="M145" s="75"/>
      <c r="N145" s="75"/>
      <c r="O145" s="92">
        <v>18.850000000000001</v>
      </c>
      <c r="P145" s="62">
        <v>0</v>
      </c>
      <c r="Q145" s="62">
        <v>0</v>
      </c>
      <c r="R145" s="62">
        <v>0</v>
      </c>
      <c r="S145" s="62" t="e">
        <v>#VALUE!</v>
      </c>
      <c r="T145" s="92">
        <v>1.8</v>
      </c>
      <c r="U145" s="92">
        <v>3.31</v>
      </c>
      <c r="V145" s="92">
        <v>2.46</v>
      </c>
      <c r="W145" s="92">
        <v>3.1</v>
      </c>
      <c r="X145" s="92">
        <v>1.64</v>
      </c>
      <c r="Y145" s="92">
        <v>3.1</v>
      </c>
      <c r="Z145" s="143">
        <f t="shared" si="0"/>
        <v>1.64</v>
      </c>
      <c r="AA145" s="143">
        <f t="shared" si="1"/>
        <v>2.46</v>
      </c>
      <c r="AB145" s="143">
        <f t="shared" si="2"/>
        <v>55.084793739978338</v>
      </c>
      <c r="AC145" s="143">
        <f t="shared" si="3"/>
        <v>3.1</v>
      </c>
      <c r="AD145" s="143">
        <f t="shared" si="4"/>
        <v>3.1</v>
      </c>
      <c r="AE145" s="143">
        <f t="shared" si="5"/>
        <v>0</v>
      </c>
      <c r="AF145" s="91">
        <v>43706</v>
      </c>
      <c r="AG145" s="92">
        <v>0.35</v>
      </c>
      <c r="AH145" s="92">
        <v>14.15166</v>
      </c>
      <c r="AI145" s="65" t="e">
        <f t="shared" si="9"/>
        <v>#VALUE!</v>
      </c>
      <c r="AJ145" s="66" t="e">
        <v>#VALUE!</v>
      </c>
      <c r="AK145" s="66" t="e">
        <v>#VALUE!</v>
      </c>
      <c r="AL145" s="102" t="e">
        <v>#VALUE!</v>
      </c>
      <c r="AM145" s="92">
        <v>64.5</v>
      </c>
      <c r="AN145" s="15" t="s">
        <v>16</v>
      </c>
    </row>
    <row r="146" spans="1:40" ht="14.5" x14ac:dyDescent="0.35">
      <c r="A146" s="59" t="s">
        <v>172</v>
      </c>
      <c r="B146" s="59" t="s">
        <v>427</v>
      </c>
      <c r="C146" s="59" t="s">
        <v>154</v>
      </c>
      <c r="D146" s="59" t="s">
        <v>322</v>
      </c>
      <c r="E146" s="59" t="s">
        <v>145</v>
      </c>
      <c r="F146" s="59" t="s">
        <v>142</v>
      </c>
      <c r="G146" s="75"/>
      <c r="H146" s="75"/>
      <c r="I146" s="75"/>
      <c r="J146" s="75"/>
      <c r="K146" s="92">
        <v>0.316</v>
      </c>
      <c r="L146" s="92">
        <v>1.2649999999999999</v>
      </c>
      <c r="M146" s="92">
        <v>0.44</v>
      </c>
      <c r="N146" s="92">
        <v>1.512</v>
      </c>
      <c r="O146" s="92">
        <v>18.690000000000001</v>
      </c>
      <c r="P146" s="62">
        <v>3.024</v>
      </c>
      <c r="Q146" s="62">
        <v>0.88</v>
      </c>
      <c r="R146" s="62">
        <v>0.24700000000000011</v>
      </c>
      <c r="S146" s="62">
        <v>0.124</v>
      </c>
      <c r="T146" s="92">
        <v>1.22</v>
      </c>
      <c r="U146" s="92">
        <v>2.74</v>
      </c>
      <c r="V146" s="92">
        <v>2.92</v>
      </c>
      <c r="W146" s="92">
        <v>1.37</v>
      </c>
      <c r="X146" s="92">
        <v>2.74</v>
      </c>
      <c r="Y146" s="92">
        <v>1.48</v>
      </c>
      <c r="Z146" s="143">
        <f t="shared" si="0"/>
        <v>2.74</v>
      </c>
      <c r="AA146" s="143">
        <f t="shared" si="1"/>
        <v>2.92</v>
      </c>
      <c r="AB146" s="143">
        <f t="shared" si="2"/>
        <v>10.36975980310968</v>
      </c>
      <c r="AC146" s="143">
        <f t="shared" si="3"/>
        <v>1.37</v>
      </c>
      <c r="AD146" s="143">
        <f t="shared" si="4"/>
        <v>1.48</v>
      </c>
      <c r="AE146" s="143">
        <f t="shared" si="5"/>
        <v>6.3153155679154018</v>
      </c>
      <c r="AF146" s="91">
        <v>43706</v>
      </c>
      <c r="AG146" s="75"/>
      <c r="AH146" s="75"/>
      <c r="AI146" s="75">
        <f t="shared" si="9"/>
        <v>6.9807579357337377E-2</v>
      </c>
      <c r="AJ146" s="66">
        <v>0</v>
      </c>
      <c r="AK146" s="66">
        <v>0</v>
      </c>
      <c r="AL146" s="102" t="e">
        <v>#VALUE!</v>
      </c>
      <c r="AM146" s="75" t="s">
        <v>211</v>
      </c>
      <c r="AN146" s="15" t="s">
        <v>16</v>
      </c>
    </row>
    <row r="147" spans="1:40" ht="14.5" x14ac:dyDescent="0.35">
      <c r="A147" s="121" t="s">
        <v>172</v>
      </c>
      <c r="B147" s="59" t="s">
        <v>427</v>
      </c>
      <c r="C147" s="121" t="s">
        <v>154</v>
      </c>
      <c r="D147" s="121" t="s">
        <v>322</v>
      </c>
      <c r="E147" s="121" t="s">
        <v>145</v>
      </c>
      <c r="F147" s="121" t="s">
        <v>160</v>
      </c>
      <c r="G147" s="76"/>
      <c r="H147" s="76"/>
      <c r="I147" s="74">
        <v>0.64300000000000002</v>
      </c>
      <c r="J147" s="74">
        <v>1.0780000000000001</v>
      </c>
      <c r="K147" s="74">
        <v>1.0620000000000001</v>
      </c>
      <c r="L147" s="74">
        <v>1.4570000000000001</v>
      </c>
      <c r="M147" s="74">
        <v>1.373</v>
      </c>
      <c r="N147" s="74">
        <v>1.68</v>
      </c>
      <c r="O147" s="74">
        <v>19.89</v>
      </c>
      <c r="P147" s="62">
        <v>3.36</v>
      </c>
      <c r="Q147" s="62">
        <v>2.746</v>
      </c>
      <c r="R147" s="62">
        <v>0.22299999999999986</v>
      </c>
      <c r="S147" s="62">
        <v>0.31099999999999994</v>
      </c>
      <c r="T147" s="74">
        <v>2.0499999999999998</v>
      </c>
      <c r="U147" s="74">
        <v>3.36</v>
      </c>
      <c r="V147" s="74">
        <v>2.04</v>
      </c>
      <c r="W147" s="74">
        <v>2.64</v>
      </c>
      <c r="X147" s="74">
        <v>2.0499999999999998</v>
      </c>
      <c r="Y147" s="74">
        <v>3.5</v>
      </c>
      <c r="Z147" s="143">
        <f t="shared" si="0"/>
        <v>2.04</v>
      </c>
      <c r="AA147" s="143">
        <f t="shared" si="1"/>
        <v>2.0499999999999998</v>
      </c>
      <c r="AB147" s="143">
        <f t="shared" si="2"/>
        <v>0.57296734472631505</v>
      </c>
      <c r="AC147" s="143">
        <f t="shared" si="3"/>
        <v>2.64</v>
      </c>
      <c r="AD147" s="143">
        <f t="shared" si="4"/>
        <v>3.5</v>
      </c>
      <c r="AE147" s="143">
        <f t="shared" si="5"/>
        <v>59.316582877480442</v>
      </c>
      <c r="AF147" s="73">
        <v>43706</v>
      </c>
      <c r="AG147" s="74">
        <v>0.39</v>
      </c>
      <c r="AH147" s="74">
        <v>8.4130500000000001</v>
      </c>
      <c r="AI147" s="65">
        <f t="shared" si="9"/>
        <v>2.0445191161616521</v>
      </c>
      <c r="AJ147" s="66">
        <v>421.18007851725832</v>
      </c>
      <c r="AK147" s="66">
        <v>0.42118007851725831</v>
      </c>
      <c r="AL147" s="67">
        <v>0.42118</v>
      </c>
      <c r="AM147" s="78">
        <v>47.7</v>
      </c>
      <c r="AN147" s="15" t="s">
        <v>10</v>
      </c>
    </row>
    <row r="148" spans="1:40" ht="14.5" x14ac:dyDescent="0.35">
      <c r="A148" s="87" t="s">
        <v>172</v>
      </c>
      <c r="B148" s="59" t="s">
        <v>427</v>
      </c>
      <c r="C148" s="87" t="s">
        <v>154</v>
      </c>
      <c r="D148" s="87" t="s">
        <v>323</v>
      </c>
      <c r="E148" s="87" t="s">
        <v>148</v>
      </c>
      <c r="F148" s="87" t="s">
        <v>139</v>
      </c>
      <c r="G148" s="84"/>
      <c r="H148" s="84"/>
      <c r="I148" s="83">
        <v>0.2</v>
      </c>
      <c r="J148" s="83">
        <v>0.90100000000000002</v>
      </c>
      <c r="K148" s="83">
        <v>0.90600000000000003</v>
      </c>
      <c r="L148" s="83">
        <v>1.4239999999999999</v>
      </c>
      <c r="M148" s="83">
        <v>1.2609999999999999</v>
      </c>
      <c r="N148" s="83">
        <v>1.6990000000000001</v>
      </c>
      <c r="O148" s="83">
        <v>16.04</v>
      </c>
      <c r="P148" s="62">
        <v>3.3980000000000001</v>
      </c>
      <c r="Q148" s="62">
        <v>2.5219999999999998</v>
      </c>
      <c r="R148" s="62">
        <v>0.27500000000000013</v>
      </c>
      <c r="S148" s="62">
        <v>0.35499999999999987</v>
      </c>
      <c r="T148" s="83">
        <v>1.65</v>
      </c>
      <c r="U148" s="83">
        <v>3.01</v>
      </c>
      <c r="V148" s="83">
        <v>2.97</v>
      </c>
      <c r="W148" s="83">
        <v>1.82</v>
      </c>
      <c r="X148" s="83">
        <v>2.48</v>
      </c>
      <c r="Y148" s="83">
        <v>3.08</v>
      </c>
      <c r="Z148" s="143">
        <f t="shared" si="0"/>
        <v>2.48</v>
      </c>
      <c r="AA148" s="143">
        <f t="shared" si="1"/>
        <v>2.97</v>
      </c>
      <c r="AB148" s="143">
        <f t="shared" si="2"/>
        <v>29.340581568324424</v>
      </c>
      <c r="AC148" s="143">
        <f t="shared" si="3"/>
        <v>1.82</v>
      </c>
      <c r="AD148" s="143">
        <f t="shared" si="4"/>
        <v>3.08</v>
      </c>
      <c r="AE148" s="143" t="e">
        <f t="shared" si="5"/>
        <v>#NUM!</v>
      </c>
      <c r="AF148" s="82">
        <v>43706</v>
      </c>
      <c r="AG148" s="83">
        <v>0.51</v>
      </c>
      <c r="AH148" s="83">
        <v>15.335699999999999</v>
      </c>
      <c r="AI148" s="75">
        <f t="shared" si="9"/>
        <v>1.8439111590924826</v>
      </c>
      <c r="AJ148" s="66">
        <v>851.27354754040607</v>
      </c>
      <c r="AK148" s="66">
        <v>0.85127354754040607</v>
      </c>
      <c r="AL148" s="67">
        <v>0.85127399999999998</v>
      </c>
      <c r="AM148" s="86">
        <v>48.4</v>
      </c>
      <c r="AN148" s="15" t="s">
        <v>16</v>
      </c>
    </row>
    <row r="149" spans="1:40" ht="14.5" x14ac:dyDescent="0.35">
      <c r="A149" s="87" t="s">
        <v>172</v>
      </c>
      <c r="B149" s="59" t="s">
        <v>427</v>
      </c>
      <c r="C149" s="87" t="s">
        <v>154</v>
      </c>
      <c r="D149" s="87" t="s">
        <v>323</v>
      </c>
      <c r="E149" s="87" t="s">
        <v>148</v>
      </c>
      <c r="F149" s="87" t="s">
        <v>142</v>
      </c>
      <c r="G149" s="80">
        <v>8.6578700000000008</v>
      </c>
      <c r="H149" s="80">
        <v>8.6555900000000001</v>
      </c>
      <c r="I149" s="83">
        <v>6.7000000000000004E-2</v>
      </c>
      <c r="J149" s="83">
        <v>0.71299999999999997</v>
      </c>
      <c r="K149" s="83">
        <v>0.38</v>
      </c>
      <c r="L149" s="83">
        <v>1.0820000000000001</v>
      </c>
      <c r="M149" s="83">
        <v>0.54</v>
      </c>
      <c r="N149" s="83">
        <v>1.3180000000000001</v>
      </c>
      <c r="O149" s="83">
        <v>19.59</v>
      </c>
      <c r="P149" s="62">
        <v>2.6360000000000001</v>
      </c>
      <c r="Q149" s="62">
        <v>1.08</v>
      </c>
      <c r="R149" s="62">
        <v>0.23599999999999999</v>
      </c>
      <c r="S149" s="62">
        <v>0.16000000000000003</v>
      </c>
      <c r="T149" s="83">
        <v>1.52</v>
      </c>
      <c r="U149" s="83">
        <v>2.73</v>
      </c>
      <c r="V149" s="83">
        <v>1.64</v>
      </c>
      <c r="W149" s="83">
        <v>2.44</v>
      </c>
      <c r="X149" s="83">
        <v>1.93</v>
      </c>
      <c r="Y149" s="83">
        <v>2.83</v>
      </c>
      <c r="Z149" s="143">
        <f t="shared" si="0"/>
        <v>1.64</v>
      </c>
      <c r="AA149" s="143">
        <f t="shared" si="1"/>
        <v>1.93</v>
      </c>
      <c r="AB149" s="143">
        <f t="shared" si="2"/>
        <v>16.857956018647979</v>
      </c>
      <c r="AC149" s="143">
        <f t="shared" si="3"/>
        <v>2.44</v>
      </c>
      <c r="AD149" s="143">
        <f t="shared" si="4"/>
        <v>2.83</v>
      </c>
      <c r="AE149" s="143">
        <f t="shared" si="5"/>
        <v>22.954499396151622</v>
      </c>
      <c r="AF149" s="82">
        <v>43706</v>
      </c>
      <c r="AG149" s="83">
        <v>0.39</v>
      </c>
      <c r="AH149" s="83">
        <v>15.335699999999999</v>
      </c>
      <c r="AI149" s="65">
        <f t="shared" si="9"/>
        <v>0.1163693419770582</v>
      </c>
      <c r="AJ149" s="66">
        <v>13488.714184354976</v>
      </c>
      <c r="AK149" s="66">
        <v>13.488714184354976</v>
      </c>
      <c r="AL149" s="67">
        <v>13.488709999999999</v>
      </c>
      <c r="AM149" s="86">
        <v>44.9</v>
      </c>
      <c r="AN149" s="15" t="s">
        <v>12</v>
      </c>
    </row>
    <row r="150" spans="1:40" ht="14.5" x14ac:dyDescent="0.35">
      <c r="A150" s="59" t="s">
        <v>172</v>
      </c>
      <c r="B150" s="59" t="s">
        <v>427</v>
      </c>
      <c r="C150" s="59" t="s">
        <v>154</v>
      </c>
      <c r="D150" s="59" t="s">
        <v>324</v>
      </c>
      <c r="E150" s="59" t="s">
        <v>150</v>
      </c>
      <c r="F150" s="59" t="s">
        <v>139</v>
      </c>
      <c r="G150" s="75"/>
      <c r="H150" s="75"/>
      <c r="I150" s="75"/>
      <c r="J150" s="75"/>
      <c r="K150" s="92">
        <v>0.42</v>
      </c>
      <c r="L150" s="92">
        <v>1.0649999999999999</v>
      </c>
      <c r="M150" s="92">
        <v>0.58299999999999996</v>
      </c>
      <c r="N150" s="92">
        <v>1.421</v>
      </c>
      <c r="O150" s="92">
        <v>16.399999999999999</v>
      </c>
      <c r="P150" s="62">
        <v>2.8420000000000001</v>
      </c>
      <c r="Q150" s="62">
        <v>1.1659999999999999</v>
      </c>
      <c r="R150" s="62">
        <v>0.35600000000000009</v>
      </c>
      <c r="S150" s="62">
        <v>0.16299999999999998</v>
      </c>
      <c r="T150" s="92">
        <v>1.83</v>
      </c>
      <c r="U150" s="92">
        <v>3.11</v>
      </c>
      <c r="V150" s="92">
        <v>1.92</v>
      </c>
      <c r="W150" s="92">
        <v>2.85</v>
      </c>
      <c r="X150" s="92">
        <v>2.61</v>
      </c>
      <c r="Y150" s="92">
        <v>1.5</v>
      </c>
      <c r="Z150" s="143">
        <f t="shared" si="0"/>
        <v>1.92</v>
      </c>
      <c r="AA150" s="143">
        <f t="shared" si="1"/>
        <v>2.61</v>
      </c>
      <c r="AB150" s="143">
        <f t="shared" si="2"/>
        <v>43.63010885789226</v>
      </c>
      <c r="AC150" s="143">
        <f t="shared" si="3"/>
        <v>1.5</v>
      </c>
      <c r="AD150" s="143">
        <f t="shared" si="4"/>
        <v>2.85</v>
      </c>
      <c r="AE150" s="143" t="e">
        <f t="shared" si="5"/>
        <v>#NUM!</v>
      </c>
      <c r="AF150" s="91">
        <v>43706</v>
      </c>
      <c r="AG150" s="75"/>
      <c r="AH150" s="75"/>
      <c r="AI150" s="75">
        <f t="shared" ref="AI150:AI213" si="10">PI()/4*(M150^3*N150-K150^3*L150)</f>
        <v>0.1591805278630086</v>
      </c>
      <c r="AJ150" s="66">
        <v>0</v>
      </c>
      <c r="AK150" s="66">
        <v>0</v>
      </c>
      <c r="AL150" s="102" t="e">
        <v>#VALUE!</v>
      </c>
      <c r="AM150" s="75" t="s">
        <v>211</v>
      </c>
      <c r="AN150" s="15" t="s">
        <v>16</v>
      </c>
    </row>
    <row r="151" spans="1:40" ht="14.5" x14ac:dyDescent="0.35">
      <c r="A151" s="87" t="s">
        <v>172</v>
      </c>
      <c r="B151" s="59" t="s">
        <v>427</v>
      </c>
      <c r="C151" s="87" t="s">
        <v>154</v>
      </c>
      <c r="D151" s="87" t="s">
        <v>324</v>
      </c>
      <c r="E151" s="87" t="s">
        <v>150</v>
      </c>
      <c r="F151" s="87" t="s">
        <v>142</v>
      </c>
      <c r="G151" s="80">
        <v>6.9421799999999996</v>
      </c>
      <c r="H151" s="80">
        <v>6.6948400000000001</v>
      </c>
      <c r="I151" s="83">
        <v>7.1999999999999995E-2</v>
      </c>
      <c r="J151" s="83">
        <v>0.78800000000000003</v>
      </c>
      <c r="K151" s="83">
        <v>0.215</v>
      </c>
      <c r="L151" s="83">
        <v>1.157</v>
      </c>
      <c r="M151" s="83">
        <v>0.40600000000000003</v>
      </c>
      <c r="N151" s="83">
        <v>1.365</v>
      </c>
      <c r="O151" s="83">
        <v>18.72</v>
      </c>
      <c r="P151" s="62">
        <v>2.73</v>
      </c>
      <c r="Q151" s="62">
        <v>0.81200000000000006</v>
      </c>
      <c r="R151" s="62">
        <v>0.20799999999999996</v>
      </c>
      <c r="S151" s="62">
        <v>0.19100000000000003</v>
      </c>
      <c r="T151" s="83">
        <v>1.22</v>
      </c>
      <c r="U151" s="83">
        <v>2.61</v>
      </c>
      <c r="V151" s="83">
        <v>2.59</v>
      </c>
      <c r="W151" s="83">
        <v>1.21</v>
      </c>
      <c r="X151" s="83">
        <v>2.61</v>
      </c>
      <c r="Y151" s="83">
        <v>1.46</v>
      </c>
      <c r="Z151" s="143">
        <f t="shared" si="0"/>
        <v>2.59</v>
      </c>
      <c r="AA151" s="143">
        <f t="shared" si="1"/>
        <v>2.61</v>
      </c>
      <c r="AB151" s="143">
        <f t="shared" si="2"/>
        <v>1.1459919981269298</v>
      </c>
      <c r="AC151" s="143">
        <f t="shared" si="3"/>
        <v>1.21</v>
      </c>
      <c r="AD151" s="143">
        <f t="shared" si="4"/>
        <v>1.46</v>
      </c>
      <c r="AE151" s="143">
        <f t="shared" si="5"/>
        <v>14.477512182624279</v>
      </c>
      <c r="AF151" s="82">
        <v>43706</v>
      </c>
      <c r="AG151" s="83">
        <v>0.27</v>
      </c>
      <c r="AH151" s="83">
        <v>10.31349</v>
      </c>
      <c r="AI151" s="65">
        <f t="shared" si="10"/>
        <v>6.2715427976759386E-2</v>
      </c>
      <c r="AJ151" s="66">
        <v>16832.041308339423</v>
      </c>
      <c r="AK151" s="66">
        <v>16.832041308339424</v>
      </c>
      <c r="AL151" s="67">
        <v>16.832039999999999</v>
      </c>
      <c r="AM151" s="83">
        <v>34.799999999999997</v>
      </c>
      <c r="AN151" s="15" t="s">
        <v>149</v>
      </c>
    </row>
    <row r="152" spans="1:40" ht="14.5" x14ac:dyDescent="0.35">
      <c r="A152" s="59" t="s">
        <v>172</v>
      </c>
      <c r="B152" s="59" t="s">
        <v>427</v>
      </c>
      <c r="C152" s="59" t="s">
        <v>154</v>
      </c>
      <c r="D152" s="59" t="s">
        <v>324</v>
      </c>
      <c r="E152" s="59" t="s">
        <v>150</v>
      </c>
      <c r="F152" s="59" t="s">
        <v>160</v>
      </c>
      <c r="G152" s="75"/>
      <c r="H152" s="75"/>
      <c r="I152" s="75"/>
      <c r="J152" s="75"/>
      <c r="K152" s="92">
        <v>0.83299999999999996</v>
      </c>
      <c r="L152" s="92">
        <v>1.3440000000000001</v>
      </c>
      <c r="M152" s="92">
        <v>0.97699999999999998</v>
      </c>
      <c r="N152" s="92">
        <v>1.526</v>
      </c>
      <c r="O152" s="92">
        <v>16.239999999999998</v>
      </c>
      <c r="P152" s="62">
        <v>3.052</v>
      </c>
      <c r="Q152" s="62">
        <v>1.954</v>
      </c>
      <c r="R152" s="62">
        <v>0.18199999999999994</v>
      </c>
      <c r="S152" s="62">
        <v>0.14400000000000002</v>
      </c>
      <c r="T152" s="92">
        <v>1.61</v>
      </c>
      <c r="U152" s="92">
        <v>2.63</v>
      </c>
      <c r="V152" s="92">
        <v>2.66</v>
      </c>
      <c r="W152" s="92">
        <v>1.9</v>
      </c>
      <c r="X152" s="92">
        <v>2.4900000000000002</v>
      </c>
      <c r="Y152" s="92">
        <v>1.88</v>
      </c>
      <c r="Z152" s="143">
        <f t="shared" si="0"/>
        <v>2.4900000000000002</v>
      </c>
      <c r="AA152" s="143">
        <f t="shared" si="1"/>
        <v>2.66</v>
      </c>
      <c r="AB152" s="143">
        <f t="shared" si="2"/>
        <v>9.7878190544791241</v>
      </c>
      <c r="AC152" s="143">
        <f t="shared" si="3"/>
        <v>1.88</v>
      </c>
      <c r="AD152" s="143">
        <f t="shared" si="4"/>
        <v>1.9</v>
      </c>
      <c r="AE152" s="143">
        <f t="shared" si="5"/>
        <v>1.1459919981269298</v>
      </c>
      <c r="AF152" s="91">
        <v>43706</v>
      </c>
      <c r="AG152" s="75"/>
      <c r="AH152" s="75"/>
      <c r="AI152" s="75">
        <f t="shared" si="10"/>
        <v>0.50757485510271727</v>
      </c>
      <c r="AJ152" s="66">
        <v>0</v>
      </c>
      <c r="AK152" s="66">
        <v>0</v>
      </c>
      <c r="AL152" s="102" t="e">
        <v>#VALUE!</v>
      </c>
      <c r="AM152" s="101" t="s">
        <v>211</v>
      </c>
      <c r="AN152" s="15" t="s">
        <v>16</v>
      </c>
    </row>
    <row r="153" spans="1:40" ht="14.5" x14ac:dyDescent="0.35">
      <c r="A153" s="87" t="s">
        <v>172</v>
      </c>
      <c r="B153" s="59" t="s">
        <v>427</v>
      </c>
      <c r="C153" s="87" t="s">
        <v>154</v>
      </c>
      <c r="D153" s="87" t="s">
        <v>325</v>
      </c>
      <c r="E153" s="87" t="s">
        <v>151</v>
      </c>
      <c r="F153" s="87" t="s">
        <v>139</v>
      </c>
      <c r="G153" s="84"/>
      <c r="H153" s="84"/>
      <c r="I153" s="83">
        <v>6.4000000000000001E-2</v>
      </c>
      <c r="J153" s="83">
        <v>0.67600000000000005</v>
      </c>
      <c r="K153" s="83">
        <v>0.29899999999999999</v>
      </c>
      <c r="L153" s="83">
        <v>1.1259999999999999</v>
      </c>
      <c r="M153" s="83">
        <v>0.56699999999999995</v>
      </c>
      <c r="N153" s="83">
        <v>1.3049999999999999</v>
      </c>
      <c r="O153" s="83">
        <v>17.899999999999999</v>
      </c>
      <c r="P153" s="62">
        <v>2.61</v>
      </c>
      <c r="Q153" s="62">
        <v>1.1339999999999999</v>
      </c>
      <c r="R153" s="62">
        <v>0.17900000000000005</v>
      </c>
      <c r="S153" s="62">
        <v>0.26799999999999996</v>
      </c>
      <c r="T153" s="83">
        <v>1.52</v>
      </c>
      <c r="U153" s="83">
        <v>2.84</v>
      </c>
      <c r="V153" s="83">
        <v>2.8</v>
      </c>
      <c r="W153" s="83">
        <v>1.52</v>
      </c>
      <c r="X153" s="83">
        <v>2.79</v>
      </c>
      <c r="Y153" s="83">
        <v>1.55</v>
      </c>
      <c r="Z153" s="143">
        <f t="shared" si="0"/>
        <v>2.79</v>
      </c>
      <c r="AA153" s="143">
        <f t="shared" si="1"/>
        <v>2.8</v>
      </c>
      <c r="AB153" s="143">
        <f t="shared" si="2"/>
        <v>0.57296734472631505</v>
      </c>
      <c r="AC153" s="143">
        <f t="shared" si="3"/>
        <v>1.52</v>
      </c>
      <c r="AD153" s="143">
        <f t="shared" si="4"/>
        <v>1.55</v>
      </c>
      <c r="AE153" s="143">
        <f t="shared" si="5"/>
        <v>1.7191313204852843</v>
      </c>
      <c r="AF153" s="82">
        <v>43706</v>
      </c>
      <c r="AG153" s="83">
        <v>0.28999999999999998</v>
      </c>
      <c r="AH153" s="83">
        <v>18.56476</v>
      </c>
      <c r="AI153" s="65">
        <f t="shared" si="10"/>
        <v>0.16319157836416334</v>
      </c>
      <c r="AJ153" s="66">
        <v>11643.863967823134</v>
      </c>
      <c r="AK153" s="66">
        <v>11.643863967823133</v>
      </c>
      <c r="AL153" s="67">
        <v>11.64386</v>
      </c>
      <c r="AM153" s="86">
        <v>44.4</v>
      </c>
      <c r="AN153" s="15" t="s">
        <v>16</v>
      </c>
    </row>
    <row r="154" spans="1:40" ht="14.5" x14ac:dyDescent="0.35">
      <c r="A154" s="87" t="s">
        <v>172</v>
      </c>
      <c r="B154" s="59" t="s">
        <v>427</v>
      </c>
      <c r="C154" s="87" t="s">
        <v>154</v>
      </c>
      <c r="D154" s="87" t="s">
        <v>325</v>
      </c>
      <c r="E154" s="87" t="s">
        <v>151</v>
      </c>
      <c r="F154" s="87" t="s">
        <v>142</v>
      </c>
      <c r="G154" s="80">
        <v>1.25021</v>
      </c>
      <c r="H154" s="80">
        <v>0.93603999999999998</v>
      </c>
      <c r="I154" s="83">
        <v>0.106</v>
      </c>
      <c r="J154" s="83">
        <v>0.68799999999999994</v>
      </c>
      <c r="K154" s="83">
        <v>0.38200000000000001</v>
      </c>
      <c r="L154" s="83">
        <v>1.19</v>
      </c>
      <c r="M154" s="83">
        <v>0.51</v>
      </c>
      <c r="N154" s="83">
        <v>1.3109999999999999</v>
      </c>
      <c r="O154" s="83">
        <v>20.66</v>
      </c>
      <c r="P154" s="62">
        <v>2.6219999999999999</v>
      </c>
      <c r="Q154" s="62">
        <v>1.02</v>
      </c>
      <c r="R154" s="62">
        <v>0.121</v>
      </c>
      <c r="S154" s="62">
        <v>0.128</v>
      </c>
      <c r="T154" s="83">
        <v>1.51</v>
      </c>
      <c r="U154" s="83">
        <v>2.5499999999999998</v>
      </c>
      <c r="V154" s="83">
        <v>2.67</v>
      </c>
      <c r="W154" s="83">
        <v>1.56</v>
      </c>
      <c r="X154" s="83">
        <v>1.32</v>
      </c>
      <c r="Y154" s="83">
        <v>2.56</v>
      </c>
      <c r="Z154" s="143">
        <f t="shared" si="0"/>
        <v>1.32</v>
      </c>
      <c r="AA154" s="143">
        <f t="shared" si="1"/>
        <v>2.67</v>
      </c>
      <c r="AB154" s="143" t="e">
        <f t="shared" si="2"/>
        <v>#NUM!</v>
      </c>
      <c r="AC154" s="143">
        <f t="shared" si="3"/>
        <v>1.56</v>
      </c>
      <c r="AD154" s="143">
        <f t="shared" si="4"/>
        <v>2.56</v>
      </c>
      <c r="AE154" s="143">
        <f t="shared" si="5"/>
        <v>89.999999979450337</v>
      </c>
      <c r="AF154" s="82">
        <v>43706</v>
      </c>
      <c r="AG154" s="83">
        <v>0.22</v>
      </c>
      <c r="AH154" s="83">
        <v>17.12491</v>
      </c>
      <c r="AI154" s="75">
        <f t="shared" si="10"/>
        <v>8.4486324293654505E-2</v>
      </c>
      <c r="AJ154" s="66">
        <v>20746.622686522933</v>
      </c>
      <c r="AK154" s="66">
        <v>20.746622686522933</v>
      </c>
      <c r="AL154" s="67">
        <v>20.74662</v>
      </c>
      <c r="AM154" s="86">
        <v>46.5</v>
      </c>
      <c r="AN154" s="15" t="s">
        <v>149</v>
      </c>
    </row>
    <row r="155" spans="1:40" ht="14.5" x14ac:dyDescent="0.35">
      <c r="A155" s="121" t="s">
        <v>172</v>
      </c>
      <c r="B155" s="59" t="s">
        <v>427</v>
      </c>
      <c r="C155" s="121" t="s">
        <v>154</v>
      </c>
      <c r="D155" s="121" t="s">
        <v>325</v>
      </c>
      <c r="E155" s="121" t="s">
        <v>151</v>
      </c>
      <c r="F155" s="121" t="s">
        <v>160</v>
      </c>
      <c r="G155" s="74">
        <v>6.9204800000000004</v>
      </c>
      <c r="H155" s="74">
        <v>6.8886399999999997</v>
      </c>
      <c r="I155" s="74">
        <v>9.6000000000000002E-2</v>
      </c>
      <c r="J155" s="74">
        <v>0.58499999999999996</v>
      </c>
      <c r="K155" s="74">
        <v>0.30599999999999999</v>
      </c>
      <c r="L155" s="74">
        <v>1.2</v>
      </c>
      <c r="M155" s="74">
        <v>0.51800000000000002</v>
      </c>
      <c r="N155" s="74">
        <v>1.3340000000000001</v>
      </c>
      <c r="O155" s="74">
        <v>19.98</v>
      </c>
      <c r="P155" s="62">
        <v>2.6680000000000001</v>
      </c>
      <c r="Q155" s="62">
        <v>1.036</v>
      </c>
      <c r="R155" s="62">
        <v>0.13400000000000012</v>
      </c>
      <c r="S155" s="62">
        <v>0.21200000000000002</v>
      </c>
      <c r="T155" s="74">
        <v>1.49</v>
      </c>
      <c r="U155" s="74">
        <v>3.03</v>
      </c>
      <c r="V155" s="74">
        <v>1.56</v>
      </c>
      <c r="W155" s="74">
        <v>2.82</v>
      </c>
      <c r="X155" s="74">
        <v>2.67</v>
      </c>
      <c r="Y155" s="74">
        <v>1.37</v>
      </c>
      <c r="Z155" s="143">
        <f t="shared" si="0"/>
        <v>1.56</v>
      </c>
      <c r="AA155" s="143">
        <f t="shared" si="1"/>
        <v>2.67</v>
      </c>
      <c r="AB155" s="143" t="e">
        <f t="shared" si="2"/>
        <v>#NUM!</v>
      </c>
      <c r="AC155" s="143">
        <f t="shared" si="3"/>
        <v>1.37</v>
      </c>
      <c r="AD155" s="143">
        <f t="shared" si="4"/>
        <v>2.82</v>
      </c>
      <c r="AE155" s="143" t="e">
        <f t="shared" si="5"/>
        <v>#NUM!</v>
      </c>
      <c r="AF155" s="73">
        <v>43706</v>
      </c>
      <c r="AG155" s="74">
        <v>0.25</v>
      </c>
      <c r="AH155" s="74">
        <v>16.569210000000002</v>
      </c>
      <c r="AI155" s="65">
        <f t="shared" si="10"/>
        <v>0.11862022768026349</v>
      </c>
      <c r="AJ155" s="66">
        <v>14297.12044092776</v>
      </c>
      <c r="AK155" s="66">
        <v>14.29712044092776</v>
      </c>
      <c r="AL155" s="67">
        <v>14.29712</v>
      </c>
      <c r="AM155" s="78">
        <v>43.7</v>
      </c>
      <c r="AN155" s="15" t="s">
        <v>10</v>
      </c>
    </row>
    <row r="156" spans="1:40" ht="14.5" x14ac:dyDescent="0.35">
      <c r="A156" s="79" t="s">
        <v>172</v>
      </c>
      <c r="B156" s="144" t="s">
        <v>428</v>
      </c>
      <c r="C156" s="79" t="s">
        <v>137</v>
      </c>
      <c r="D156" s="79" t="s">
        <v>326</v>
      </c>
      <c r="E156" s="79" t="s">
        <v>138</v>
      </c>
      <c r="F156" s="79" t="s">
        <v>139</v>
      </c>
      <c r="G156" s="80">
        <v>54.46378</v>
      </c>
      <c r="H156" s="80">
        <v>5.7786099999999996</v>
      </c>
      <c r="I156" s="81">
        <v>0.33300000000000002</v>
      </c>
      <c r="J156" s="81">
        <v>0.63300000000000001</v>
      </c>
      <c r="K156" s="81">
        <v>0.64400000000000002</v>
      </c>
      <c r="L156" s="81">
        <v>1.2749999999999999</v>
      </c>
      <c r="M156" s="81">
        <v>0.85299999999999998</v>
      </c>
      <c r="N156" s="81">
        <v>1.4730000000000001</v>
      </c>
      <c r="O156" s="81">
        <v>25.16</v>
      </c>
      <c r="P156" s="62">
        <v>2.9460000000000002</v>
      </c>
      <c r="Q156" s="62">
        <v>1.706</v>
      </c>
      <c r="R156" s="62">
        <v>0.19800000000000018</v>
      </c>
      <c r="S156" s="62">
        <v>0.20899999999999996</v>
      </c>
      <c r="T156" s="81">
        <v>2.16</v>
      </c>
      <c r="U156" s="81">
        <v>3.18</v>
      </c>
      <c r="V156" s="81">
        <v>2.23</v>
      </c>
      <c r="W156" s="81">
        <v>1.75</v>
      </c>
      <c r="X156" s="81">
        <v>3.68</v>
      </c>
      <c r="Y156" s="81">
        <v>3.2</v>
      </c>
      <c r="Z156" s="143">
        <f t="shared" si="0"/>
        <v>2.23</v>
      </c>
      <c r="AA156" s="143">
        <f t="shared" si="1"/>
        <v>3.68</v>
      </c>
      <c r="AB156" s="143" t="e">
        <f t="shared" si="2"/>
        <v>#NUM!</v>
      </c>
      <c r="AC156" s="143">
        <f t="shared" si="3"/>
        <v>1.75</v>
      </c>
      <c r="AD156" s="143">
        <f t="shared" si="4"/>
        <v>3.2</v>
      </c>
      <c r="AE156" s="143" t="e">
        <f t="shared" si="5"/>
        <v>#NUM!</v>
      </c>
      <c r="AF156" s="82">
        <v>43706</v>
      </c>
      <c r="AG156" s="83">
        <v>0.22</v>
      </c>
      <c r="AH156" s="83">
        <v>19.47213</v>
      </c>
      <c r="AI156" s="75">
        <f t="shared" si="10"/>
        <v>0.45056597982143776</v>
      </c>
      <c r="AJ156" s="66">
        <v>4423.4445755644028</v>
      </c>
      <c r="AK156" s="66">
        <v>4.4234445755644032</v>
      </c>
      <c r="AL156" s="67">
        <v>4.4234450000000001</v>
      </c>
      <c r="AM156" s="86">
        <v>53.7</v>
      </c>
      <c r="AN156" s="15" t="s">
        <v>149</v>
      </c>
    </row>
    <row r="157" spans="1:40" ht="14.5" x14ac:dyDescent="0.35">
      <c r="A157" s="60" t="s">
        <v>172</v>
      </c>
      <c r="B157" s="144" t="s">
        <v>428</v>
      </c>
      <c r="C157" s="60" t="s">
        <v>137</v>
      </c>
      <c r="D157" s="60" t="s">
        <v>326</v>
      </c>
      <c r="E157" s="60" t="s">
        <v>138</v>
      </c>
      <c r="F157" s="60" t="s">
        <v>160</v>
      </c>
      <c r="G157" s="61">
        <v>2.1462400000000001</v>
      </c>
      <c r="H157" s="61">
        <v>2.1461100000000002</v>
      </c>
      <c r="I157" s="81">
        <v>9.8000000000000004E-2</v>
      </c>
      <c r="J157" s="81">
        <v>0.28899999999999998</v>
      </c>
      <c r="K157" s="62">
        <v>0.28899999999999998</v>
      </c>
      <c r="L157" s="62">
        <v>0.497</v>
      </c>
      <c r="M157" s="62">
        <v>0.48499999999999999</v>
      </c>
      <c r="N157" s="62">
        <v>0.64600000000000002</v>
      </c>
      <c r="O157" s="62">
        <v>25.99</v>
      </c>
      <c r="P157" s="62">
        <v>1.292</v>
      </c>
      <c r="Q157" s="62">
        <v>0.97</v>
      </c>
      <c r="R157" s="62">
        <v>0.14900000000000002</v>
      </c>
      <c r="S157" s="62">
        <v>0.19600000000000001</v>
      </c>
      <c r="T157" s="62">
        <v>1.05</v>
      </c>
      <c r="U157" s="62">
        <v>1.37</v>
      </c>
      <c r="V157" s="62">
        <v>1.6</v>
      </c>
      <c r="W157" s="62">
        <v>1.22</v>
      </c>
      <c r="X157" s="62">
        <v>1.43</v>
      </c>
      <c r="Y157" s="62">
        <v>1.17</v>
      </c>
      <c r="Z157" s="143">
        <f t="shared" si="0"/>
        <v>1.43</v>
      </c>
      <c r="AA157" s="143">
        <f t="shared" si="1"/>
        <v>1.6</v>
      </c>
      <c r="AB157" s="143">
        <f t="shared" si="2"/>
        <v>9.7878190544791366</v>
      </c>
      <c r="AC157" s="143">
        <f t="shared" si="3"/>
        <v>1.17</v>
      </c>
      <c r="AD157" s="143">
        <f t="shared" si="4"/>
        <v>1.22</v>
      </c>
      <c r="AE157" s="143">
        <f t="shared" si="5"/>
        <v>2.8659839819444755</v>
      </c>
      <c r="AF157" s="63">
        <v>43706</v>
      </c>
      <c r="AG157" s="64">
        <v>0.2</v>
      </c>
      <c r="AH157" s="64">
        <v>3.2356600000000002</v>
      </c>
      <c r="AI157" s="65">
        <f t="shared" si="10"/>
        <v>4.8460616238426825E-2</v>
      </c>
      <c r="AJ157" s="66">
        <v>6834.0708109703119</v>
      </c>
      <c r="AK157" s="66">
        <v>6.8340708109703119</v>
      </c>
      <c r="AL157" s="67">
        <v>6.8340709999999998</v>
      </c>
      <c r="AM157" s="69">
        <v>17.2</v>
      </c>
      <c r="AN157" s="15" t="s">
        <v>18</v>
      </c>
    </row>
    <row r="158" spans="1:40" ht="14.5" x14ac:dyDescent="0.35">
      <c r="A158" s="79" t="s">
        <v>172</v>
      </c>
      <c r="B158" s="144" t="s">
        <v>428</v>
      </c>
      <c r="C158" s="79" t="s">
        <v>137</v>
      </c>
      <c r="D158" s="79" t="s">
        <v>327</v>
      </c>
      <c r="E158" s="79" t="s">
        <v>145</v>
      </c>
      <c r="F158" s="79" t="s">
        <v>139</v>
      </c>
      <c r="G158" s="123"/>
      <c r="H158" s="123"/>
      <c r="I158" s="81">
        <v>0.48599999999999999</v>
      </c>
      <c r="J158" s="81">
        <v>0.65500000000000003</v>
      </c>
      <c r="K158" s="81">
        <v>0.93300000000000005</v>
      </c>
      <c r="L158" s="81">
        <v>1.171</v>
      </c>
      <c r="M158" s="81">
        <v>1.1160000000000001</v>
      </c>
      <c r="N158" s="81">
        <v>1.393</v>
      </c>
      <c r="O158" s="81">
        <v>25.03</v>
      </c>
      <c r="P158" s="62">
        <v>2.786</v>
      </c>
      <c r="Q158" s="62">
        <v>2.2320000000000002</v>
      </c>
      <c r="R158" s="62">
        <v>0.22199999999999998</v>
      </c>
      <c r="S158" s="62">
        <v>0.18300000000000005</v>
      </c>
      <c r="T158" s="81">
        <v>2.4900000000000002</v>
      </c>
      <c r="U158" s="81">
        <v>3.02</v>
      </c>
      <c r="V158" s="81">
        <v>3.92</v>
      </c>
      <c r="W158" s="81">
        <v>3.62</v>
      </c>
      <c r="X158" s="81">
        <v>2.48</v>
      </c>
      <c r="Y158" s="81">
        <v>1.8</v>
      </c>
      <c r="Z158" s="143">
        <f t="shared" si="0"/>
        <v>2.48</v>
      </c>
      <c r="AA158" s="143">
        <f t="shared" si="1"/>
        <v>3.92</v>
      </c>
      <c r="AB158" s="143" t="e">
        <f t="shared" si="2"/>
        <v>#NUM!</v>
      </c>
      <c r="AC158" s="143">
        <f t="shared" si="3"/>
        <v>1.8</v>
      </c>
      <c r="AD158" s="143">
        <f t="shared" si="4"/>
        <v>3.62</v>
      </c>
      <c r="AE158" s="143" t="e">
        <f t="shared" si="5"/>
        <v>#NUM!</v>
      </c>
      <c r="AF158" s="82">
        <v>43706</v>
      </c>
      <c r="AG158" s="83">
        <v>0.17</v>
      </c>
      <c r="AH158" s="83">
        <v>24.787379999999999</v>
      </c>
      <c r="AI158" s="75">
        <f t="shared" si="10"/>
        <v>0.77371480698544348</v>
      </c>
      <c r="AJ158" s="66">
        <v>3279.1043945960469</v>
      </c>
      <c r="AK158" s="66">
        <v>3.2791043945960467</v>
      </c>
      <c r="AL158" s="67">
        <v>3.2791039999999998</v>
      </c>
      <c r="AM158" s="86">
        <v>55.4</v>
      </c>
      <c r="AN158" s="15" t="s">
        <v>16</v>
      </c>
    </row>
    <row r="159" spans="1:40" ht="14.5" x14ac:dyDescent="0.35">
      <c r="A159" s="79" t="s">
        <v>172</v>
      </c>
      <c r="B159" s="144" t="s">
        <v>428</v>
      </c>
      <c r="C159" s="79" t="s">
        <v>137</v>
      </c>
      <c r="D159" s="79" t="s">
        <v>327</v>
      </c>
      <c r="E159" s="79" t="s">
        <v>145</v>
      </c>
      <c r="F159" s="79" t="s">
        <v>142</v>
      </c>
      <c r="G159" s="80">
        <v>4.8046899999999999</v>
      </c>
      <c r="H159" s="80">
        <v>4.5763100000000003</v>
      </c>
      <c r="I159" s="81">
        <v>0.23400000000000001</v>
      </c>
      <c r="J159" s="81">
        <v>0.434</v>
      </c>
      <c r="K159" s="81">
        <v>0.48599999999999999</v>
      </c>
      <c r="L159" s="81">
        <v>0.66700000000000004</v>
      </c>
      <c r="M159" s="81">
        <v>0.61499999999999999</v>
      </c>
      <c r="N159" s="81">
        <v>0.78600000000000003</v>
      </c>
      <c r="O159" s="81">
        <v>25.23</v>
      </c>
      <c r="P159" s="62">
        <v>1.5720000000000001</v>
      </c>
      <c r="Q159" s="62">
        <v>1.23</v>
      </c>
      <c r="R159" s="62">
        <v>0.11899999999999999</v>
      </c>
      <c r="S159" s="62">
        <v>0.129</v>
      </c>
      <c r="T159" s="81">
        <v>1.34</v>
      </c>
      <c r="U159" s="81">
        <v>1.74</v>
      </c>
      <c r="V159" s="81">
        <v>2.36</v>
      </c>
      <c r="W159" s="81">
        <v>1.43</v>
      </c>
      <c r="X159" s="81">
        <v>1.67</v>
      </c>
      <c r="Y159" s="81">
        <v>1.39</v>
      </c>
      <c r="Z159" s="143">
        <f t="shared" si="0"/>
        <v>1.67</v>
      </c>
      <c r="AA159" s="143">
        <f t="shared" si="1"/>
        <v>2.36</v>
      </c>
      <c r="AB159" s="143">
        <f t="shared" si="2"/>
        <v>43.63010885789226</v>
      </c>
      <c r="AC159" s="143">
        <f t="shared" si="3"/>
        <v>1.39</v>
      </c>
      <c r="AD159" s="143">
        <f t="shared" si="4"/>
        <v>1.43</v>
      </c>
      <c r="AE159" s="143">
        <f t="shared" si="5"/>
        <v>2.2924427754324563</v>
      </c>
      <c r="AF159" s="82">
        <v>43706</v>
      </c>
      <c r="AG159" s="83">
        <v>0.25</v>
      </c>
      <c r="AH159" s="83">
        <v>10.37946</v>
      </c>
      <c r="AI159" s="65">
        <f t="shared" si="10"/>
        <v>8.3459876373933456E-2</v>
      </c>
      <c r="AJ159" s="66">
        <v>12729.242180878755</v>
      </c>
      <c r="AK159" s="66">
        <v>12.729242180878755</v>
      </c>
      <c r="AL159" s="67">
        <v>12.729240000000001</v>
      </c>
      <c r="AM159" s="86">
        <v>27</v>
      </c>
      <c r="AN159" s="15" t="s">
        <v>149</v>
      </c>
    </row>
    <row r="160" spans="1:40" ht="14.5" x14ac:dyDescent="0.35">
      <c r="A160" s="79" t="s">
        <v>172</v>
      </c>
      <c r="B160" s="144" t="s">
        <v>428</v>
      </c>
      <c r="C160" s="79" t="s">
        <v>137</v>
      </c>
      <c r="D160" s="79" t="s">
        <v>328</v>
      </c>
      <c r="E160" s="79" t="s">
        <v>148</v>
      </c>
      <c r="F160" s="79" t="s">
        <v>139</v>
      </c>
      <c r="G160" s="80">
        <v>14.40584</v>
      </c>
      <c r="H160" s="80">
        <v>10.46184</v>
      </c>
      <c r="I160" s="81">
        <v>0.32300000000000001</v>
      </c>
      <c r="J160" s="81">
        <v>0.63800000000000001</v>
      </c>
      <c r="K160" s="81">
        <v>0.72</v>
      </c>
      <c r="L160" s="81">
        <v>1.181</v>
      </c>
      <c r="M160" s="81">
        <v>0.89700000000000002</v>
      </c>
      <c r="N160" s="81">
        <v>1.385</v>
      </c>
      <c r="O160" s="81">
        <v>28.24</v>
      </c>
      <c r="P160" s="62">
        <v>2.77</v>
      </c>
      <c r="Q160" s="62">
        <v>1.794</v>
      </c>
      <c r="R160" s="62">
        <v>0.20399999999999996</v>
      </c>
      <c r="S160" s="62">
        <v>0.17700000000000005</v>
      </c>
      <c r="T160" s="81">
        <v>2.37</v>
      </c>
      <c r="U160" s="81">
        <v>3.11</v>
      </c>
      <c r="V160" s="81">
        <v>3.91</v>
      </c>
      <c r="W160" s="81">
        <v>3.51</v>
      </c>
      <c r="X160" s="81">
        <v>2.4300000000000002</v>
      </c>
      <c r="Y160" s="81">
        <v>1.72</v>
      </c>
      <c r="Z160" s="143">
        <f t="shared" si="0"/>
        <v>2.4300000000000002</v>
      </c>
      <c r="AA160" s="143">
        <f t="shared" si="1"/>
        <v>3.91</v>
      </c>
      <c r="AB160" s="143" t="e">
        <f t="shared" si="2"/>
        <v>#NUM!</v>
      </c>
      <c r="AC160" s="143">
        <f t="shared" si="3"/>
        <v>1.72</v>
      </c>
      <c r="AD160" s="143">
        <f t="shared" si="4"/>
        <v>3.51</v>
      </c>
      <c r="AE160" s="143" t="e">
        <f t="shared" si="5"/>
        <v>#NUM!</v>
      </c>
      <c r="AF160" s="82">
        <v>43706</v>
      </c>
      <c r="AG160" s="83">
        <v>0.41</v>
      </c>
      <c r="AH160" s="83">
        <v>29.430700000000002</v>
      </c>
      <c r="AI160" s="75">
        <f t="shared" si="10"/>
        <v>0.43887741502816041</v>
      </c>
      <c r="AJ160" s="66">
        <v>6863.7725929081598</v>
      </c>
      <c r="AK160" s="66">
        <v>6.8637725929081599</v>
      </c>
      <c r="AL160" s="67">
        <v>6.8637730000000001</v>
      </c>
      <c r="AM160" s="86">
        <v>62.3</v>
      </c>
      <c r="AN160" s="15" t="s">
        <v>149</v>
      </c>
    </row>
    <row r="161" spans="1:40" ht="14.5" x14ac:dyDescent="0.35">
      <c r="A161" s="79" t="s">
        <v>172</v>
      </c>
      <c r="B161" s="144" t="s">
        <v>428</v>
      </c>
      <c r="C161" s="79" t="s">
        <v>152</v>
      </c>
      <c r="D161" s="79" t="s">
        <v>329</v>
      </c>
      <c r="E161" s="79" t="s">
        <v>138</v>
      </c>
      <c r="F161" s="79" t="s">
        <v>139</v>
      </c>
      <c r="G161" s="80">
        <v>14.92535</v>
      </c>
      <c r="H161" s="80">
        <v>9.5671700000000008</v>
      </c>
      <c r="I161" s="81">
        <v>0.88400000000000001</v>
      </c>
      <c r="J161" s="81">
        <v>1.2430000000000001</v>
      </c>
      <c r="K161" s="81">
        <v>1.1499999999999999</v>
      </c>
      <c r="L161" s="81">
        <v>1.5169999999999999</v>
      </c>
      <c r="M161" s="81">
        <v>1.417</v>
      </c>
      <c r="N161" s="81">
        <v>1.8360000000000001</v>
      </c>
      <c r="O161" s="81">
        <v>22.44</v>
      </c>
      <c r="P161" s="62">
        <v>3.6720000000000002</v>
      </c>
      <c r="Q161" s="62">
        <v>2.8340000000000001</v>
      </c>
      <c r="R161" s="62">
        <v>0.31900000000000017</v>
      </c>
      <c r="S161" s="62">
        <v>0.26700000000000013</v>
      </c>
      <c r="T161" s="81">
        <v>2.97</v>
      </c>
      <c r="U161" s="81">
        <v>3.54</v>
      </c>
      <c r="V161" s="81">
        <v>3.63</v>
      </c>
      <c r="W161" s="81">
        <v>2.95</v>
      </c>
      <c r="X161" s="81">
        <v>4.03</v>
      </c>
      <c r="Y161" s="81">
        <v>3.57</v>
      </c>
      <c r="Z161" s="143">
        <f t="shared" si="0"/>
        <v>3.63</v>
      </c>
      <c r="AA161" s="143">
        <f t="shared" si="1"/>
        <v>4.03</v>
      </c>
      <c r="AB161" s="143">
        <f t="shared" si="2"/>
        <v>23.578178472818259</v>
      </c>
      <c r="AC161" s="143">
        <f t="shared" si="3"/>
        <v>2.95</v>
      </c>
      <c r="AD161" s="143">
        <f t="shared" si="4"/>
        <v>3.57</v>
      </c>
      <c r="AE161" s="143">
        <f t="shared" si="5"/>
        <v>38.316134464917013</v>
      </c>
      <c r="AF161" s="82">
        <v>43706</v>
      </c>
      <c r="AG161" s="83">
        <v>0.45</v>
      </c>
      <c r="AH161" s="83">
        <v>22.470669999999998</v>
      </c>
      <c r="AI161" s="65">
        <f t="shared" si="10"/>
        <v>2.2906771582205749</v>
      </c>
      <c r="AJ161" s="66">
        <v>1004.0553702811218</v>
      </c>
      <c r="AK161" s="66">
        <v>1.0040553702811219</v>
      </c>
      <c r="AL161" s="67">
        <v>1.0040549999999999</v>
      </c>
      <c r="AM161" s="86">
        <v>72.599999999999994</v>
      </c>
      <c r="AN161" s="15" t="s">
        <v>149</v>
      </c>
    </row>
    <row r="162" spans="1:40" ht="14.5" x14ac:dyDescent="0.35">
      <c r="A162" s="79" t="s">
        <v>172</v>
      </c>
      <c r="B162" s="144" t="s">
        <v>428</v>
      </c>
      <c r="C162" s="79" t="s">
        <v>152</v>
      </c>
      <c r="D162" s="79" t="s">
        <v>329</v>
      </c>
      <c r="E162" s="79" t="s">
        <v>138</v>
      </c>
      <c r="F162" s="79" t="s">
        <v>160</v>
      </c>
      <c r="G162" s="80">
        <v>6.2425699999999997</v>
      </c>
      <c r="H162" s="80">
        <v>5.0868599999999997</v>
      </c>
      <c r="I162" s="81">
        <v>0.438</v>
      </c>
      <c r="J162" s="81">
        <v>0.95399999999999996</v>
      </c>
      <c r="K162" s="81">
        <v>0.70399999999999996</v>
      </c>
      <c r="L162" s="81">
        <v>1.2390000000000001</v>
      </c>
      <c r="M162" s="81">
        <v>0.82099999999999995</v>
      </c>
      <c r="N162" s="81">
        <v>1.4750000000000001</v>
      </c>
      <c r="O162" s="81">
        <v>20.100000000000001</v>
      </c>
      <c r="P162" s="62">
        <v>2.95</v>
      </c>
      <c r="Q162" s="62">
        <v>1.6419999999999999</v>
      </c>
      <c r="R162" s="62">
        <v>0.23599999999999999</v>
      </c>
      <c r="S162" s="62">
        <v>0.11699999999999999</v>
      </c>
      <c r="T162" s="81">
        <v>1.9</v>
      </c>
      <c r="U162" s="81">
        <v>2.91</v>
      </c>
      <c r="V162" s="81">
        <v>3.33</v>
      </c>
      <c r="W162" s="81">
        <v>1.75</v>
      </c>
      <c r="X162" s="81">
        <v>2.46</v>
      </c>
      <c r="Y162" s="81">
        <v>1.86</v>
      </c>
      <c r="Z162" s="143">
        <f t="shared" si="0"/>
        <v>2.46</v>
      </c>
      <c r="AA162" s="143">
        <f t="shared" si="1"/>
        <v>3.33</v>
      </c>
      <c r="AB162" s="143">
        <f t="shared" si="2"/>
        <v>60.458639486052732</v>
      </c>
      <c r="AC162" s="143">
        <f t="shared" si="3"/>
        <v>1.75</v>
      </c>
      <c r="AD162" s="143">
        <f t="shared" si="4"/>
        <v>1.86</v>
      </c>
      <c r="AE162" s="143">
        <f t="shared" si="5"/>
        <v>6.3153155679154152</v>
      </c>
      <c r="AF162" s="82">
        <v>43706</v>
      </c>
      <c r="AG162" s="83">
        <v>0.15</v>
      </c>
      <c r="AH162" s="83">
        <v>14.091760000000001</v>
      </c>
      <c r="AI162" s="75">
        <f t="shared" si="10"/>
        <v>0.30154794662685497</v>
      </c>
      <c r="AJ162" s="66">
        <v>4783.1542804417659</v>
      </c>
      <c r="AK162" s="66">
        <v>4.7831542804417664</v>
      </c>
      <c r="AL162" s="67">
        <v>4.7831539999999997</v>
      </c>
      <c r="AM162" s="86">
        <v>39.200000000000003</v>
      </c>
      <c r="AN162" s="15" t="s">
        <v>149</v>
      </c>
    </row>
    <row r="163" spans="1:40" ht="14.5" x14ac:dyDescent="0.35">
      <c r="A163" s="79" t="s">
        <v>172</v>
      </c>
      <c r="B163" s="144" t="s">
        <v>428</v>
      </c>
      <c r="C163" s="79" t="s">
        <v>152</v>
      </c>
      <c r="D163" s="79" t="s">
        <v>330</v>
      </c>
      <c r="E163" s="79" t="s">
        <v>145</v>
      </c>
      <c r="F163" s="79" t="s">
        <v>139</v>
      </c>
      <c r="G163" s="80">
        <v>10.23706</v>
      </c>
      <c r="H163" s="80">
        <v>8.79556</v>
      </c>
      <c r="I163" s="81">
        <v>0.41</v>
      </c>
      <c r="J163" s="81">
        <v>1.173</v>
      </c>
      <c r="K163" s="81">
        <v>0.64800000000000002</v>
      </c>
      <c r="L163" s="81">
        <v>1.4510000000000001</v>
      </c>
      <c r="M163" s="81">
        <v>0.98499999999999999</v>
      </c>
      <c r="N163" s="81">
        <v>1.6919999999999999</v>
      </c>
      <c r="O163" s="81">
        <v>20.66</v>
      </c>
      <c r="P163" s="62">
        <v>3.3839999999999999</v>
      </c>
      <c r="Q163" s="62">
        <v>1.97</v>
      </c>
      <c r="R163" s="62">
        <v>0.24099999999999988</v>
      </c>
      <c r="S163" s="62">
        <v>0.33699999999999997</v>
      </c>
      <c r="T163" s="81">
        <v>2.08</v>
      </c>
      <c r="U163" s="81">
        <v>3.63</v>
      </c>
      <c r="V163" s="81">
        <v>3.65</v>
      </c>
      <c r="W163" s="81">
        <v>1.97</v>
      </c>
      <c r="X163" s="81">
        <v>3.93</v>
      </c>
      <c r="Y163" s="81">
        <v>2.16</v>
      </c>
      <c r="Z163" s="143">
        <f t="shared" si="0"/>
        <v>3.65</v>
      </c>
      <c r="AA163" s="143">
        <f t="shared" si="1"/>
        <v>3.93</v>
      </c>
      <c r="AB163" s="143">
        <f t="shared" si="2"/>
        <v>16.260204704599285</v>
      </c>
      <c r="AC163" s="143">
        <f t="shared" si="3"/>
        <v>1.97</v>
      </c>
      <c r="AD163" s="143">
        <f t="shared" si="4"/>
        <v>2.16</v>
      </c>
      <c r="AE163" s="143">
        <f t="shared" si="5"/>
        <v>10.952784196390292</v>
      </c>
      <c r="AF163" s="82">
        <v>43706</v>
      </c>
      <c r="AG163" s="83">
        <v>0.16</v>
      </c>
      <c r="AH163" s="83">
        <v>17.710789999999999</v>
      </c>
      <c r="AI163" s="65">
        <f t="shared" si="10"/>
        <v>0.95989988558061723</v>
      </c>
      <c r="AJ163" s="66">
        <v>1888.502310177729</v>
      </c>
      <c r="AK163" s="66">
        <v>1.888502310177729</v>
      </c>
      <c r="AL163" s="67">
        <v>1.8885019999999999</v>
      </c>
      <c r="AM163" s="86">
        <v>55.5</v>
      </c>
      <c r="AN163" s="15" t="s">
        <v>149</v>
      </c>
    </row>
    <row r="164" spans="1:40" ht="14.5" x14ac:dyDescent="0.35">
      <c r="A164" s="79" t="s">
        <v>172</v>
      </c>
      <c r="B164" s="144" t="s">
        <v>428</v>
      </c>
      <c r="C164" s="79" t="s">
        <v>152</v>
      </c>
      <c r="D164" s="79" t="s">
        <v>330</v>
      </c>
      <c r="E164" s="79" t="s">
        <v>145</v>
      </c>
      <c r="F164" s="79" t="s">
        <v>142</v>
      </c>
      <c r="G164" s="80">
        <v>8.7437299999999993</v>
      </c>
      <c r="H164" s="80">
        <v>8.3368900000000004</v>
      </c>
      <c r="I164" s="81">
        <v>0.45800000000000002</v>
      </c>
      <c r="J164" s="81">
        <v>0.95899999999999996</v>
      </c>
      <c r="K164" s="81">
        <v>0.76</v>
      </c>
      <c r="L164" s="81">
        <v>1.319</v>
      </c>
      <c r="M164" s="81">
        <v>0.90400000000000003</v>
      </c>
      <c r="N164" s="81">
        <v>1.5089999999999999</v>
      </c>
      <c r="O164" s="81">
        <v>22.41</v>
      </c>
      <c r="P164" s="62">
        <v>3.0179999999999998</v>
      </c>
      <c r="Q164" s="62">
        <v>1.8080000000000001</v>
      </c>
      <c r="R164" s="62">
        <v>0.18999999999999995</v>
      </c>
      <c r="S164" s="62">
        <v>0.14400000000000002</v>
      </c>
      <c r="T164" s="81">
        <v>1.85</v>
      </c>
      <c r="U164" s="81">
        <v>2.97</v>
      </c>
      <c r="V164" s="81">
        <v>2.88</v>
      </c>
      <c r="W164" s="81">
        <v>1.91</v>
      </c>
      <c r="X164" s="81">
        <v>3.38</v>
      </c>
      <c r="Y164" s="81">
        <v>2.15</v>
      </c>
      <c r="Z164" s="143">
        <f t="shared" si="0"/>
        <v>2.88</v>
      </c>
      <c r="AA164" s="143">
        <f t="shared" si="1"/>
        <v>3.38</v>
      </c>
      <c r="AB164" s="143">
        <f t="shared" si="2"/>
        <v>29.999999993150116</v>
      </c>
      <c r="AC164" s="143">
        <f t="shared" si="3"/>
        <v>1.91</v>
      </c>
      <c r="AD164" s="143">
        <f t="shared" si="4"/>
        <v>2.15</v>
      </c>
      <c r="AE164" s="143">
        <f t="shared" si="5"/>
        <v>13.886540359458284</v>
      </c>
      <c r="AF164" s="82">
        <v>43706</v>
      </c>
      <c r="AG164" s="83">
        <v>0.35</v>
      </c>
      <c r="AH164" s="83">
        <v>20.53933</v>
      </c>
      <c r="AI164" s="75">
        <f t="shared" si="10"/>
        <v>0.42080410052567496</v>
      </c>
      <c r="AJ164" s="66">
        <v>4995.8781376309271</v>
      </c>
      <c r="AK164" s="66">
        <v>4.9958781376309274</v>
      </c>
      <c r="AL164" s="67">
        <v>4.9958780000000003</v>
      </c>
      <c r="AM164" s="86">
        <v>46.9</v>
      </c>
      <c r="AN164" s="15" t="s">
        <v>149</v>
      </c>
    </row>
    <row r="165" spans="1:40" ht="14.5" x14ac:dyDescent="0.35">
      <c r="A165" s="79" t="s">
        <v>172</v>
      </c>
      <c r="B165" s="144" t="s">
        <v>428</v>
      </c>
      <c r="C165" s="79" t="s">
        <v>152</v>
      </c>
      <c r="D165" s="79" t="s">
        <v>331</v>
      </c>
      <c r="E165" s="79" t="s">
        <v>148</v>
      </c>
      <c r="F165" s="79" t="s">
        <v>139</v>
      </c>
      <c r="G165" s="80">
        <v>11.63588</v>
      </c>
      <c r="H165" s="80">
        <v>9.5478299999999994</v>
      </c>
      <c r="I165" s="81">
        <v>0.51</v>
      </c>
      <c r="J165" s="81">
        <v>1.222</v>
      </c>
      <c r="K165" s="81">
        <v>0.81200000000000006</v>
      </c>
      <c r="L165" s="81">
        <v>1.4159999999999999</v>
      </c>
      <c r="M165" s="81">
        <v>1.0329999999999999</v>
      </c>
      <c r="N165" s="81">
        <v>1.627</v>
      </c>
      <c r="O165" s="81">
        <v>24.7</v>
      </c>
      <c r="P165" s="62">
        <v>3.254</v>
      </c>
      <c r="Q165" s="62">
        <v>2.0659999999999998</v>
      </c>
      <c r="R165" s="62">
        <v>0.21100000000000008</v>
      </c>
      <c r="S165" s="62">
        <v>0.22099999999999986</v>
      </c>
      <c r="T165" s="81">
        <v>2.1800000000000002</v>
      </c>
      <c r="U165" s="81">
        <v>3.58</v>
      </c>
      <c r="V165" s="81">
        <v>3.56</v>
      </c>
      <c r="W165" s="81">
        <v>1.96</v>
      </c>
      <c r="X165" s="81">
        <v>4.0999999999999996</v>
      </c>
      <c r="Y165" s="81">
        <v>2.62</v>
      </c>
      <c r="Z165" s="143">
        <f t="shared" si="0"/>
        <v>3.56</v>
      </c>
      <c r="AA165" s="143">
        <f t="shared" si="1"/>
        <v>4.0999999999999996</v>
      </c>
      <c r="AB165" s="143">
        <f t="shared" si="2"/>
        <v>32.683638838795275</v>
      </c>
      <c r="AC165" s="143">
        <f t="shared" si="3"/>
        <v>1.96</v>
      </c>
      <c r="AD165" s="143">
        <f t="shared" si="4"/>
        <v>2.62</v>
      </c>
      <c r="AE165" s="143">
        <f t="shared" si="5"/>
        <v>41.299872782275898</v>
      </c>
      <c r="AF165" s="82">
        <v>43706</v>
      </c>
      <c r="AG165" s="83">
        <v>0.36</v>
      </c>
      <c r="AH165" s="83">
        <v>30.976610000000001</v>
      </c>
      <c r="AI165" s="65">
        <f t="shared" si="10"/>
        <v>0.81315289517366707</v>
      </c>
      <c r="AJ165" s="66">
        <v>3899.125393916459</v>
      </c>
      <c r="AK165" s="66">
        <v>3.8991253939164592</v>
      </c>
      <c r="AL165" s="67">
        <v>3.8991250000000002</v>
      </c>
      <c r="AM165" s="86">
        <v>76.8</v>
      </c>
      <c r="AN165" s="15" t="s">
        <v>149</v>
      </c>
    </row>
    <row r="166" spans="1:40" ht="14.5" x14ac:dyDescent="0.35">
      <c r="A166" s="79" t="s">
        <v>172</v>
      </c>
      <c r="B166" s="144" t="s">
        <v>428</v>
      </c>
      <c r="C166" s="79" t="s">
        <v>152</v>
      </c>
      <c r="D166" s="79" t="s">
        <v>331</v>
      </c>
      <c r="E166" s="79" t="s">
        <v>148</v>
      </c>
      <c r="F166" s="79" t="s">
        <v>142</v>
      </c>
      <c r="G166" s="80">
        <v>5.41648</v>
      </c>
      <c r="H166" s="80">
        <v>3.9512800000000001</v>
      </c>
      <c r="I166" s="81">
        <v>0.31900000000000001</v>
      </c>
      <c r="J166" s="81">
        <v>0.89500000000000002</v>
      </c>
      <c r="K166" s="81">
        <v>0.51</v>
      </c>
      <c r="L166" s="81">
        <v>1.0649999999999999</v>
      </c>
      <c r="M166" s="81">
        <v>0.65400000000000003</v>
      </c>
      <c r="N166" s="81">
        <v>1.31</v>
      </c>
      <c r="O166" s="81">
        <v>24.74</v>
      </c>
      <c r="P166" s="62">
        <v>2.62</v>
      </c>
      <c r="Q166" s="62">
        <v>1.3080000000000001</v>
      </c>
      <c r="R166" s="62">
        <v>0.24500000000000011</v>
      </c>
      <c r="S166" s="62">
        <v>0.14400000000000002</v>
      </c>
      <c r="T166" s="81">
        <v>1.35</v>
      </c>
      <c r="U166" s="81">
        <v>2.88</v>
      </c>
      <c r="V166" s="81">
        <v>2.8</v>
      </c>
      <c r="W166" s="81">
        <v>1.62</v>
      </c>
      <c r="X166" s="81">
        <v>3.2</v>
      </c>
      <c r="Y166" s="81">
        <v>1.86</v>
      </c>
      <c r="Z166" s="143">
        <f t="shared" si="0"/>
        <v>2.8</v>
      </c>
      <c r="AA166" s="143">
        <f t="shared" si="1"/>
        <v>3.2</v>
      </c>
      <c r="AB166" s="143">
        <f t="shared" si="2"/>
        <v>23.578178472818259</v>
      </c>
      <c r="AC166" s="143">
        <f t="shared" si="3"/>
        <v>1.62</v>
      </c>
      <c r="AD166" s="143">
        <f t="shared" si="4"/>
        <v>1.86</v>
      </c>
      <c r="AE166" s="143">
        <f t="shared" si="5"/>
        <v>13.886540359458284</v>
      </c>
      <c r="AF166" s="82">
        <v>43706</v>
      </c>
      <c r="AG166" s="83">
        <v>0.27</v>
      </c>
      <c r="AH166" s="83">
        <v>13.091189999999999</v>
      </c>
      <c r="AI166" s="75">
        <f t="shared" si="10"/>
        <v>0.17684660500144586</v>
      </c>
      <c r="AJ166" s="66">
        <v>7576.8366778318714</v>
      </c>
      <c r="AK166" s="66">
        <v>7.5768366778318716</v>
      </c>
      <c r="AL166" s="67">
        <v>7.5768370000000003</v>
      </c>
      <c r="AM166" s="86">
        <v>42.8</v>
      </c>
      <c r="AN166" s="15" t="s">
        <v>149</v>
      </c>
    </row>
    <row r="167" spans="1:40" ht="14.5" x14ac:dyDescent="0.35">
      <c r="A167" s="79" t="s">
        <v>172</v>
      </c>
      <c r="B167" s="144" t="s">
        <v>428</v>
      </c>
      <c r="C167" s="79" t="s">
        <v>152</v>
      </c>
      <c r="D167" s="79" t="s">
        <v>331</v>
      </c>
      <c r="E167" s="79" t="s">
        <v>148</v>
      </c>
      <c r="F167" s="79" t="s">
        <v>160</v>
      </c>
      <c r="G167" s="80">
        <v>4.0041399999999996</v>
      </c>
      <c r="H167" s="80">
        <v>3.9475799999999999</v>
      </c>
      <c r="I167" s="81">
        <v>0.32500000000000001</v>
      </c>
      <c r="J167" s="81">
        <v>0.82499999999999996</v>
      </c>
      <c r="K167" s="81">
        <v>0.56000000000000005</v>
      </c>
      <c r="L167" s="81">
        <v>1.1379999999999999</v>
      </c>
      <c r="M167" s="81">
        <v>0.75900000000000001</v>
      </c>
      <c r="N167" s="81">
        <v>1.379</v>
      </c>
      <c r="O167" s="81">
        <v>24.61</v>
      </c>
      <c r="P167" s="62">
        <v>2.758</v>
      </c>
      <c r="Q167" s="62">
        <v>1.518</v>
      </c>
      <c r="R167" s="62">
        <v>0.2410000000000001</v>
      </c>
      <c r="S167" s="62">
        <v>0.19899999999999995</v>
      </c>
      <c r="T167" s="81">
        <v>1.67</v>
      </c>
      <c r="U167" s="81">
        <v>2.37</v>
      </c>
      <c r="V167" s="81">
        <v>2.36</v>
      </c>
      <c r="W167" s="81">
        <v>1.69</v>
      </c>
      <c r="X167" s="81">
        <v>2.71</v>
      </c>
      <c r="Y167" s="81">
        <v>1.51</v>
      </c>
      <c r="Z167" s="143">
        <f t="shared" si="0"/>
        <v>2.36</v>
      </c>
      <c r="AA167" s="143">
        <f t="shared" si="1"/>
        <v>2.71</v>
      </c>
      <c r="AB167" s="143">
        <f t="shared" si="2"/>
        <v>20.487315110044808</v>
      </c>
      <c r="AC167" s="143">
        <f t="shared" si="3"/>
        <v>1.51</v>
      </c>
      <c r="AD167" s="143">
        <f t="shared" si="4"/>
        <v>1.69</v>
      </c>
      <c r="AE167" s="143">
        <f t="shared" si="5"/>
        <v>10.369759803109694</v>
      </c>
      <c r="AF167" s="82">
        <v>43706</v>
      </c>
      <c r="AG167" s="83">
        <v>0.28999999999999998</v>
      </c>
      <c r="AH167" s="83">
        <v>9.0880600000000005</v>
      </c>
      <c r="AI167" s="65">
        <f t="shared" si="10"/>
        <v>0.31660225226891464</v>
      </c>
      <c r="AJ167" s="66">
        <v>2938.0738805565279</v>
      </c>
      <c r="AK167" s="66">
        <v>2.9380738805565279</v>
      </c>
      <c r="AL167" s="67">
        <v>2.9380739999999999</v>
      </c>
      <c r="AM167" s="86">
        <v>41.1</v>
      </c>
      <c r="AN167" s="15" t="s">
        <v>149</v>
      </c>
    </row>
    <row r="168" spans="1:40" ht="14.5" x14ac:dyDescent="0.35">
      <c r="A168" s="79" t="s">
        <v>172</v>
      </c>
      <c r="B168" s="144" t="s">
        <v>428</v>
      </c>
      <c r="C168" s="79" t="s">
        <v>152</v>
      </c>
      <c r="D168" s="79" t="s">
        <v>332</v>
      </c>
      <c r="E168" s="79" t="s">
        <v>150</v>
      </c>
      <c r="F168" s="79" t="s">
        <v>142</v>
      </c>
      <c r="G168" s="80">
        <v>3.9036</v>
      </c>
      <c r="H168" s="80">
        <v>2.8809999999999998</v>
      </c>
      <c r="I168" s="81">
        <v>0.21</v>
      </c>
      <c r="J168" s="81">
        <v>0.58699999999999997</v>
      </c>
      <c r="K168" s="81">
        <v>0.35899999999999999</v>
      </c>
      <c r="L168" s="81">
        <v>0.876</v>
      </c>
      <c r="M168" s="81">
        <v>0.57199999999999995</v>
      </c>
      <c r="N168" s="81">
        <v>1.0580000000000001</v>
      </c>
      <c r="O168" s="81">
        <v>25.73</v>
      </c>
      <c r="P168" s="62">
        <v>2.1160000000000001</v>
      </c>
      <c r="Q168" s="62">
        <v>1.1439999999999999</v>
      </c>
      <c r="R168" s="62">
        <v>0.18200000000000005</v>
      </c>
      <c r="S168" s="62">
        <v>0.21299999999999997</v>
      </c>
      <c r="T168" s="81">
        <v>1.24</v>
      </c>
      <c r="U168" s="81">
        <v>2.2400000000000002</v>
      </c>
      <c r="V168" s="81">
        <v>1.93</v>
      </c>
      <c r="W168" s="81">
        <v>1.34</v>
      </c>
      <c r="X168" s="81">
        <v>2.4900000000000002</v>
      </c>
      <c r="Y168" s="81">
        <v>1.55</v>
      </c>
      <c r="Z168" s="143">
        <f t="shared" si="0"/>
        <v>1.93</v>
      </c>
      <c r="AA168" s="143">
        <f t="shared" si="1"/>
        <v>2.4900000000000002</v>
      </c>
      <c r="AB168" s="143">
        <f t="shared" si="2"/>
        <v>34.05579773479198</v>
      </c>
      <c r="AC168" s="143">
        <f t="shared" si="3"/>
        <v>1.34</v>
      </c>
      <c r="AD168" s="143">
        <f t="shared" si="4"/>
        <v>1.55</v>
      </c>
      <c r="AE168" s="143">
        <f t="shared" si="5"/>
        <v>12.122352242021217</v>
      </c>
      <c r="AF168" s="82">
        <v>43706</v>
      </c>
      <c r="AG168" s="83">
        <v>0.24</v>
      </c>
      <c r="AH168" s="83">
        <v>12.279299999999999</v>
      </c>
      <c r="AI168" s="75">
        <f t="shared" si="10"/>
        <v>0.12367892014597671</v>
      </c>
      <c r="AJ168" s="66">
        <v>10162.099711628869</v>
      </c>
      <c r="AK168" s="66">
        <v>10.162099711628869</v>
      </c>
      <c r="AL168" s="67">
        <v>10.162100000000001</v>
      </c>
      <c r="AM168" s="86">
        <v>32.9</v>
      </c>
      <c r="AN168" s="15" t="s">
        <v>149</v>
      </c>
    </row>
    <row r="169" spans="1:40" ht="14.5" x14ac:dyDescent="0.35">
      <c r="A169" s="79" t="s">
        <v>172</v>
      </c>
      <c r="B169" s="144" t="s">
        <v>428</v>
      </c>
      <c r="C169" s="79" t="s">
        <v>152</v>
      </c>
      <c r="D169" s="79" t="s">
        <v>333</v>
      </c>
      <c r="E169" s="79" t="s">
        <v>151</v>
      </c>
      <c r="F169" s="79" t="s">
        <v>139</v>
      </c>
      <c r="G169" s="80">
        <v>10.895759999999999</v>
      </c>
      <c r="H169" s="80">
        <v>7.7593800000000002</v>
      </c>
      <c r="I169" s="81">
        <v>0.497</v>
      </c>
      <c r="J169" s="81">
        <v>0.81100000000000005</v>
      </c>
      <c r="K169" s="81">
        <v>0.71199999999999997</v>
      </c>
      <c r="L169" s="81">
        <v>1.0469999999999999</v>
      </c>
      <c r="M169" s="81">
        <v>1.0089999999999999</v>
      </c>
      <c r="N169" s="81">
        <v>1.266</v>
      </c>
      <c r="O169" s="81">
        <v>28.38</v>
      </c>
      <c r="P169" s="62">
        <v>2.532</v>
      </c>
      <c r="Q169" s="62">
        <v>2.0179999999999998</v>
      </c>
      <c r="R169" s="62">
        <v>0.21900000000000008</v>
      </c>
      <c r="S169" s="62">
        <v>0.29699999999999993</v>
      </c>
      <c r="T169" s="81">
        <v>2.2200000000000002</v>
      </c>
      <c r="U169" s="81">
        <v>2.95</v>
      </c>
      <c r="V169" s="81">
        <v>2.2799999999999998</v>
      </c>
      <c r="W169" s="81">
        <v>2.2200000000000002</v>
      </c>
      <c r="X169" s="81">
        <v>3.32</v>
      </c>
      <c r="Y169" s="81">
        <v>2.88</v>
      </c>
      <c r="Z169" s="143">
        <f t="shared" si="0"/>
        <v>2.2799999999999998</v>
      </c>
      <c r="AA169" s="143">
        <f t="shared" si="1"/>
        <v>3.32</v>
      </c>
      <c r="AB169" s="143" t="e">
        <f t="shared" si="2"/>
        <v>#NUM!</v>
      </c>
      <c r="AC169" s="143">
        <f t="shared" si="3"/>
        <v>2.2200000000000002</v>
      </c>
      <c r="AD169" s="143">
        <f t="shared" si="4"/>
        <v>2.88</v>
      </c>
      <c r="AE169" s="143">
        <f t="shared" si="5"/>
        <v>41.299872782275862</v>
      </c>
      <c r="AF169" s="82">
        <v>43706</v>
      </c>
      <c r="AG169" s="83">
        <v>0.36</v>
      </c>
      <c r="AH169" s="83">
        <v>22.244420000000002</v>
      </c>
      <c r="AI169" s="65">
        <f t="shared" si="10"/>
        <v>0.72459425464192539</v>
      </c>
      <c r="AJ169" s="66">
        <v>3142.1848261941714</v>
      </c>
      <c r="AK169" s="66">
        <v>3.1421848261941716</v>
      </c>
      <c r="AL169" s="67">
        <v>3.142185</v>
      </c>
      <c r="AM169" s="86">
        <v>60.1</v>
      </c>
      <c r="AN169" s="15" t="s">
        <v>149</v>
      </c>
    </row>
    <row r="170" spans="1:40" ht="14.5" x14ac:dyDescent="0.35">
      <c r="A170" s="79" t="s">
        <v>172</v>
      </c>
      <c r="B170" s="144" t="s">
        <v>428</v>
      </c>
      <c r="C170" s="79" t="s">
        <v>154</v>
      </c>
      <c r="D170" s="79" t="s">
        <v>334</v>
      </c>
      <c r="E170" s="79" t="s">
        <v>138</v>
      </c>
      <c r="F170" s="79" t="s">
        <v>139</v>
      </c>
      <c r="G170" s="80">
        <v>12.20209</v>
      </c>
      <c r="H170" s="80">
        <v>11.773350000000001</v>
      </c>
      <c r="I170" s="81">
        <v>8.5000000000000006E-2</v>
      </c>
      <c r="J170" s="81">
        <v>1.1399999999999999</v>
      </c>
      <c r="K170" s="81">
        <v>0.44500000000000001</v>
      </c>
      <c r="L170" s="81">
        <v>1.621</v>
      </c>
      <c r="M170" s="81">
        <v>0.60399999999999998</v>
      </c>
      <c r="N170" s="81">
        <v>1.897</v>
      </c>
      <c r="O170" s="81">
        <v>20.309999999999999</v>
      </c>
      <c r="P170" s="62">
        <v>3.794</v>
      </c>
      <c r="Q170" s="62">
        <v>1.208</v>
      </c>
      <c r="R170" s="62">
        <v>0.27600000000000002</v>
      </c>
      <c r="S170" s="62">
        <v>0.15899999999999997</v>
      </c>
      <c r="T170" s="81">
        <v>1.49</v>
      </c>
      <c r="U170" s="81">
        <v>3.9</v>
      </c>
      <c r="V170" s="81">
        <v>4.12</v>
      </c>
      <c r="W170" s="81">
        <v>2.39</v>
      </c>
      <c r="X170" s="81">
        <v>4.04</v>
      </c>
      <c r="Y170" s="81">
        <v>1.61</v>
      </c>
      <c r="Z170" s="143">
        <f t="shared" si="0"/>
        <v>4.04</v>
      </c>
      <c r="AA170" s="143">
        <f t="shared" si="1"/>
        <v>4.12</v>
      </c>
      <c r="AB170" s="143">
        <f t="shared" si="2"/>
        <v>4.5885657347381335</v>
      </c>
      <c r="AC170" s="143">
        <f t="shared" si="3"/>
        <v>1.61</v>
      </c>
      <c r="AD170" s="143">
        <f t="shared" si="4"/>
        <v>2.39</v>
      </c>
      <c r="AE170" s="143">
        <f t="shared" si="5"/>
        <v>51.260575390440046</v>
      </c>
      <c r="AF170" s="82">
        <v>43706</v>
      </c>
      <c r="AG170" s="83">
        <v>0.31</v>
      </c>
      <c r="AH170" s="83">
        <v>14.68782</v>
      </c>
      <c r="AI170" s="75">
        <f t="shared" si="10"/>
        <v>0.21610815696133084</v>
      </c>
      <c r="AJ170" s="66">
        <v>6956.5147257213548</v>
      </c>
      <c r="AK170" s="66">
        <v>6.9565147257213553</v>
      </c>
      <c r="AL170" s="67">
        <v>6.9565149999999996</v>
      </c>
      <c r="AM170" s="86">
        <v>73.5</v>
      </c>
      <c r="AN170" s="15" t="s">
        <v>149</v>
      </c>
    </row>
    <row r="171" spans="1:40" ht="14.5" x14ac:dyDescent="0.35">
      <c r="A171" s="79" t="s">
        <v>172</v>
      </c>
      <c r="B171" s="144" t="s">
        <v>428</v>
      </c>
      <c r="C171" s="79" t="s">
        <v>154</v>
      </c>
      <c r="D171" s="79" t="s">
        <v>334</v>
      </c>
      <c r="E171" s="79" t="s">
        <v>138</v>
      </c>
      <c r="F171" s="79" t="s">
        <v>142</v>
      </c>
      <c r="G171" s="80">
        <v>5.4567800000000002</v>
      </c>
      <c r="H171" s="80">
        <v>5.3539599999999998</v>
      </c>
      <c r="I171" s="81">
        <v>0.11600000000000001</v>
      </c>
      <c r="J171" s="81">
        <v>1.415</v>
      </c>
      <c r="K171" s="81">
        <v>0.27700000000000002</v>
      </c>
      <c r="L171" s="81">
        <v>1.9</v>
      </c>
      <c r="M171" s="81">
        <v>0.39300000000000002</v>
      </c>
      <c r="N171" s="81">
        <v>2.0880000000000001</v>
      </c>
      <c r="O171" s="81">
        <v>22.58</v>
      </c>
      <c r="P171" s="62">
        <v>4.1760000000000002</v>
      </c>
      <c r="Q171" s="62">
        <v>0.78600000000000003</v>
      </c>
      <c r="R171" s="62">
        <v>0.18800000000000017</v>
      </c>
      <c r="S171" s="62">
        <v>0.11599999999999999</v>
      </c>
      <c r="T171" s="81">
        <v>1.5</v>
      </c>
      <c r="U171" s="81">
        <v>4.54</v>
      </c>
      <c r="V171" s="81">
        <v>4.6900000000000004</v>
      </c>
      <c r="W171" s="81">
        <v>1.69</v>
      </c>
      <c r="X171" s="81">
        <v>4.1100000000000003</v>
      </c>
      <c r="Y171" s="81">
        <v>1.32</v>
      </c>
      <c r="Z171" s="143">
        <f t="shared" si="0"/>
        <v>4.1100000000000003</v>
      </c>
      <c r="AA171" s="143">
        <f t="shared" si="1"/>
        <v>4.6900000000000004</v>
      </c>
      <c r="AB171" s="143">
        <f t="shared" si="2"/>
        <v>35.450542631081007</v>
      </c>
      <c r="AC171" s="143">
        <f t="shared" si="3"/>
        <v>1.32</v>
      </c>
      <c r="AD171" s="143">
        <f t="shared" si="4"/>
        <v>1.69</v>
      </c>
      <c r="AE171" s="143">
        <f t="shared" si="5"/>
        <v>21.715617278306127</v>
      </c>
      <c r="AF171" s="82">
        <v>43706</v>
      </c>
      <c r="AG171" s="83">
        <v>0.21</v>
      </c>
      <c r="AH171" s="83">
        <v>9.2909600000000001</v>
      </c>
      <c r="AI171" s="65">
        <f t="shared" si="10"/>
        <v>6.7823769590789978E-2</v>
      </c>
      <c r="AJ171" s="66">
        <v>14021.168007483744</v>
      </c>
      <c r="AK171" s="66">
        <v>14.021168007483745</v>
      </c>
      <c r="AL171" s="67">
        <v>14.02117</v>
      </c>
      <c r="AM171" s="86">
        <v>64.2</v>
      </c>
      <c r="AN171" s="15" t="s">
        <v>149</v>
      </c>
    </row>
    <row r="172" spans="1:40" ht="14.5" x14ac:dyDescent="0.35">
      <c r="A172" s="79" t="s">
        <v>172</v>
      </c>
      <c r="B172" s="144" t="s">
        <v>428</v>
      </c>
      <c r="C172" s="79" t="s">
        <v>154</v>
      </c>
      <c r="D172" s="79" t="s">
        <v>335</v>
      </c>
      <c r="E172" s="79" t="s">
        <v>145</v>
      </c>
      <c r="F172" s="79" t="s">
        <v>139</v>
      </c>
      <c r="G172" s="80">
        <v>9.0795200000000005</v>
      </c>
      <c r="H172" s="80">
        <v>8.8232499999999998</v>
      </c>
      <c r="I172" s="81">
        <v>0.22500000000000001</v>
      </c>
      <c r="J172" s="81">
        <v>1.087</v>
      </c>
      <c r="K172" s="81">
        <v>0.54800000000000004</v>
      </c>
      <c r="L172" s="81">
        <v>1.419</v>
      </c>
      <c r="M172" s="81">
        <v>0.68100000000000005</v>
      </c>
      <c r="N172" s="81">
        <v>1.6220000000000001</v>
      </c>
      <c r="O172" s="81">
        <v>23.63</v>
      </c>
      <c r="P172" s="62">
        <v>3.2440000000000002</v>
      </c>
      <c r="Q172" s="62">
        <v>1.3620000000000001</v>
      </c>
      <c r="R172" s="62">
        <v>0.20300000000000007</v>
      </c>
      <c r="S172" s="62">
        <v>0.13300000000000001</v>
      </c>
      <c r="T172" s="81">
        <v>1.74</v>
      </c>
      <c r="U172" s="81">
        <v>3.19</v>
      </c>
      <c r="V172" s="81">
        <v>3.32</v>
      </c>
      <c r="W172" s="81">
        <v>1.95</v>
      </c>
      <c r="X172" s="81">
        <v>3.31</v>
      </c>
      <c r="Y172" s="81">
        <v>1.76</v>
      </c>
      <c r="Z172" s="143">
        <f t="shared" si="0"/>
        <v>3.31</v>
      </c>
      <c r="AA172" s="143">
        <f t="shared" si="1"/>
        <v>3.32</v>
      </c>
      <c r="AB172" s="143">
        <f t="shared" si="2"/>
        <v>0.57296734472631505</v>
      </c>
      <c r="AC172" s="143">
        <f t="shared" si="3"/>
        <v>1.76</v>
      </c>
      <c r="AD172" s="143">
        <f t="shared" si="4"/>
        <v>1.95</v>
      </c>
      <c r="AE172" s="143">
        <f t="shared" si="5"/>
        <v>10.952784196390279</v>
      </c>
      <c r="AF172" s="82">
        <v>43706</v>
      </c>
      <c r="AG172" s="83">
        <v>0.21</v>
      </c>
      <c r="AH172" s="83">
        <v>17.76201</v>
      </c>
      <c r="AI172" s="75">
        <f t="shared" si="10"/>
        <v>0.21892350108555517</v>
      </c>
      <c r="AJ172" s="66">
        <v>8304.3424888610771</v>
      </c>
      <c r="AK172" s="66">
        <v>8.304342488861078</v>
      </c>
      <c r="AL172" s="67">
        <v>8.3043420000000001</v>
      </c>
      <c r="AM172" s="86">
        <v>67.3</v>
      </c>
      <c r="AN172" s="15" t="s">
        <v>149</v>
      </c>
    </row>
    <row r="173" spans="1:40" ht="14.5" x14ac:dyDescent="0.35">
      <c r="A173" s="79" t="s">
        <v>172</v>
      </c>
      <c r="B173" s="144" t="s">
        <v>428</v>
      </c>
      <c r="C173" s="79" t="s">
        <v>154</v>
      </c>
      <c r="D173" s="79" t="s">
        <v>335</v>
      </c>
      <c r="E173" s="79" t="s">
        <v>145</v>
      </c>
      <c r="F173" s="79" t="s">
        <v>160</v>
      </c>
      <c r="G173" s="80">
        <v>3.9875500000000001</v>
      </c>
      <c r="H173" s="80">
        <v>2.7317999999999998</v>
      </c>
      <c r="I173" s="81">
        <v>0.38800000000000001</v>
      </c>
      <c r="J173" s="81">
        <v>0.623</v>
      </c>
      <c r="K173" s="81">
        <v>0.60299999999999998</v>
      </c>
      <c r="L173" s="81">
        <v>0.996</v>
      </c>
      <c r="M173" s="81">
        <v>0.79500000000000004</v>
      </c>
      <c r="N173" s="81">
        <v>1.1419999999999999</v>
      </c>
      <c r="O173" s="81">
        <v>27.35</v>
      </c>
      <c r="P173" s="62">
        <v>2.2839999999999998</v>
      </c>
      <c r="Q173" s="62">
        <v>1.59</v>
      </c>
      <c r="R173" s="62">
        <v>0.14599999999999991</v>
      </c>
      <c r="S173" s="62">
        <v>0.19200000000000006</v>
      </c>
      <c r="T173" s="81">
        <v>1.51</v>
      </c>
      <c r="U173" s="81">
        <v>2.2999999999999998</v>
      </c>
      <c r="V173" s="81">
        <v>3.04</v>
      </c>
      <c r="W173" s="81">
        <v>2.02</v>
      </c>
      <c r="X173" s="81">
        <v>2.08</v>
      </c>
      <c r="Y173" s="81">
        <v>1.72</v>
      </c>
      <c r="Z173" s="143">
        <f t="shared" si="0"/>
        <v>2.08</v>
      </c>
      <c r="AA173" s="143">
        <f t="shared" si="1"/>
        <v>3.04</v>
      </c>
      <c r="AB173" s="143">
        <f t="shared" si="2"/>
        <v>73.739795274851048</v>
      </c>
      <c r="AC173" s="143">
        <f t="shared" si="3"/>
        <v>1.72</v>
      </c>
      <c r="AD173" s="143">
        <f t="shared" si="4"/>
        <v>2.02</v>
      </c>
      <c r="AE173" s="143">
        <f t="shared" si="5"/>
        <v>17.45760311973601</v>
      </c>
      <c r="AF173" s="82">
        <v>43706</v>
      </c>
      <c r="AG173" s="83">
        <v>0.25</v>
      </c>
      <c r="AH173" s="83">
        <v>9.2446199999999994</v>
      </c>
      <c r="AI173" s="65">
        <f t="shared" si="10"/>
        <v>0.2791540497054939</v>
      </c>
      <c r="AJ173" s="66">
        <v>3389.6172283664264</v>
      </c>
      <c r="AK173" s="66">
        <v>3.3896172283664265</v>
      </c>
      <c r="AL173" s="67">
        <v>3.3896169999999999</v>
      </c>
      <c r="AM173" s="86">
        <v>48.8</v>
      </c>
      <c r="AN173" s="15" t="s">
        <v>149</v>
      </c>
    </row>
    <row r="174" spans="1:40" ht="14.5" x14ac:dyDescent="0.35">
      <c r="A174" s="79" t="s">
        <v>172</v>
      </c>
      <c r="B174" s="144" t="s">
        <v>428</v>
      </c>
      <c r="C174" s="79" t="s">
        <v>154</v>
      </c>
      <c r="D174" s="79" t="s">
        <v>336</v>
      </c>
      <c r="E174" s="79" t="s">
        <v>148</v>
      </c>
      <c r="F174" s="79" t="s">
        <v>139</v>
      </c>
      <c r="G174" s="80">
        <v>11.245380000000001</v>
      </c>
      <c r="H174" s="80">
        <v>10.85946</v>
      </c>
      <c r="I174" s="81">
        <v>0.10199999999999999</v>
      </c>
      <c r="J174" s="81">
        <v>1.2470000000000001</v>
      </c>
      <c r="K174" s="81">
        <v>0.17799999999999999</v>
      </c>
      <c r="L174" s="81">
        <v>1.4419999999999999</v>
      </c>
      <c r="M174" s="81">
        <v>0.375</v>
      </c>
      <c r="N174" s="81">
        <v>1.6359999999999999</v>
      </c>
      <c r="O174" s="81">
        <v>24.62</v>
      </c>
      <c r="P174" s="62">
        <v>3.2719999999999998</v>
      </c>
      <c r="Q174" s="62">
        <v>0.75</v>
      </c>
      <c r="R174" s="62">
        <v>0.19399999999999995</v>
      </c>
      <c r="S174" s="62">
        <v>0.19700000000000001</v>
      </c>
      <c r="T174" s="81">
        <v>1.74</v>
      </c>
      <c r="U174" s="81">
        <v>3.97</v>
      </c>
      <c r="V174" s="81">
        <v>4.21</v>
      </c>
      <c r="W174" s="81">
        <v>2.0699999999999998</v>
      </c>
      <c r="X174" s="81">
        <v>4.49</v>
      </c>
      <c r="Y174" s="81">
        <v>1.83</v>
      </c>
      <c r="Z174" s="143">
        <f t="shared" si="0"/>
        <v>4.21</v>
      </c>
      <c r="AA174" s="143">
        <f t="shared" si="1"/>
        <v>4.49</v>
      </c>
      <c r="AB174" s="143">
        <f t="shared" si="2"/>
        <v>16.260204704599285</v>
      </c>
      <c r="AC174" s="143">
        <f t="shared" si="3"/>
        <v>1.83</v>
      </c>
      <c r="AD174" s="143">
        <f t="shared" si="4"/>
        <v>2.0699999999999998</v>
      </c>
      <c r="AE174" s="143">
        <f t="shared" si="5"/>
        <v>13.886540359458269</v>
      </c>
      <c r="AF174" s="82">
        <v>43706</v>
      </c>
      <c r="AG174" s="83">
        <v>0.42</v>
      </c>
      <c r="AH174" s="83">
        <v>10.73043</v>
      </c>
      <c r="AI174" s="75">
        <f t="shared" si="10"/>
        <v>6.1371731218302299E-2</v>
      </c>
      <c r="AJ174" s="66">
        <v>17895.93024055778</v>
      </c>
      <c r="AK174" s="66">
        <v>17.895930240557782</v>
      </c>
      <c r="AL174" s="67">
        <v>17.89593</v>
      </c>
      <c r="AM174" s="86">
        <v>85.2</v>
      </c>
      <c r="AN174" s="15" t="s">
        <v>149</v>
      </c>
    </row>
    <row r="175" spans="1:40" ht="14.5" x14ac:dyDescent="0.35">
      <c r="A175" s="79" t="s">
        <v>172</v>
      </c>
      <c r="B175" s="144" t="s">
        <v>428</v>
      </c>
      <c r="C175" s="79" t="s">
        <v>154</v>
      </c>
      <c r="D175" s="79" t="s">
        <v>336</v>
      </c>
      <c r="E175" s="79" t="s">
        <v>148</v>
      </c>
      <c r="F175" s="79" t="s">
        <v>142</v>
      </c>
      <c r="G175" s="80">
        <v>8.2566600000000001</v>
      </c>
      <c r="H175" s="80">
        <v>8.2005300000000005</v>
      </c>
      <c r="I175" s="81">
        <v>8.1000000000000003E-2</v>
      </c>
      <c r="J175" s="81">
        <v>1.2649999999999999</v>
      </c>
      <c r="K175" s="81">
        <v>9.9000000000000005E-2</v>
      </c>
      <c r="L175" s="81">
        <v>1.4359999999999999</v>
      </c>
      <c r="M175" s="81">
        <v>0.26400000000000001</v>
      </c>
      <c r="N175" s="81">
        <v>1.6</v>
      </c>
      <c r="O175" s="81">
        <v>24.21</v>
      </c>
      <c r="P175" s="62">
        <v>3.2</v>
      </c>
      <c r="Q175" s="62">
        <v>0.52800000000000002</v>
      </c>
      <c r="R175" s="62">
        <v>0.16400000000000015</v>
      </c>
      <c r="S175" s="62">
        <v>0.16500000000000001</v>
      </c>
      <c r="T175" s="81">
        <v>1.32</v>
      </c>
      <c r="U175" s="81">
        <v>4.26</v>
      </c>
      <c r="V175" s="81">
        <v>4.2300000000000004</v>
      </c>
      <c r="W175" s="81">
        <v>1.54</v>
      </c>
      <c r="X175" s="81">
        <v>3.84</v>
      </c>
      <c r="Y175" s="81">
        <v>1.1100000000000001</v>
      </c>
      <c r="Z175" s="143">
        <f t="shared" si="0"/>
        <v>3.84</v>
      </c>
      <c r="AA175" s="143">
        <f t="shared" si="1"/>
        <v>4.2300000000000004</v>
      </c>
      <c r="AB175" s="143">
        <f t="shared" si="2"/>
        <v>22.95449939615165</v>
      </c>
      <c r="AC175" s="143">
        <f t="shared" si="3"/>
        <v>1.1100000000000001</v>
      </c>
      <c r="AD175" s="143">
        <f t="shared" si="4"/>
        <v>1.54</v>
      </c>
      <c r="AE175" s="143">
        <f t="shared" si="5"/>
        <v>25.467560136657372</v>
      </c>
      <c r="AF175" s="82">
        <v>43706</v>
      </c>
      <c r="AG175" s="83">
        <v>0.34</v>
      </c>
      <c r="AH175" s="83">
        <v>10.44225</v>
      </c>
      <c r="AI175" s="65">
        <f t="shared" si="10"/>
        <v>2.2027466199876552E-2</v>
      </c>
      <c r="AJ175" s="66">
        <v>48521.595138390905</v>
      </c>
      <c r="AK175" s="66">
        <v>48.521595138390907</v>
      </c>
      <c r="AL175" s="67">
        <v>48.521599999999999</v>
      </c>
      <c r="AM175" s="86">
        <v>61.3</v>
      </c>
      <c r="AN175" s="15" t="s">
        <v>149</v>
      </c>
    </row>
    <row r="176" spans="1:40" ht="14.5" x14ac:dyDescent="0.35">
      <c r="A176" s="60" t="s">
        <v>172</v>
      </c>
      <c r="B176" s="144" t="s">
        <v>428</v>
      </c>
      <c r="C176" s="60" t="s">
        <v>154</v>
      </c>
      <c r="D176" s="60" t="s">
        <v>337</v>
      </c>
      <c r="E176" s="60" t="s">
        <v>150</v>
      </c>
      <c r="F176" s="60" t="s">
        <v>139</v>
      </c>
      <c r="G176" s="61">
        <v>9.0896299999999997</v>
      </c>
      <c r="H176" s="61">
        <v>7.9349999999999996</v>
      </c>
      <c r="I176" s="81">
        <v>0.375</v>
      </c>
      <c r="J176" s="81">
        <v>1.216</v>
      </c>
      <c r="K176" s="62">
        <v>0.49</v>
      </c>
      <c r="L176" s="62">
        <v>1.476</v>
      </c>
      <c r="M176" s="62">
        <v>0.64</v>
      </c>
      <c r="N176" s="62">
        <v>1.6160000000000001</v>
      </c>
      <c r="O176" s="62">
        <v>27.5</v>
      </c>
      <c r="P176" s="62">
        <v>3.2320000000000002</v>
      </c>
      <c r="Q176" s="62">
        <v>1.28</v>
      </c>
      <c r="R176" s="62">
        <v>0.14000000000000012</v>
      </c>
      <c r="S176" s="62">
        <v>0.15000000000000002</v>
      </c>
      <c r="T176" s="62">
        <v>2.2400000000000002</v>
      </c>
      <c r="U176" s="62">
        <v>3.46</v>
      </c>
      <c r="V176" s="62">
        <v>3.3</v>
      </c>
      <c r="W176" s="62">
        <v>2.33</v>
      </c>
      <c r="X176" s="62">
        <v>3.36</v>
      </c>
      <c r="Y176" s="62">
        <v>1.66</v>
      </c>
      <c r="Z176" s="143">
        <f t="shared" si="0"/>
        <v>3.3</v>
      </c>
      <c r="AA176" s="143">
        <f t="shared" si="1"/>
        <v>3.36</v>
      </c>
      <c r="AB176" s="143">
        <f t="shared" si="2"/>
        <v>3.439812766729788</v>
      </c>
      <c r="AC176" s="143">
        <f t="shared" si="3"/>
        <v>1.66</v>
      </c>
      <c r="AD176" s="143">
        <f t="shared" si="4"/>
        <v>2.33</v>
      </c>
      <c r="AE176" s="143">
        <f t="shared" si="5"/>
        <v>42.067064792890037</v>
      </c>
      <c r="AF176" s="63">
        <v>43706</v>
      </c>
      <c r="AG176" s="64">
        <v>0.3</v>
      </c>
      <c r="AH176" s="64">
        <v>11.96926</v>
      </c>
      <c r="AI176" s="75">
        <f t="shared" si="10"/>
        <v>0.19632973310768126</v>
      </c>
      <c r="AJ176" s="66">
        <v>6240.0310616463385</v>
      </c>
      <c r="AK176" s="66">
        <v>6.2400310616463388</v>
      </c>
      <c r="AL176" s="67">
        <v>6.2400310000000001</v>
      </c>
      <c r="AM176" s="69">
        <v>70.400000000000006</v>
      </c>
      <c r="AN176" s="15" t="s">
        <v>18</v>
      </c>
    </row>
    <row r="177" spans="1:40" ht="14.5" x14ac:dyDescent="0.35">
      <c r="A177" s="79" t="s">
        <v>172</v>
      </c>
      <c r="B177" s="144" t="s">
        <v>428</v>
      </c>
      <c r="C177" s="79" t="s">
        <v>154</v>
      </c>
      <c r="D177" s="79" t="s">
        <v>337</v>
      </c>
      <c r="E177" s="79" t="s">
        <v>150</v>
      </c>
      <c r="F177" s="79" t="s">
        <v>160</v>
      </c>
      <c r="G177" s="80">
        <v>3.59083</v>
      </c>
      <c r="H177" s="80">
        <v>3.0081699999999998</v>
      </c>
      <c r="I177" s="81">
        <v>0.38200000000000001</v>
      </c>
      <c r="J177" s="81">
        <v>0.78600000000000003</v>
      </c>
      <c r="K177" s="81">
        <v>0.60599999999999998</v>
      </c>
      <c r="L177" s="81">
        <v>1.1910000000000001</v>
      </c>
      <c r="M177" s="81">
        <v>0.78300000000000003</v>
      </c>
      <c r="N177" s="81">
        <v>1.42</v>
      </c>
      <c r="O177" s="81">
        <v>22.08</v>
      </c>
      <c r="P177" s="62">
        <v>2.84</v>
      </c>
      <c r="Q177" s="62">
        <v>1.5660000000000001</v>
      </c>
      <c r="R177" s="62">
        <v>0.22899999999999987</v>
      </c>
      <c r="S177" s="62">
        <v>0.17700000000000005</v>
      </c>
      <c r="T177" s="81">
        <v>1.66</v>
      </c>
      <c r="U177" s="81">
        <v>2.67</v>
      </c>
      <c r="V177" s="81">
        <v>3.02</v>
      </c>
      <c r="W177" s="81">
        <v>1.76</v>
      </c>
      <c r="X177" s="81">
        <v>2.79</v>
      </c>
      <c r="Y177" s="81">
        <v>1.41</v>
      </c>
      <c r="Z177" s="143">
        <f t="shared" si="0"/>
        <v>2.79</v>
      </c>
      <c r="AA177" s="143">
        <f t="shared" si="1"/>
        <v>3.02</v>
      </c>
      <c r="AB177" s="143">
        <f t="shared" si="2"/>
        <v>13.297071744172943</v>
      </c>
      <c r="AC177" s="143">
        <f t="shared" si="3"/>
        <v>1.41</v>
      </c>
      <c r="AD177" s="143">
        <f t="shared" si="4"/>
        <v>1.76</v>
      </c>
      <c r="AE177" s="143">
        <f t="shared" si="5"/>
        <v>20.487315110044808</v>
      </c>
      <c r="AF177" s="82">
        <v>43706</v>
      </c>
      <c r="AG177" s="83">
        <v>0.24</v>
      </c>
      <c r="AH177" s="83">
        <v>7.8807700000000001</v>
      </c>
      <c r="AI177" s="65">
        <f t="shared" si="10"/>
        <v>0.3272110289118122</v>
      </c>
      <c r="AJ177" s="66">
        <v>2465.1664362421729</v>
      </c>
      <c r="AK177" s="66">
        <v>2.465166436242173</v>
      </c>
      <c r="AL177" s="67">
        <v>2.465166</v>
      </c>
      <c r="AM177" s="86">
        <v>44.3</v>
      </c>
      <c r="AN177" s="15" t="s">
        <v>149</v>
      </c>
    </row>
    <row r="178" spans="1:40" ht="14.5" x14ac:dyDescent="0.35">
      <c r="A178" s="89" t="s">
        <v>172</v>
      </c>
      <c r="B178" s="144" t="s">
        <v>428</v>
      </c>
      <c r="C178" s="89" t="s">
        <v>154</v>
      </c>
      <c r="D178" s="89" t="s">
        <v>338</v>
      </c>
      <c r="E178" s="89" t="s">
        <v>151</v>
      </c>
      <c r="F178" s="89" t="s">
        <v>139</v>
      </c>
      <c r="G178" s="101"/>
      <c r="H178" s="101"/>
      <c r="I178" s="75"/>
      <c r="J178" s="75"/>
      <c r="K178" s="101" t="s">
        <v>212</v>
      </c>
      <c r="L178" s="101"/>
      <c r="M178" s="101"/>
      <c r="N178" s="101"/>
      <c r="O178" s="90">
        <v>25.18</v>
      </c>
      <c r="P178" s="62">
        <v>0</v>
      </c>
      <c r="Q178" s="62">
        <v>0</v>
      </c>
      <c r="R178" s="62">
        <v>0</v>
      </c>
      <c r="S178" s="62" t="e">
        <v>#VALUE!</v>
      </c>
      <c r="T178" s="90">
        <v>3.01</v>
      </c>
      <c r="U178" s="90">
        <v>3.25</v>
      </c>
      <c r="V178" s="90">
        <v>3.31</v>
      </c>
      <c r="W178" s="90">
        <v>2.97</v>
      </c>
      <c r="X178" s="90">
        <v>3.12</v>
      </c>
      <c r="Y178" s="90">
        <v>2.58</v>
      </c>
      <c r="Z178" s="143">
        <f t="shared" si="0"/>
        <v>3.12</v>
      </c>
      <c r="AA178" s="143">
        <f t="shared" si="1"/>
        <v>3.31</v>
      </c>
      <c r="AB178" s="143">
        <f t="shared" si="2"/>
        <v>10.952784196390279</v>
      </c>
      <c r="AC178" s="143">
        <f t="shared" si="3"/>
        <v>2.58</v>
      </c>
      <c r="AD178" s="143">
        <f t="shared" si="4"/>
        <v>2.97</v>
      </c>
      <c r="AE178" s="143">
        <f t="shared" si="5"/>
        <v>22.954499396151622</v>
      </c>
      <c r="AF178" s="91">
        <v>43706</v>
      </c>
      <c r="AG178" s="92">
        <v>0.88</v>
      </c>
      <c r="AH178" s="92">
        <v>19.95834</v>
      </c>
      <c r="AI178" s="75" t="e">
        <f t="shared" si="10"/>
        <v>#VALUE!</v>
      </c>
      <c r="AJ178" s="66" t="e">
        <v>#VALUE!</v>
      </c>
      <c r="AK178" s="66" t="e">
        <v>#VALUE!</v>
      </c>
      <c r="AL178" s="102" t="e">
        <v>#VALUE!</v>
      </c>
      <c r="AM178" s="94">
        <v>82.1</v>
      </c>
      <c r="AN178" s="15" t="s">
        <v>16</v>
      </c>
    </row>
    <row r="179" spans="1:40" ht="14.5" x14ac:dyDescent="0.35">
      <c r="A179" s="79" t="s">
        <v>172</v>
      </c>
      <c r="B179" s="144" t="s">
        <v>428</v>
      </c>
      <c r="C179" s="79" t="s">
        <v>154</v>
      </c>
      <c r="D179" s="79" t="s">
        <v>338</v>
      </c>
      <c r="E179" s="79" t="s">
        <v>151</v>
      </c>
      <c r="F179" s="79" t="s">
        <v>142</v>
      </c>
      <c r="G179" s="80">
        <v>6.4889400000000004</v>
      </c>
      <c r="H179" s="80">
        <v>5.91317</v>
      </c>
      <c r="I179" s="81">
        <v>0.36799999999999999</v>
      </c>
      <c r="J179" s="81">
        <v>1.079</v>
      </c>
      <c r="K179" s="81">
        <v>0.64200000000000002</v>
      </c>
      <c r="L179" s="81">
        <v>1.3819999999999999</v>
      </c>
      <c r="M179" s="81">
        <v>0.85399999999999998</v>
      </c>
      <c r="N179" s="81">
        <v>1.552</v>
      </c>
      <c r="O179" s="81">
        <v>26.12</v>
      </c>
      <c r="P179" s="62">
        <v>3.1040000000000001</v>
      </c>
      <c r="Q179" s="62">
        <v>1.708</v>
      </c>
      <c r="R179" s="62">
        <v>0.17000000000000015</v>
      </c>
      <c r="S179" s="62">
        <v>0.21199999999999997</v>
      </c>
      <c r="T179" s="81">
        <v>2.0499999999999998</v>
      </c>
      <c r="U179" s="81">
        <v>3.48</v>
      </c>
      <c r="V179" s="81">
        <v>3.3</v>
      </c>
      <c r="W179" s="81">
        <v>1.72</v>
      </c>
      <c r="X179" s="81">
        <v>3.44</v>
      </c>
      <c r="Y179" s="81">
        <v>2.2400000000000002</v>
      </c>
      <c r="Z179" s="143">
        <f t="shared" si="0"/>
        <v>3.3</v>
      </c>
      <c r="AA179" s="143">
        <f t="shared" si="1"/>
        <v>3.44</v>
      </c>
      <c r="AB179" s="143">
        <f t="shared" si="2"/>
        <v>8.0478462454739628</v>
      </c>
      <c r="AC179" s="143">
        <f t="shared" si="3"/>
        <v>1.72</v>
      </c>
      <c r="AD179" s="143">
        <f t="shared" si="4"/>
        <v>2.2400000000000002</v>
      </c>
      <c r="AE179" s="143">
        <f t="shared" si="5"/>
        <v>31.3322514904402</v>
      </c>
      <c r="AF179" s="82">
        <v>43706</v>
      </c>
      <c r="AG179" s="83">
        <v>0.25</v>
      </c>
      <c r="AH179" s="83">
        <v>13.81949</v>
      </c>
      <c r="AI179" s="65">
        <f t="shared" si="10"/>
        <v>0.47198598833733163</v>
      </c>
      <c r="AJ179" s="66">
        <v>2996.8736734985291</v>
      </c>
      <c r="AK179" s="66">
        <v>2.9968736734985293</v>
      </c>
      <c r="AL179" s="67">
        <v>2.996874</v>
      </c>
      <c r="AM179" s="86">
        <v>66.5</v>
      </c>
      <c r="AN179" s="15" t="s">
        <v>149</v>
      </c>
    </row>
    <row r="180" spans="1:40" ht="14.5" x14ac:dyDescent="0.35">
      <c r="A180" s="89" t="s">
        <v>172</v>
      </c>
      <c r="B180" s="89" t="s">
        <v>173</v>
      </c>
      <c r="C180" s="89" t="s">
        <v>137</v>
      </c>
      <c r="D180" s="89" t="s">
        <v>282</v>
      </c>
      <c r="E180" s="89" t="s">
        <v>138</v>
      </c>
      <c r="F180" s="89" t="s">
        <v>139</v>
      </c>
      <c r="G180" s="75">
        <v>12.729240000000001</v>
      </c>
      <c r="H180" s="75">
        <v>12.729240000000001</v>
      </c>
      <c r="I180" s="90">
        <v>0.45700000000000002</v>
      </c>
      <c r="J180" s="90">
        <v>0.93700000000000006</v>
      </c>
      <c r="K180" s="90">
        <v>0.60399999999999998</v>
      </c>
      <c r="L180" s="90">
        <v>1.1639999999999999</v>
      </c>
      <c r="M180" s="90">
        <v>0.81699999999999995</v>
      </c>
      <c r="N180" s="90">
        <v>1.377</v>
      </c>
      <c r="O180" s="90">
        <v>28.23</v>
      </c>
      <c r="P180" s="62">
        <v>2.754</v>
      </c>
      <c r="Q180" s="62">
        <v>1.6339999999999999</v>
      </c>
      <c r="R180" s="62">
        <v>0.21300000000000008</v>
      </c>
      <c r="S180" s="62">
        <v>0.21299999999999997</v>
      </c>
      <c r="T180" s="90">
        <v>2.5299999999999998</v>
      </c>
      <c r="U180" s="90">
        <v>3.63</v>
      </c>
      <c r="V180" s="90">
        <v>2.73</v>
      </c>
      <c r="W180" s="90">
        <v>1.77</v>
      </c>
      <c r="X180" s="90">
        <v>3.13</v>
      </c>
      <c r="Y180" s="90">
        <v>2.89</v>
      </c>
      <c r="Z180" s="143">
        <f t="shared" si="0"/>
        <v>2.73</v>
      </c>
      <c r="AA180" s="143">
        <f t="shared" si="1"/>
        <v>3.13</v>
      </c>
      <c r="AB180" s="143">
        <f t="shared" si="2"/>
        <v>23.57817847281823</v>
      </c>
      <c r="AC180" s="143">
        <f t="shared" si="3"/>
        <v>1.77</v>
      </c>
      <c r="AD180" s="143">
        <f t="shared" si="4"/>
        <v>2.89</v>
      </c>
      <c r="AE180" s="143" t="e">
        <f t="shared" si="5"/>
        <v>#NUM!</v>
      </c>
      <c r="AF180" s="91">
        <v>43707</v>
      </c>
      <c r="AG180" s="92">
        <v>0.36</v>
      </c>
      <c r="AH180" s="92">
        <v>20.60144</v>
      </c>
      <c r="AI180" s="75">
        <f t="shared" si="10"/>
        <v>0.38833623786625776</v>
      </c>
      <c r="AJ180" s="66">
        <v>5429.9419361927949</v>
      </c>
      <c r="AK180" s="66">
        <v>5.4299419361927947</v>
      </c>
      <c r="AL180" s="67">
        <v>5.4299419999999996</v>
      </c>
      <c r="AM180" s="94">
        <v>66.2</v>
      </c>
      <c r="AN180" s="15" t="s">
        <v>16</v>
      </c>
    </row>
    <row r="181" spans="1:40" ht="14.5" x14ac:dyDescent="0.35">
      <c r="A181" s="79" t="s">
        <v>172</v>
      </c>
      <c r="B181" s="79" t="s">
        <v>173</v>
      </c>
      <c r="C181" s="79" t="s">
        <v>137</v>
      </c>
      <c r="D181" s="79" t="s">
        <v>282</v>
      </c>
      <c r="E181" s="79" t="s">
        <v>138</v>
      </c>
      <c r="F181" s="79" t="s">
        <v>142</v>
      </c>
      <c r="G181" s="80">
        <v>3.8034300000000001</v>
      </c>
      <c r="H181" s="80">
        <v>2.6131500000000001</v>
      </c>
      <c r="I181" s="81">
        <v>0.42899999999999999</v>
      </c>
      <c r="J181" s="81">
        <v>0.61299999999999999</v>
      </c>
      <c r="K181" s="81">
        <v>0.57799999999999996</v>
      </c>
      <c r="L181" s="81">
        <v>0.745</v>
      </c>
      <c r="M181" s="81">
        <v>0.751</v>
      </c>
      <c r="N181" s="81">
        <v>0.88600000000000001</v>
      </c>
      <c r="O181" s="81">
        <v>28.32</v>
      </c>
      <c r="P181" s="62">
        <v>1.772</v>
      </c>
      <c r="Q181" s="62">
        <v>1.502</v>
      </c>
      <c r="R181" s="62">
        <v>0.14100000000000001</v>
      </c>
      <c r="S181" s="62">
        <v>0.17300000000000004</v>
      </c>
      <c r="T181" s="81">
        <v>1.61</v>
      </c>
      <c r="U181" s="81">
        <v>2.02</v>
      </c>
      <c r="V181" s="81">
        <v>1.83</v>
      </c>
      <c r="W181" s="81">
        <v>1.49</v>
      </c>
      <c r="X181" s="81">
        <v>2.61</v>
      </c>
      <c r="Y181" s="81">
        <v>1.93</v>
      </c>
      <c r="Z181" s="143">
        <f t="shared" si="0"/>
        <v>1.83</v>
      </c>
      <c r="AA181" s="143">
        <f t="shared" si="1"/>
        <v>2.61</v>
      </c>
      <c r="AB181" s="143">
        <f t="shared" si="2"/>
        <v>51.260575390440025</v>
      </c>
      <c r="AC181" s="143">
        <f t="shared" si="3"/>
        <v>1.49</v>
      </c>
      <c r="AD181" s="143">
        <f t="shared" si="4"/>
        <v>1.93</v>
      </c>
      <c r="AE181" s="143">
        <f t="shared" si="5"/>
        <v>26.103881131379609</v>
      </c>
      <c r="AF181" s="82">
        <v>43707</v>
      </c>
      <c r="AG181" s="83">
        <v>0.25</v>
      </c>
      <c r="AH181" s="83">
        <v>13.240030000000001</v>
      </c>
      <c r="AI181" s="65">
        <f t="shared" si="10"/>
        <v>0.18175563200413763</v>
      </c>
      <c r="AJ181" s="66">
        <v>7456.0123521279174</v>
      </c>
      <c r="AK181" s="66">
        <v>7.4560123521279174</v>
      </c>
      <c r="AL181" s="67">
        <v>7.4560120000000003</v>
      </c>
      <c r="AM181" s="86">
        <v>35.6</v>
      </c>
      <c r="AN181" s="15" t="s">
        <v>149</v>
      </c>
    </row>
    <row r="182" spans="1:40" ht="14.5" x14ac:dyDescent="0.35">
      <c r="A182" s="79" t="s">
        <v>172</v>
      </c>
      <c r="B182" s="79" t="s">
        <v>173</v>
      </c>
      <c r="C182" s="79" t="s">
        <v>137</v>
      </c>
      <c r="D182" s="79" t="s">
        <v>282</v>
      </c>
      <c r="E182" s="79" t="s">
        <v>138</v>
      </c>
      <c r="F182" s="79" t="s">
        <v>160</v>
      </c>
      <c r="G182" s="80">
        <v>2.8403700000000001</v>
      </c>
      <c r="H182" s="80">
        <v>2.5795599999999999</v>
      </c>
      <c r="I182" s="81">
        <v>0.33400000000000002</v>
      </c>
      <c r="J182" s="81">
        <v>0.43099999999999999</v>
      </c>
      <c r="K182" s="81">
        <v>0.50800000000000001</v>
      </c>
      <c r="L182" s="81">
        <v>0.56599999999999995</v>
      </c>
      <c r="M182" s="81">
        <v>0.624</v>
      </c>
      <c r="N182" s="81">
        <v>0.67600000000000005</v>
      </c>
      <c r="O182" s="81">
        <v>27.74</v>
      </c>
      <c r="P182" s="62">
        <v>1.3520000000000001</v>
      </c>
      <c r="Q182" s="62">
        <v>1.248</v>
      </c>
      <c r="R182" s="62">
        <v>0.1100000000000001</v>
      </c>
      <c r="S182" s="62">
        <v>0.11599999999999999</v>
      </c>
      <c r="T182" s="81">
        <v>1.51</v>
      </c>
      <c r="U182" s="81">
        <v>1.68</v>
      </c>
      <c r="V182" s="81">
        <v>1.76</v>
      </c>
      <c r="W182" s="81">
        <v>1.75</v>
      </c>
      <c r="X182" s="81">
        <v>1.86</v>
      </c>
      <c r="Y182" s="81">
        <v>1.4</v>
      </c>
      <c r="Z182" s="143">
        <f t="shared" si="0"/>
        <v>1.76</v>
      </c>
      <c r="AA182" s="143">
        <f t="shared" si="1"/>
        <v>1.86</v>
      </c>
      <c r="AB182" s="143">
        <f t="shared" si="2"/>
        <v>5.7391704759563691</v>
      </c>
      <c r="AC182" s="143">
        <f t="shared" si="3"/>
        <v>1.4</v>
      </c>
      <c r="AD182" s="143">
        <f t="shared" si="4"/>
        <v>1.75</v>
      </c>
      <c r="AE182" s="143">
        <f t="shared" si="5"/>
        <v>20.487315110044808</v>
      </c>
      <c r="AF182" s="82">
        <v>43707</v>
      </c>
      <c r="AG182" s="83">
        <v>0.24</v>
      </c>
      <c r="AH182" s="83">
        <v>7.27759</v>
      </c>
      <c r="AI182" s="75">
        <f t="shared" si="10"/>
        <v>7.0723153710035111E-2</v>
      </c>
      <c r="AJ182" s="66">
        <v>10532.500612822247</v>
      </c>
      <c r="AK182" s="66">
        <v>10.532500612822247</v>
      </c>
      <c r="AL182" s="67">
        <v>10.532500000000001</v>
      </c>
      <c r="AM182" s="86">
        <v>23.5</v>
      </c>
      <c r="AN182" s="15" t="s">
        <v>149</v>
      </c>
    </row>
    <row r="183" spans="1:40" ht="14.5" x14ac:dyDescent="0.35">
      <c r="A183" s="79" t="s">
        <v>172</v>
      </c>
      <c r="B183" s="79" t="s">
        <v>173</v>
      </c>
      <c r="C183" s="79" t="s">
        <v>137</v>
      </c>
      <c r="D183" s="79" t="s">
        <v>283</v>
      </c>
      <c r="E183" s="79" t="s">
        <v>145</v>
      </c>
      <c r="F183" s="79" t="s">
        <v>139</v>
      </c>
      <c r="G183" s="80">
        <v>14.17648</v>
      </c>
      <c r="H183" s="80">
        <v>10.45739</v>
      </c>
      <c r="I183" s="81">
        <v>1.024</v>
      </c>
      <c r="J183" s="81">
        <v>1.288</v>
      </c>
      <c r="K183" s="81">
        <v>1.194</v>
      </c>
      <c r="L183" s="81">
        <v>1.226</v>
      </c>
      <c r="M183" s="81">
        <v>1.39</v>
      </c>
      <c r="N183" s="81">
        <v>1.518</v>
      </c>
      <c r="O183" s="81">
        <v>24.3</v>
      </c>
      <c r="P183" s="62">
        <v>3.036</v>
      </c>
      <c r="Q183" s="62">
        <v>2.78</v>
      </c>
      <c r="R183" s="62">
        <v>0.29200000000000004</v>
      </c>
      <c r="S183" s="62">
        <v>0.19599999999999995</v>
      </c>
      <c r="T183" s="81">
        <v>3.09</v>
      </c>
      <c r="U183" s="81">
        <v>3.18</v>
      </c>
      <c r="V183" s="81">
        <v>3.02</v>
      </c>
      <c r="W183" s="81">
        <v>2.4900000000000002</v>
      </c>
      <c r="X183" s="81">
        <v>3.57</v>
      </c>
      <c r="Y183" s="81">
        <v>2.66</v>
      </c>
      <c r="Z183" s="143">
        <f t="shared" si="0"/>
        <v>3.02</v>
      </c>
      <c r="AA183" s="143">
        <f t="shared" si="1"/>
        <v>3.57</v>
      </c>
      <c r="AB183" s="143">
        <f t="shared" si="2"/>
        <v>33.367012961613064</v>
      </c>
      <c r="AC183" s="143">
        <f t="shared" si="3"/>
        <v>2.4900000000000002</v>
      </c>
      <c r="AD183" s="143">
        <f t="shared" si="4"/>
        <v>2.66</v>
      </c>
      <c r="AE183" s="143">
        <f t="shared" si="5"/>
        <v>9.7878190544791241</v>
      </c>
      <c r="AF183" s="82">
        <v>43707</v>
      </c>
      <c r="AG183" s="83">
        <v>0.28999999999999998</v>
      </c>
      <c r="AH183" s="83">
        <v>25.49971</v>
      </c>
      <c r="AI183" s="65">
        <f t="shared" si="10"/>
        <v>1.5628331255057712</v>
      </c>
      <c r="AJ183" s="66">
        <v>1670.0449489429686</v>
      </c>
      <c r="AK183" s="66">
        <v>1.6700449489429687</v>
      </c>
      <c r="AL183" s="67">
        <v>1.670045</v>
      </c>
      <c r="AM183" s="86">
        <v>66.900000000000006</v>
      </c>
      <c r="AN183" s="15" t="s">
        <v>149</v>
      </c>
    </row>
    <row r="184" spans="1:40" ht="14.5" x14ac:dyDescent="0.35">
      <c r="A184" s="79" t="s">
        <v>172</v>
      </c>
      <c r="B184" s="79" t="s">
        <v>173</v>
      </c>
      <c r="C184" s="79" t="s">
        <v>137</v>
      </c>
      <c r="D184" s="79" t="s">
        <v>283</v>
      </c>
      <c r="E184" s="79" t="s">
        <v>145</v>
      </c>
      <c r="F184" s="79" t="s">
        <v>142</v>
      </c>
      <c r="G184" s="80">
        <v>5.12005</v>
      </c>
      <c r="H184" s="80">
        <v>4.0747999999999998</v>
      </c>
      <c r="I184" s="81">
        <v>0.53200000000000003</v>
      </c>
      <c r="J184" s="81">
        <v>0.68300000000000005</v>
      </c>
      <c r="K184" s="81">
        <v>0.64500000000000002</v>
      </c>
      <c r="L184" s="81">
        <v>0.78800000000000003</v>
      </c>
      <c r="M184" s="81">
        <v>0.82699999999999996</v>
      </c>
      <c r="N184" s="81">
        <v>0.97699999999999998</v>
      </c>
      <c r="O184" s="81">
        <v>30.6</v>
      </c>
      <c r="P184" s="62">
        <v>1.954</v>
      </c>
      <c r="Q184" s="62">
        <v>1.6539999999999999</v>
      </c>
      <c r="R184" s="62">
        <v>0.18899999999999995</v>
      </c>
      <c r="S184" s="62">
        <v>0.18199999999999994</v>
      </c>
      <c r="T184" s="81">
        <v>1.98</v>
      </c>
      <c r="U184" s="81">
        <v>2.1800000000000002</v>
      </c>
      <c r="V184" s="81">
        <v>2.38</v>
      </c>
      <c r="W184" s="81">
        <v>2.6</v>
      </c>
      <c r="X184" s="81">
        <v>2</v>
      </c>
      <c r="Y184" s="81">
        <v>1.71</v>
      </c>
      <c r="Z184" s="143">
        <f t="shared" si="0"/>
        <v>2</v>
      </c>
      <c r="AA184" s="143">
        <f t="shared" si="1"/>
        <v>2.38</v>
      </c>
      <c r="AB184" s="143">
        <f t="shared" si="2"/>
        <v>22.333682652705853</v>
      </c>
      <c r="AC184" s="143">
        <f t="shared" si="3"/>
        <v>1.71</v>
      </c>
      <c r="AD184" s="143">
        <f t="shared" si="4"/>
        <v>2.6</v>
      </c>
      <c r="AE184" s="143">
        <f t="shared" si="5"/>
        <v>62.873246868370231</v>
      </c>
      <c r="AF184" s="82">
        <v>43707</v>
      </c>
      <c r="AG184" s="83">
        <v>0.28999999999999998</v>
      </c>
      <c r="AH184" s="83">
        <v>13.87405</v>
      </c>
      <c r="AI184" s="75">
        <f t="shared" si="10"/>
        <v>0.26793968534959406</v>
      </c>
      <c r="AJ184" s="66">
        <v>5299.9495919719247</v>
      </c>
      <c r="AK184" s="66">
        <v>5.2999495919719246</v>
      </c>
      <c r="AL184" s="67">
        <v>5.2999499999999999</v>
      </c>
      <c r="AM184" s="86">
        <v>46.3</v>
      </c>
      <c r="AN184" s="15" t="s">
        <v>149</v>
      </c>
    </row>
    <row r="185" spans="1:40" ht="14.5" x14ac:dyDescent="0.35">
      <c r="A185" s="79" t="s">
        <v>172</v>
      </c>
      <c r="B185" s="79" t="s">
        <v>173</v>
      </c>
      <c r="C185" s="79" t="s">
        <v>137</v>
      </c>
      <c r="D185" s="79" t="s">
        <v>283</v>
      </c>
      <c r="E185" s="79" t="s">
        <v>145</v>
      </c>
      <c r="F185" s="79" t="s">
        <v>160</v>
      </c>
      <c r="G185" s="80">
        <v>2.5488599999999999</v>
      </c>
      <c r="H185" s="80">
        <v>1.7654700000000001</v>
      </c>
      <c r="I185" s="81">
        <v>0.34</v>
      </c>
      <c r="J185" s="81">
        <v>0.57199999999999995</v>
      </c>
      <c r="K185" s="81">
        <v>0.45800000000000002</v>
      </c>
      <c r="L185" s="81">
        <v>0.67600000000000005</v>
      </c>
      <c r="M185" s="81">
        <v>0.59299999999999997</v>
      </c>
      <c r="N185" s="81">
        <v>0.80400000000000005</v>
      </c>
      <c r="O185" s="81">
        <v>28.42</v>
      </c>
      <c r="P185" s="62">
        <v>1.6080000000000001</v>
      </c>
      <c r="Q185" s="62">
        <v>1.1859999999999999</v>
      </c>
      <c r="R185" s="62">
        <v>0.128</v>
      </c>
      <c r="S185" s="62">
        <v>0.13499999999999995</v>
      </c>
      <c r="T185" s="81">
        <v>1.78</v>
      </c>
      <c r="U185" s="81">
        <v>2.02</v>
      </c>
      <c r="V185" s="81">
        <v>1.84</v>
      </c>
      <c r="W185" s="81">
        <v>1.1399999999999999</v>
      </c>
      <c r="X185" s="81">
        <v>1.76</v>
      </c>
      <c r="Y185" s="81">
        <v>1.45</v>
      </c>
      <c r="Z185" s="143">
        <f t="shared" si="0"/>
        <v>1.76</v>
      </c>
      <c r="AA185" s="143">
        <f t="shared" si="1"/>
        <v>1.84</v>
      </c>
      <c r="AB185" s="143">
        <f t="shared" si="2"/>
        <v>4.5885657347381335</v>
      </c>
      <c r="AC185" s="143">
        <f t="shared" si="3"/>
        <v>1.1399999999999999</v>
      </c>
      <c r="AD185" s="143">
        <f t="shared" si="4"/>
        <v>1.45</v>
      </c>
      <c r="AE185" s="143">
        <f t="shared" si="5"/>
        <v>18.059230486660098</v>
      </c>
      <c r="AF185" s="82">
        <v>43707</v>
      </c>
      <c r="AG185" s="83">
        <v>0.2</v>
      </c>
      <c r="AH185" s="83">
        <v>5.3989500000000001</v>
      </c>
      <c r="AI185" s="65">
        <f t="shared" si="10"/>
        <v>8.0669646918140867E-2</v>
      </c>
      <c r="AJ185" s="66">
        <v>6850.2224719757769</v>
      </c>
      <c r="AK185" s="66">
        <v>6.8502224719757772</v>
      </c>
      <c r="AL185" s="67">
        <v>6.8502219999999996</v>
      </c>
      <c r="AM185" s="86">
        <v>26.2</v>
      </c>
      <c r="AN185" s="15" t="s">
        <v>149</v>
      </c>
    </row>
    <row r="186" spans="1:40" ht="14.5" x14ac:dyDescent="0.35">
      <c r="A186" s="103" t="s">
        <v>172</v>
      </c>
      <c r="B186" s="103" t="s">
        <v>173</v>
      </c>
      <c r="C186" s="103" t="s">
        <v>137</v>
      </c>
      <c r="D186" s="103" t="s">
        <v>284</v>
      </c>
      <c r="E186" s="103" t="s">
        <v>148</v>
      </c>
      <c r="F186" s="103" t="s">
        <v>139</v>
      </c>
      <c r="G186" s="104"/>
      <c r="H186" s="104"/>
      <c r="I186" s="105">
        <v>8.4000000000000005E-2</v>
      </c>
      <c r="J186" s="105">
        <v>1.3280000000000001</v>
      </c>
      <c r="K186" s="105">
        <v>0.20499999999999999</v>
      </c>
      <c r="L186" s="105">
        <v>1.361</v>
      </c>
      <c r="M186" s="105">
        <v>0.40300000000000002</v>
      </c>
      <c r="N186" s="105">
        <v>1.5529999999999999</v>
      </c>
      <c r="O186" s="105">
        <v>26.86</v>
      </c>
      <c r="P186" s="62">
        <v>3.1059999999999999</v>
      </c>
      <c r="Q186" s="62">
        <v>0.80600000000000005</v>
      </c>
      <c r="R186" s="62">
        <v>0.19199999999999995</v>
      </c>
      <c r="S186" s="62">
        <v>0.19800000000000004</v>
      </c>
      <c r="T186" s="105">
        <v>1.52</v>
      </c>
      <c r="U186" s="105">
        <v>3.42</v>
      </c>
      <c r="V186" s="105">
        <v>3.23</v>
      </c>
      <c r="W186" s="105">
        <v>1.46</v>
      </c>
      <c r="X186" s="105">
        <v>4.41</v>
      </c>
      <c r="Y186" s="105">
        <v>1.74</v>
      </c>
      <c r="Z186" s="143">
        <f t="shared" si="0"/>
        <v>3.23</v>
      </c>
      <c r="AA186" s="143">
        <f t="shared" si="1"/>
        <v>4.41</v>
      </c>
      <c r="AB186" s="143" t="e">
        <f t="shared" si="2"/>
        <v>#NUM!</v>
      </c>
      <c r="AC186" s="143">
        <f t="shared" si="3"/>
        <v>1.46</v>
      </c>
      <c r="AD186" s="143">
        <f t="shared" si="4"/>
        <v>1.74</v>
      </c>
      <c r="AE186" s="143">
        <f t="shared" si="5"/>
        <v>16.260204704599275</v>
      </c>
      <c r="AF186" s="106">
        <v>43707</v>
      </c>
      <c r="AG186" s="107">
        <v>0.32</v>
      </c>
      <c r="AH186" s="107">
        <v>20.562660000000001</v>
      </c>
      <c r="AI186" s="75">
        <f t="shared" si="10"/>
        <v>7.0622962959184257E-2</v>
      </c>
      <c r="AJ186" s="66">
        <v>29801.552364297891</v>
      </c>
      <c r="AK186" s="66">
        <v>29.801552364297891</v>
      </c>
      <c r="AL186" s="67">
        <v>29.801549999999999</v>
      </c>
      <c r="AM186" s="110">
        <v>70.2</v>
      </c>
      <c r="AN186" s="15" t="s">
        <v>5</v>
      </c>
    </row>
    <row r="187" spans="1:40" ht="14.5" x14ac:dyDescent="0.35">
      <c r="A187" s="79" t="s">
        <v>172</v>
      </c>
      <c r="B187" s="79" t="s">
        <v>173</v>
      </c>
      <c r="C187" s="79" t="s">
        <v>137</v>
      </c>
      <c r="D187" s="79" t="s">
        <v>285</v>
      </c>
      <c r="E187" s="79" t="s">
        <v>150</v>
      </c>
      <c r="F187" s="79" t="s">
        <v>139</v>
      </c>
      <c r="G187" s="80">
        <v>6.7258300000000002</v>
      </c>
      <c r="H187" s="80">
        <v>4.9926000000000004</v>
      </c>
      <c r="I187" s="81">
        <v>0.32500000000000001</v>
      </c>
      <c r="J187" s="81">
        <v>0.61299999999999999</v>
      </c>
      <c r="K187" s="81">
        <v>0.64400000000000002</v>
      </c>
      <c r="L187" s="81">
        <v>0.95</v>
      </c>
      <c r="M187" s="81">
        <v>0.82499999999999996</v>
      </c>
      <c r="N187" s="81">
        <v>1.1060000000000001</v>
      </c>
      <c r="O187" s="81">
        <v>29.12</v>
      </c>
      <c r="P187" s="62">
        <v>2.2120000000000002</v>
      </c>
      <c r="Q187" s="62">
        <v>1.65</v>
      </c>
      <c r="R187" s="62">
        <v>0.15600000000000014</v>
      </c>
      <c r="S187" s="62">
        <v>0.18099999999999994</v>
      </c>
      <c r="T187" s="81">
        <v>1.55</v>
      </c>
      <c r="U187" s="81">
        <v>2.41</v>
      </c>
      <c r="V187" s="81">
        <v>1.88</v>
      </c>
      <c r="W187" s="81">
        <v>1.73</v>
      </c>
      <c r="X187" s="81">
        <v>2.21</v>
      </c>
      <c r="Y187" s="81">
        <v>2.63</v>
      </c>
      <c r="Z187" s="143">
        <f t="shared" si="0"/>
        <v>1.88</v>
      </c>
      <c r="AA187" s="143">
        <f t="shared" si="1"/>
        <v>2.21</v>
      </c>
      <c r="AB187" s="143">
        <f t="shared" si="2"/>
        <v>19.268775487084142</v>
      </c>
      <c r="AC187" s="143">
        <f t="shared" si="3"/>
        <v>1.73</v>
      </c>
      <c r="AD187" s="143">
        <f t="shared" si="4"/>
        <v>2.63</v>
      </c>
      <c r="AE187" s="143">
        <f t="shared" si="5"/>
        <v>64.158067222183675</v>
      </c>
      <c r="AF187" s="82">
        <v>43707</v>
      </c>
      <c r="AG187" s="83">
        <v>0.31</v>
      </c>
      <c r="AH187" s="83">
        <v>16.973939999999999</v>
      </c>
      <c r="AI187" s="65">
        <f t="shared" si="10"/>
        <v>0.28847737094624998</v>
      </c>
      <c r="AJ187" s="66">
        <v>6022.4948599996378</v>
      </c>
      <c r="AK187" s="66">
        <v>6.0224948599996377</v>
      </c>
      <c r="AL187" s="67">
        <v>6.0224950000000002</v>
      </c>
      <c r="AM187" s="86">
        <v>48.2</v>
      </c>
      <c r="AN187" s="15" t="s">
        <v>149</v>
      </c>
    </row>
    <row r="188" spans="1:40" ht="14.5" x14ac:dyDescent="0.35">
      <c r="A188" s="60" t="s">
        <v>172</v>
      </c>
      <c r="B188" s="60" t="s">
        <v>173</v>
      </c>
      <c r="C188" s="60" t="s">
        <v>137</v>
      </c>
      <c r="D188" s="60" t="s">
        <v>286</v>
      </c>
      <c r="E188" s="60" t="s">
        <v>151</v>
      </c>
      <c r="F188" s="60" t="s">
        <v>139</v>
      </c>
      <c r="G188" s="61">
        <v>14.12777</v>
      </c>
      <c r="H188" s="61">
        <v>7.7521899999999997</v>
      </c>
      <c r="I188" s="81">
        <v>0.81100000000000005</v>
      </c>
      <c r="J188" s="81">
        <v>1.655</v>
      </c>
      <c r="K188" s="62">
        <v>0.92600000000000005</v>
      </c>
      <c r="L188" s="62">
        <v>1.6719999999999999</v>
      </c>
      <c r="M188" s="62">
        <v>1.1120000000000001</v>
      </c>
      <c r="N188" s="62">
        <v>1.863</v>
      </c>
      <c r="O188" s="62">
        <v>24.44</v>
      </c>
      <c r="P188" s="62">
        <v>3.726</v>
      </c>
      <c r="Q188" s="62">
        <v>2.2240000000000002</v>
      </c>
      <c r="R188" s="62">
        <v>0.19100000000000006</v>
      </c>
      <c r="S188" s="62">
        <v>0.18600000000000005</v>
      </c>
      <c r="T188" s="62">
        <v>2.94</v>
      </c>
      <c r="U188" s="62">
        <v>4.26</v>
      </c>
      <c r="V188" s="62">
        <v>4.49</v>
      </c>
      <c r="W188" s="62">
        <v>2.57</v>
      </c>
      <c r="X188" s="62">
        <v>4.05</v>
      </c>
      <c r="Y188" s="62">
        <v>2.23</v>
      </c>
      <c r="Z188" s="143">
        <f t="shared" si="0"/>
        <v>4.05</v>
      </c>
      <c r="AA188" s="143">
        <f t="shared" si="1"/>
        <v>4.49</v>
      </c>
      <c r="AB188" s="143">
        <f t="shared" si="2"/>
        <v>26.103881131379637</v>
      </c>
      <c r="AC188" s="143">
        <f t="shared" si="3"/>
        <v>2.23</v>
      </c>
      <c r="AD188" s="143">
        <f t="shared" si="4"/>
        <v>2.57</v>
      </c>
      <c r="AE188" s="143">
        <f t="shared" si="5"/>
        <v>19.876874065540346</v>
      </c>
      <c r="AF188" s="63">
        <v>43707</v>
      </c>
      <c r="AG188" s="64">
        <v>0.26</v>
      </c>
      <c r="AH188" s="64">
        <v>26.289149999999999</v>
      </c>
      <c r="AI188" s="75">
        <f t="shared" si="10"/>
        <v>0.9692502251402304</v>
      </c>
      <c r="AJ188" s="66">
        <v>2776.1706634999205</v>
      </c>
      <c r="AK188" s="66">
        <v>2.7761706634999204</v>
      </c>
      <c r="AL188" s="67">
        <v>2.7761710000000002</v>
      </c>
      <c r="AM188" s="69">
        <v>84.1</v>
      </c>
      <c r="AN188" s="15" t="s">
        <v>18</v>
      </c>
    </row>
    <row r="189" spans="1:40" ht="14.5" x14ac:dyDescent="0.35">
      <c r="A189" s="79" t="s">
        <v>172</v>
      </c>
      <c r="B189" s="79" t="s">
        <v>173</v>
      </c>
      <c r="C189" s="79" t="s">
        <v>137</v>
      </c>
      <c r="D189" s="79" t="s">
        <v>286</v>
      </c>
      <c r="E189" s="79" t="s">
        <v>151</v>
      </c>
      <c r="F189" s="79" t="s">
        <v>160</v>
      </c>
      <c r="G189" s="80">
        <v>4.9251199999999997</v>
      </c>
      <c r="H189" s="80">
        <v>4.2073299999999998</v>
      </c>
      <c r="I189" s="81">
        <v>0.25800000000000001</v>
      </c>
      <c r="J189" s="81">
        <v>1</v>
      </c>
      <c r="K189" s="81">
        <v>0.38800000000000001</v>
      </c>
      <c r="L189" s="81">
        <v>1.153</v>
      </c>
      <c r="M189" s="81">
        <v>0.55100000000000005</v>
      </c>
      <c r="N189" s="81">
        <v>1.3169999999999999</v>
      </c>
      <c r="O189" s="81">
        <v>26.24</v>
      </c>
      <c r="P189" s="62">
        <v>2.6339999999999999</v>
      </c>
      <c r="Q189" s="62">
        <v>1.1020000000000001</v>
      </c>
      <c r="R189" s="62">
        <v>0.16399999999999992</v>
      </c>
      <c r="S189" s="62">
        <v>0.16300000000000003</v>
      </c>
      <c r="T189" s="81">
        <v>1.52</v>
      </c>
      <c r="U189" s="81">
        <v>3.02</v>
      </c>
      <c r="V189" s="81">
        <v>2.6</v>
      </c>
      <c r="W189" s="81">
        <v>1.56</v>
      </c>
      <c r="X189" s="81">
        <v>3.3</v>
      </c>
      <c r="Y189" s="81">
        <v>1.45</v>
      </c>
      <c r="Z189" s="143">
        <f t="shared" si="0"/>
        <v>2.6</v>
      </c>
      <c r="AA189" s="143">
        <f t="shared" si="1"/>
        <v>3.3</v>
      </c>
      <c r="AB189" s="143">
        <f t="shared" si="2"/>
        <v>44.427003990661689</v>
      </c>
      <c r="AC189" s="143">
        <f t="shared" si="3"/>
        <v>1.45</v>
      </c>
      <c r="AD189" s="143">
        <f t="shared" si="4"/>
        <v>1.56</v>
      </c>
      <c r="AE189" s="143">
        <f t="shared" si="5"/>
        <v>6.3153155679154152</v>
      </c>
      <c r="AF189" s="82">
        <v>43707</v>
      </c>
      <c r="AG189" s="83">
        <v>0.28999999999999998</v>
      </c>
      <c r="AH189" s="83">
        <v>9.7241599999999995</v>
      </c>
      <c r="AI189" s="65">
        <f t="shared" si="10"/>
        <v>0.12013863493598703</v>
      </c>
      <c r="AJ189" s="66">
        <v>8284.6645782487813</v>
      </c>
      <c r="AK189" s="66">
        <v>8.2846645782487816</v>
      </c>
      <c r="AL189" s="67">
        <v>8.2846650000000004</v>
      </c>
      <c r="AM189" s="86">
        <v>45.3</v>
      </c>
      <c r="AN189" s="15" t="s">
        <v>149</v>
      </c>
    </row>
    <row r="190" spans="1:40" ht="14.5" x14ac:dyDescent="0.35">
      <c r="A190" s="60" t="s">
        <v>172</v>
      </c>
      <c r="B190" s="60" t="s">
        <v>173</v>
      </c>
      <c r="C190" s="60" t="s">
        <v>152</v>
      </c>
      <c r="D190" s="60" t="s">
        <v>287</v>
      </c>
      <c r="E190" s="60" t="s">
        <v>138</v>
      </c>
      <c r="F190" s="60" t="s">
        <v>139</v>
      </c>
      <c r="G190" s="61">
        <v>13.447979999999999</v>
      </c>
      <c r="H190" s="61">
        <v>0.95747000000000004</v>
      </c>
      <c r="I190" s="81">
        <v>0.61099999999999999</v>
      </c>
      <c r="J190" s="81">
        <v>1.1579999999999999</v>
      </c>
      <c r="K190" s="62">
        <v>0.78400000000000003</v>
      </c>
      <c r="L190" s="62">
        <v>1.7070000000000001</v>
      </c>
      <c r="M190" s="62">
        <v>1.012</v>
      </c>
      <c r="N190" s="62">
        <v>1.9239999999999999</v>
      </c>
      <c r="O190" s="62">
        <v>24.85</v>
      </c>
      <c r="P190" s="62">
        <v>3.8479999999999999</v>
      </c>
      <c r="Q190" s="62">
        <v>2.024</v>
      </c>
      <c r="R190" s="62">
        <v>0.21699999999999986</v>
      </c>
      <c r="S190" s="62">
        <v>0.22799999999999998</v>
      </c>
      <c r="T190" s="62">
        <v>2.5099999999999998</v>
      </c>
      <c r="U190" s="62">
        <v>4.3</v>
      </c>
      <c r="V190" s="62">
        <v>4.47</v>
      </c>
      <c r="W190" s="62">
        <v>2.72</v>
      </c>
      <c r="X190" s="62">
        <v>4.55</v>
      </c>
      <c r="Y190" s="62">
        <v>2.86</v>
      </c>
      <c r="Z190" s="143">
        <f t="shared" si="0"/>
        <v>4.47</v>
      </c>
      <c r="AA190" s="143">
        <f t="shared" si="1"/>
        <v>4.55</v>
      </c>
      <c r="AB190" s="143">
        <f t="shared" si="2"/>
        <v>4.5885657347381335</v>
      </c>
      <c r="AC190" s="143">
        <f t="shared" si="3"/>
        <v>2.72</v>
      </c>
      <c r="AD190" s="143">
        <f t="shared" si="4"/>
        <v>2.86</v>
      </c>
      <c r="AE190" s="143">
        <f t="shared" si="5"/>
        <v>8.0478462454739343</v>
      </c>
      <c r="AF190" s="63">
        <v>43706</v>
      </c>
      <c r="AG190" s="64">
        <v>0.24</v>
      </c>
      <c r="AH190" s="64">
        <v>20.763580000000001</v>
      </c>
      <c r="AI190" s="75">
        <f t="shared" si="10"/>
        <v>0.92010317193507962</v>
      </c>
      <c r="AJ190" s="66">
        <v>2309.783285984171</v>
      </c>
      <c r="AK190" s="66">
        <v>2.3097832859841709</v>
      </c>
      <c r="AL190" s="67">
        <v>2.3097829999999999</v>
      </c>
      <c r="AM190" s="69">
        <v>99.3</v>
      </c>
      <c r="AN190" s="15" t="s">
        <v>18</v>
      </c>
    </row>
    <row r="191" spans="1:40" ht="14.5" x14ac:dyDescent="0.35">
      <c r="A191" s="79" t="s">
        <v>172</v>
      </c>
      <c r="B191" s="79" t="s">
        <v>173</v>
      </c>
      <c r="C191" s="79" t="s">
        <v>152</v>
      </c>
      <c r="D191" s="79" t="s">
        <v>287</v>
      </c>
      <c r="E191" s="79" t="s">
        <v>138</v>
      </c>
      <c r="F191" s="79" t="s">
        <v>160</v>
      </c>
      <c r="G191" s="80">
        <v>3.1653500000000001</v>
      </c>
      <c r="H191" s="80">
        <v>3.0127199999999998</v>
      </c>
      <c r="I191" s="81">
        <v>0.28999999999999998</v>
      </c>
      <c r="J191" s="81">
        <v>0.77400000000000002</v>
      </c>
      <c r="K191" s="81">
        <v>0.56200000000000006</v>
      </c>
      <c r="L191" s="81">
        <v>1.004</v>
      </c>
      <c r="M191" s="81">
        <v>0.73399999999999999</v>
      </c>
      <c r="N191" s="81">
        <v>1.165</v>
      </c>
      <c r="O191" s="81">
        <v>28.8</v>
      </c>
      <c r="P191" s="62">
        <v>2.33</v>
      </c>
      <c r="Q191" s="62">
        <v>1.468</v>
      </c>
      <c r="R191" s="62">
        <v>0.16100000000000003</v>
      </c>
      <c r="S191" s="62">
        <v>0.17199999999999993</v>
      </c>
      <c r="T191" s="81">
        <v>1.45</v>
      </c>
      <c r="U191" s="81">
        <v>2.44</v>
      </c>
      <c r="V191" s="81">
        <v>1.98</v>
      </c>
      <c r="W191" s="81">
        <v>1.4</v>
      </c>
      <c r="X191" s="81">
        <v>2.66</v>
      </c>
      <c r="Y191" s="81">
        <v>1.62</v>
      </c>
      <c r="Z191" s="143">
        <f t="shared" si="0"/>
        <v>1.98</v>
      </c>
      <c r="AA191" s="143">
        <f t="shared" si="1"/>
        <v>2.66</v>
      </c>
      <c r="AB191" s="143">
        <f t="shared" si="2"/>
        <v>42.843643033813876</v>
      </c>
      <c r="AC191" s="143">
        <f t="shared" si="3"/>
        <v>1.4</v>
      </c>
      <c r="AD191" s="143">
        <f t="shared" si="4"/>
        <v>1.62</v>
      </c>
      <c r="AE191" s="143">
        <f t="shared" si="5"/>
        <v>12.709032991493601</v>
      </c>
      <c r="AF191" s="82">
        <v>43706</v>
      </c>
      <c r="AG191" s="83">
        <v>0.27</v>
      </c>
      <c r="AH191" s="83">
        <v>9.1576500000000003</v>
      </c>
      <c r="AI191" s="65">
        <f t="shared" si="10"/>
        <v>0.22186029252394673</v>
      </c>
      <c r="AJ191" s="66">
        <v>4224.83727805339</v>
      </c>
      <c r="AK191" s="66">
        <v>4.22483727805339</v>
      </c>
      <c r="AL191" s="67">
        <v>4.224837</v>
      </c>
      <c r="AM191" s="86">
        <v>40.4</v>
      </c>
      <c r="AN191" s="15" t="s">
        <v>149</v>
      </c>
    </row>
    <row r="192" spans="1:40" ht="14.5" x14ac:dyDescent="0.35">
      <c r="A192" s="60" t="s">
        <v>172</v>
      </c>
      <c r="B192" s="60" t="s">
        <v>173</v>
      </c>
      <c r="C192" s="60" t="s">
        <v>152</v>
      </c>
      <c r="D192" s="60" t="s">
        <v>288</v>
      </c>
      <c r="E192" s="60" t="s">
        <v>145</v>
      </c>
      <c r="F192" s="60" t="s">
        <v>139</v>
      </c>
      <c r="G192" s="61">
        <v>13.94309</v>
      </c>
      <c r="H192" s="61">
        <v>13.53454</v>
      </c>
      <c r="I192" s="81">
        <v>0.56100000000000005</v>
      </c>
      <c r="J192" s="81">
        <v>1.327</v>
      </c>
      <c r="K192" s="62">
        <v>0.68200000000000005</v>
      </c>
      <c r="L192" s="62">
        <v>1.5920000000000001</v>
      </c>
      <c r="M192" s="62">
        <v>0.93200000000000005</v>
      </c>
      <c r="N192" s="62">
        <v>1.831</v>
      </c>
      <c r="O192" s="62">
        <v>24.09</v>
      </c>
      <c r="P192" s="62">
        <v>3.6619999999999999</v>
      </c>
      <c r="Q192" s="62">
        <v>1.8640000000000001</v>
      </c>
      <c r="R192" s="62">
        <v>0.23899999999999988</v>
      </c>
      <c r="S192" s="62">
        <v>0.25</v>
      </c>
      <c r="T192" s="62">
        <v>2.41</v>
      </c>
      <c r="U192" s="62">
        <v>4.01</v>
      </c>
      <c r="V192" s="62">
        <v>3.83</v>
      </c>
      <c r="W192" s="62">
        <v>2.84</v>
      </c>
      <c r="X192" s="62">
        <v>4.1500000000000004</v>
      </c>
      <c r="Y192" s="62">
        <v>2.86</v>
      </c>
      <c r="Z192" s="143">
        <f t="shared" si="0"/>
        <v>3.83</v>
      </c>
      <c r="AA192" s="143">
        <f t="shared" si="1"/>
        <v>4.1500000000000004</v>
      </c>
      <c r="AB192" s="143">
        <f t="shared" si="2"/>
        <v>18.662924880681199</v>
      </c>
      <c r="AC192" s="143">
        <f t="shared" si="3"/>
        <v>2.84</v>
      </c>
      <c r="AD192" s="143">
        <f t="shared" si="4"/>
        <v>2.86</v>
      </c>
      <c r="AE192" s="143">
        <f t="shared" si="5"/>
        <v>1.1459919981269298</v>
      </c>
      <c r="AF192" s="63">
        <v>43706</v>
      </c>
      <c r="AG192" s="64">
        <v>0.36</v>
      </c>
      <c r="AH192" s="64">
        <v>34.88897</v>
      </c>
      <c r="AI192" s="75">
        <f t="shared" si="10"/>
        <v>0.76756515990498841</v>
      </c>
      <c r="AJ192" s="66">
        <v>4652.4147222241909</v>
      </c>
      <c r="AK192" s="66">
        <v>4.6524147222241909</v>
      </c>
      <c r="AL192" s="67">
        <v>4.6524150000000004</v>
      </c>
      <c r="AM192" s="69">
        <v>95.9</v>
      </c>
      <c r="AN192" s="15" t="s">
        <v>18</v>
      </c>
    </row>
    <row r="193" spans="1:40" ht="14.5" x14ac:dyDescent="0.35">
      <c r="A193" s="60" t="s">
        <v>172</v>
      </c>
      <c r="B193" s="60" t="s">
        <v>173</v>
      </c>
      <c r="C193" s="60" t="s">
        <v>152</v>
      </c>
      <c r="D193" s="60" t="s">
        <v>288</v>
      </c>
      <c r="E193" s="60" t="s">
        <v>145</v>
      </c>
      <c r="F193" s="60" t="s">
        <v>142</v>
      </c>
      <c r="G193" s="61">
        <v>8.4864099999999993</v>
      </c>
      <c r="H193" s="61">
        <v>8.4726499999999998</v>
      </c>
      <c r="I193" s="81">
        <v>0.109</v>
      </c>
      <c r="J193" s="81">
        <v>1.268</v>
      </c>
      <c r="K193" s="62">
        <v>0.252</v>
      </c>
      <c r="L193" s="62">
        <v>1.56</v>
      </c>
      <c r="M193" s="62">
        <v>0.46500000000000002</v>
      </c>
      <c r="N193" s="62">
        <v>1.742</v>
      </c>
      <c r="O193" s="62">
        <v>27.04</v>
      </c>
      <c r="P193" s="62">
        <v>3.484</v>
      </c>
      <c r="Q193" s="62">
        <v>0.93</v>
      </c>
      <c r="R193" s="62">
        <v>0.18199999999999994</v>
      </c>
      <c r="S193" s="62">
        <v>0.21300000000000002</v>
      </c>
      <c r="T193" s="62">
        <v>1.68</v>
      </c>
      <c r="U193" s="62">
        <v>3.71</v>
      </c>
      <c r="V193" s="62">
        <v>4.4400000000000004</v>
      </c>
      <c r="W193" s="62">
        <v>2.33</v>
      </c>
      <c r="X193" s="62">
        <v>3.95</v>
      </c>
      <c r="Y193" s="62">
        <v>1.96</v>
      </c>
      <c r="Z193" s="143">
        <f t="shared" si="0"/>
        <v>3.95</v>
      </c>
      <c r="AA193" s="143">
        <f t="shared" si="1"/>
        <v>4.4400000000000004</v>
      </c>
      <c r="AB193" s="143">
        <f t="shared" si="2"/>
        <v>29.340581568324424</v>
      </c>
      <c r="AC193" s="143">
        <f t="shared" si="3"/>
        <v>1.96</v>
      </c>
      <c r="AD193" s="143">
        <f t="shared" si="4"/>
        <v>2.33</v>
      </c>
      <c r="AE193" s="143">
        <f t="shared" si="5"/>
        <v>21.715617278306141</v>
      </c>
      <c r="AF193" s="63">
        <v>43706</v>
      </c>
      <c r="AG193" s="64">
        <v>0.38</v>
      </c>
      <c r="AH193" s="64">
        <v>16.079730000000001</v>
      </c>
      <c r="AI193" s="65">
        <f t="shared" si="10"/>
        <v>0.11795427254125909</v>
      </c>
      <c r="AJ193" s="66">
        <v>13953.096644289066</v>
      </c>
      <c r="AK193" s="66">
        <v>13.953096644289067</v>
      </c>
      <c r="AL193" s="67">
        <v>13.953099999999999</v>
      </c>
      <c r="AM193" s="69">
        <v>79.900000000000006</v>
      </c>
      <c r="AN193" s="15" t="s">
        <v>18</v>
      </c>
    </row>
    <row r="194" spans="1:40" ht="14.5" x14ac:dyDescent="0.35">
      <c r="A194" s="79" t="s">
        <v>172</v>
      </c>
      <c r="B194" s="79" t="s">
        <v>173</v>
      </c>
      <c r="C194" s="79" t="s">
        <v>152</v>
      </c>
      <c r="D194" s="79" t="s">
        <v>288</v>
      </c>
      <c r="E194" s="79" t="s">
        <v>145</v>
      </c>
      <c r="F194" s="79" t="s">
        <v>160</v>
      </c>
      <c r="G194" s="80">
        <v>5.2192600000000002</v>
      </c>
      <c r="H194" s="80">
        <v>4.03505</v>
      </c>
      <c r="I194" s="81">
        <v>0.34899999999999998</v>
      </c>
      <c r="J194" s="81">
        <v>1.0589999999999999</v>
      </c>
      <c r="K194" s="81">
        <v>0.46100000000000002</v>
      </c>
      <c r="L194" s="81">
        <v>1.1020000000000001</v>
      </c>
      <c r="M194" s="81">
        <v>0.64400000000000002</v>
      </c>
      <c r="N194" s="81">
        <v>1.2490000000000001</v>
      </c>
      <c r="O194" s="81">
        <v>28.74</v>
      </c>
      <c r="P194" s="62">
        <v>2.4980000000000002</v>
      </c>
      <c r="Q194" s="62">
        <v>1.288</v>
      </c>
      <c r="R194" s="62">
        <v>0.14700000000000002</v>
      </c>
      <c r="S194" s="62">
        <v>0.183</v>
      </c>
      <c r="T194" s="81">
        <v>1.63</v>
      </c>
      <c r="U194" s="81">
        <v>3.44</v>
      </c>
      <c r="V194" s="81">
        <v>2.75</v>
      </c>
      <c r="W194" s="81">
        <v>1.49</v>
      </c>
      <c r="X194" s="81">
        <v>3.49</v>
      </c>
      <c r="Y194" s="81">
        <v>1.84</v>
      </c>
      <c r="Z194" s="143">
        <f t="shared" si="0"/>
        <v>2.75</v>
      </c>
      <c r="AA194" s="143">
        <f t="shared" si="1"/>
        <v>3.49</v>
      </c>
      <c r="AB194" s="143">
        <f t="shared" si="2"/>
        <v>47.731415559529054</v>
      </c>
      <c r="AC194" s="143">
        <f t="shared" si="3"/>
        <v>1.49</v>
      </c>
      <c r="AD194" s="143">
        <f t="shared" si="4"/>
        <v>1.84</v>
      </c>
      <c r="AE194" s="143">
        <f t="shared" si="5"/>
        <v>20.487315110044808</v>
      </c>
      <c r="AF194" s="82">
        <v>43706</v>
      </c>
      <c r="AG194" s="83">
        <v>0.27</v>
      </c>
      <c r="AH194" s="83">
        <v>13.577859999999999</v>
      </c>
      <c r="AI194" s="75">
        <f t="shared" si="10"/>
        <v>0.17720942417079241</v>
      </c>
      <c r="AJ194" s="66">
        <v>7842.4189453786703</v>
      </c>
      <c r="AK194" s="66">
        <v>7.8424189453786708</v>
      </c>
      <c r="AL194" s="67">
        <v>7.8424189999999996</v>
      </c>
      <c r="AM194" s="86">
        <v>50.1</v>
      </c>
      <c r="AN194" s="15" t="s">
        <v>149</v>
      </c>
    </row>
    <row r="195" spans="1:40" ht="14.5" x14ac:dyDescent="0.35">
      <c r="A195" s="103" t="s">
        <v>172</v>
      </c>
      <c r="B195" s="103" t="s">
        <v>173</v>
      </c>
      <c r="C195" s="103" t="s">
        <v>152</v>
      </c>
      <c r="D195" s="103" t="s">
        <v>289</v>
      </c>
      <c r="E195" s="103" t="s">
        <v>148</v>
      </c>
      <c r="F195" s="103" t="s">
        <v>142</v>
      </c>
      <c r="G195" s="104"/>
      <c r="H195" s="104"/>
      <c r="I195" s="105">
        <v>0.32100000000000001</v>
      </c>
      <c r="J195" s="105">
        <v>1.2989999999999999</v>
      </c>
      <c r="K195" s="105">
        <v>0.38900000000000001</v>
      </c>
      <c r="L195" s="105">
        <v>1.4850000000000001</v>
      </c>
      <c r="M195" s="105">
        <v>0.56499999999999995</v>
      </c>
      <c r="N195" s="105">
        <v>1.724</v>
      </c>
      <c r="O195" s="105">
        <v>28.1</v>
      </c>
      <c r="P195" s="62">
        <v>3.448</v>
      </c>
      <c r="Q195" s="62">
        <v>1.1299999999999999</v>
      </c>
      <c r="R195" s="62">
        <v>0.23899999999999988</v>
      </c>
      <c r="S195" s="62">
        <v>0.17599999999999993</v>
      </c>
      <c r="T195" s="105">
        <v>2.1800000000000002</v>
      </c>
      <c r="U195" s="105">
        <v>4.37</v>
      </c>
      <c r="V195" s="105">
        <v>4.34</v>
      </c>
      <c r="W195" s="105">
        <v>2.2400000000000002</v>
      </c>
      <c r="X195" s="105">
        <v>3.71</v>
      </c>
      <c r="Y195" s="105">
        <v>2.02</v>
      </c>
      <c r="Z195" s="143">
        <f t="shared" si="0"/>
        <v>3.71</v>
      </c>
      <c r="AA195" s="143">
        <f t="shared" si="1"/>
        <v>4.34</v>
      </c>
      <c r="AB195" s="143">
        <f t="shared" si="2"/>
        <v>39.050122527237193</v>
      </c>
      <c r="AC195" s="143">
        <f t="shared" si="3"/>
        <v>2.02</v>
      </c>
      <c r="AD195" s="143">
        <f t="shared" si="4"/>
        <v>2.2400000000000002</v>
      </c>
      <c r="AE195" s="143">
        <f t="shared" si="5"/>
        <v>12.709032991493601</v>
      </c>
      <c r="AF195" s="106">
        <v>43706</v>
      </c>
      <c r="AG195" s="107">
        <v>0.53</v>
      </c>
      <c r="AH195" s="107">
        <v>16.603729999999999</v>
      </c>
      <c r="AI195" s="65">
        <f t="shared" si="10"/>
        <v>0.17556119660224268</v>
      </c>
      <c r="AJ195" s="66">
        <v>9680.1627045108871</v>
      </c>
      <c r="AK195" s="66">
        <v>9.680162704510888</v>
      </c>
      <c r="AL195" s="67">
        <v>9.6801630000000003</v>
      </c>
      <c r="AM195" s="110">
        <v>96.6</v>
      </c>
      <c r="AN195" s="15" t="s">
        <v>5</v>
      </c>
    </row>
    <row r="196" spans="1:40" ht="14.5" x14ac:dyDescent="0.35">
      <c r="A196" s="95" t="s">
        <v>172</v>
      </c>
      <c r="B196" s="95" t="s">
        <v>173</v>
      </c>
      <c r="C196" s="95" t="s">
        <v>152</v>
      </c>
      <c r="D196" s="95" t="s">
        <v>290</v>
      </c>
      <c r="E196" s="95" t="s">
        <v>150</v>
      </c>
      <c r="F196" s="95" t="s">
        <v>139</v>
      </c>
      <c r="G196" s="96">
        <v>11.84102</v>
      </c>
      <c r="H196" s="96">
        <v>11.436310000000001</v>
      </c>
      <c r="I196" s="81">
        <v>0.67800000000000005</v>
      </c>
      <c r="J196" s="81">
        <v>1.2669999999999999</v>
      </c>
      <c r="K196" s="97">
        <v>0.84299999999999997</v>
      </c>
      <c r="L196" s="97">
        <v>1.575</v>
      </c>
      <c r="M196" s="97">
        <v>1.173</v>
      </c>
      <c r="N196" s="97">
        <v>1.83</v>
      </c>
      <c r="O196" s="97">
        <v>27.92</v>
      </c>
      <c r="P196" s="62">
        <v>3.66</v>
      </c>
      <c r="Q196" s="62">
        <v>2.3460000000000001</v>
      </c>
      <c r="R196" s="62">
        <v>0.25500000000000012</v>
      </c>
      <c r="S196" s="62">
        <v>0.33000000000000007</v>
      </c>
      <c r="T196" s="97">
        <v>2.63</v>
      </c>
      <c r="U196" s="97">
        <v>4.3099999999999996</v>
      </c>
      <c r="V196" s="97">
        <v>3.69</v>
      </c>
      <c r="W196" s="97">
        <v>2.5499999999999998</v>
      </c>
      <c r="X196" s="97">
        <v>3.7</v>
      </c>
      <c r="Y196" s="97">
        <v>2.89</v>
      </c>
      <c r="Z196" s="143">
        <f t="shared" si="0"/>
        <v>3.69</v>
      </c>
      <c r="AA196" s="143">
        <f t="shared" si="1"/>
        <v>3.7</v>
      </c>
      <c r="AB196" s="143">
        <f t="shared" si="2"/>
        <v>0.57296734472634048</v>
      </c>
      <c r="AC196" s="143">
        <f t="shared" si="3"/>
        <v>2.5499999999999998</v>
      </c>
      <c r="AD196" s="143">
        <f t="shared" si="4"/>
        <v>2.89</v>
      </c>
      <c r="AE196" s="143">
        <f t="shared" si="5"/>
        <v>19.87687406554037</v>
      </c>
      <c r="AF196" s="98">
        <v>43706</v>
      </c>
      <c r="AG196" s="99">
        <v>0.3</v>
      </c>
      <c r="AH196" s="99">
        <v>19.05864</v>
      </c>
      <c r="AI196" s="75">
        <f t="shared" si="10"/>
        <v>1.5786573680470219</v>
      </c>
      <c r="AJ196" s="66">
        <v>1235.690058200074</v>
      </c>
      <c r="AK196" s="66">
        <v>1.235690058200074</v>
      </c>
      <c r="AL196" s="67">
        <v>1.23569</v>
      </c>
      <c r="AM196" s="112">
        <v>102.1</v>
      </c>
      <c r="AN196" s="15" t="s">
        <v>18</v>
      </c>
    </row>
    <row r="197" spans="1:40" ht="14.5" x14ac:dyDescent="0.35">
      <c r="A197" s="103" t="s">
        <v>172</v>
      </c>
      <c r="B197" s="103" t="s">
        <v>173</v>
      </c>
      <c r="C197" s="103" t="s">
        <v>152</v>
      </c>
      <c r="D197" s="103" t="s">
        <v>291</v>
      </c>
      <c r="E197" s="103" t="s">
        <v>151</v>
      </c>
      <c r="F197" s="103" t="s">
        <v>139</v>
      </c>
      <c r="G197" s="104"/>
      <c r="H197" s="104"/>
      <c r="I197" s="105">
        <v>0.128</v>
      </c>
      <c r="J197" s="105">
        <v>1.536</v>
      </c>
      <c r="K197" s="105">
        <v>0.376</v>
      </c>
      <c r="L197" s="105">
        <v>1.4279999999999999</v>
      </c>
      <c r="M197" s="105">
        <v>0.61399999999999999</v>
      </c>
      <c r="N197" s="105">
        <v>1.72</v>
      </c>
      <c r="O197" s="105">
        <v>27.16</v>
      </c>
      <c r="P197" s="62">
        <v>3.44</v>
      </c>
      <c r="Q197" s="62">
        <v>1.228</v>
      </c>
      <c r="R197" s="62">
        <v>0.29200000000000004</v>
      </c>
      <c r="S197" s="62">
        <v>0.23799999999999999</v>
      </c>
      <c r="T197" s="105">
        <v>2.0099999999999998</v>
      </c>
      <c r="U197" s="105">
        <v>4.08</v>
      </c>
      <c r="V197" s="105">
        <v>4.32</v>
      </c>
      <c r="W197" s="105">
        <v>2.0099999999999998</v>
      </c>
      <c r="X197" s="105">
        <v>5.05</v>
      </c>
      <c r="Y197" s="105">
        <v>1.93</v>
      </c>
      <c r="Z197" s="143">
        <f t="shared" si="0"/>
        <v>4.32</v>
      </c>
      <c r="AA197" s="143">
        <f t="shared" si="1"/>
        <v>5.05</v>
      </c>
      <c r="AB197" s="143">
        <f t="shared" si="2"/>
        <v>46.886394043395704</v>
      </c>
      <c r="AC197" s="143">
        <f t="shared" si="3"/>
        <v>1.93</v>
      </c>
      <c r="AD197" s="143">
        <f t="shared" si="4"/>
        <v>2.0099999999999998</v>
      </c>
      <c r="AE197" s="143">
        <f t="shared" si="5"/>
        <v>4.588565734738121</v>
      </c>
      <c r="AF197" s="106">
        <v>43706</v>
      </c>
      <c r="AG197" s="107">
        <v>0.26</v>
      </c>
      <c r="AH197" s="107">
        <v>17.086569999999998</v>
      </c>
      <c r="AI197" s="65">
        <f t="shared" si="10"/>
        <v>0.2530782240344448</v>
      </c>
      <c r="AJ197" s="66">
        <v>6910.4390162925993</v>
      </c>
      <c r="AK197" s="66">
        <v>6.9104390162925995</v>
      </c>
      <c r="AL197" s="67">
        <v>6.9104390000000002</v>
      </c>
      <c r="AM197" s="110">
        <v>95.1</v>
      </c>
      <c r="AN197" s="15" t="s">
        <v>5</v>
      </c>
    </row>
    <row r="198" spans="1:40" ht="14.5" x14ac:dyDescent="0.35">
      <c r="A198" s="79" t="s">
        <v>172</v>
      </c>
      <c r="B198" s="79" t="s">
        <v>173</v>
      </c>
      <c r="C198" s="79" t="s">
        <v>152</v>
      </c>
      <c r="D198" s="79" t="s">
        <v>291</v>
      </c>
      <c r="E198" s="79" t="s">
        <v>151</v>
      </c>
      <c r="F198" s="79" t="s">
        <v>160</v>
      </c>
      <c r="G198" s="80">
        <v>4.72485</v>
      </c>
      <c r="H198" s="80">
        <v>4.5346700000000002</v>
      </c>
      <c r="I198" s="81">
        <v>0.16700000000000001</v>
      </c>
      <c r="J198" s="81">
        <v>0.90900000000000003</v>
      </c>
      <c r="K198" s="81">
        <v>0.41599999999999998</v>
      </c>
      <c r="L198" s="81">
        <v>1.196</v>
      </c>
      <c r="M198" s="81">
        <v>0.54300000000000004</v>
      </c>
      <c r="N198" s="81">
        <v>1.43</v>
      </c>
      <c r="O198" s="81">
        <v>22.62</v>
      </c>
      <c r="P198" s="62">
        <v>2.86</v>
      </c>
      <c r="Q198" s="62">
        <v>1.0860000000000001</v>
      </c>
      <c r="R198" s="62">
        <v>0.23399999999999999</v>
      </c>
      <c r="S198" s="62">
        <v>0.12700000000000006</v>
      </c>
      <c r="T198" s="81">
        <v>1.26</v>
      </c>
      <c r="U198" s="81">
        <v>2.94</v>
      </c>
      <c r="V198" s="81">
        <v>2.7</v>
      </c>
      <c r="W198" s="81">
        <v>1.56</v>
      </c>
      <c r="X198" s="81">
        <v>3.48</v>
      </c>
      <c r="Y198" s="81">
        <v>1.56</v>
      </c>
      <c r="Z198" s="143">
        <f t="shared" si="0"/>
        <v>2.7</v>
      </c>
      <c r="AA198" s="143">
        <f t="shared" si="1"/>
        <v>3.48</v>
      </c>
      <c r="AB198" s="143">
        <f t="shared" si="2"/>
        <v>51.260575390440025</v>
      </c>
      <c r="AC198" s="143">
        <f t="shared" si="3"/>
        <v>1.56</v>
      </c>
      <c r="AD198" s="143">
        <f t="shared" si="4"/>
        <v>1.56</v>
      </c>
      <c r="AE198" s="143">
        <f t="shared" si="5"/>
        <v>0</v>
      </c>
      <c r="AF198" s="82">
        <v>43706</v>
      </c>
      <c r="AG198" s="83">
        <v>0.56999999999999995</v>
      </c>
      <c r="AH198" s="83">
        <v>7.8144499999999999</v>
      </c>
      <c r="AI198" s="75">
        <f t="shared" si="10"/>
        <v>0.11219075827849215</v>
      </c>
      <c r="AJ198" s="66">
        <v>7129.2995072096701</v>
      </c>
      <c r="AK198" s="66">
        <v>7.1292995072096703</v>
      </c>
      <c r="AL198" s="67">
        <v>7.1292999999999997</v>
      </c>
      <c r="AM198" s="86">
        <v>41.2</v>
      </c>
      <c r="AN198" s="15" t="s">
        <v>149</v>
      </c>
    </row>
    <row r="199" spans="1:40" ht="14.5" x14ac:dyDescent="0.35">
      <c r="A199" s="89" t="s">
        <v>172</v>
      </c>
      <c r="B199" s="89" t="s">
        <v>173</v>
      </c>
      <c r="C199" s="89" t="s">
        <v>154</v>
      </c>
      <c r="D199" s="89" t="s">
        <v>292</v>
      </c>
      <c r="E199" s="89" t="s">
        <v>138</v>
      </c>
      <c r="F199" s="89" t="s">
        <v>139</v>
      </c>
      <c r="G199" s="101"/>
      <c r="H199" s="101"/>
      <c r="I199" s="75"/>
      <c r="J199" s="75"/>
      <c r="K199" s="101" t="s">
        <v>212</v>
      </c>
      <c r="L199" s="101"/>
      <c r="M199" s="101"/>
      <c r="N199" s="101"/>
      <c r="O199" s="90">
        <v>26.18</v>
      </c>
      <c r="P199" s="62">
        <v>0</v>
      </c>
      <c r="Q199" s="62">
        <v>0</v>
      </c>
      <c r="R199" s="62">
        <v>0</v>
      </c>
      <c r="S199" s="62" t="e">
        <v>#VALUE!</v>
      </c>
      <c r="T199" s="90">
        <v>2.16</v>
      </c>
      <c r="U199" s="90">
        <v>2.5299999999999998</v>
      </c>
      <c r="V199" s="90">
        <v>2.2200000000000002</v>
      </c>
      <c r="W199" s="90">
        <v>1.88</v>
      </c>
      <c r="X199" s="90">
        <v>2.4700000000000002</v>
      </c>
      <c r="Y199" s="90">
        <v>1.73</v>
      </c>
      <c r="Z199" s="143">
        <f t="shared" si="0"/>
        <v>2.2200000000000002</v>
      </c>
      <c r="AA199" s="143">
        <f t="shared" si="1"/>
        <v>2.4700000000000002</v>
      </c>
      <c r="AB199" s="143">
        <f t="shared" si="2"/>
        <v>14.477512182624279</v>
      </c>
      <c r="AC199" s="143">
        <f t="shared" si="3"/>
        <v>1.73</v>
      </c>
      <c r="AD199" s="143">
        <f t="shared" si="4"/>
        <v>1.88</v>
      </c>
      <c r="AE199" s="143">
        <f t="shared" si="5"/>
        <v>8.6269265567088507</v>
      </c>
      <c r="AF199" s="91">
        <v>43706</v>
      </c>
      <c r="AG199" s="92">
        <v>0.41</v>
      </c>
      <c r="AH199" s="92">
        <v>5.6088699999999996</v>
      </c>
      <c r="AI199" s="65" t="e">
        <f t="shared" si="10"/>
        <v>#VALUE!</v>
      </c>
      <c r="AJ199" s="66" t="e">
        <v>#VALUE!</v>
      </c>
      <c r="AK199" s="66" t="e">
        <v>#VALUE!</v>
      </c>
      <c r="AL199" s="102" t="e">
        <v>#VALUE!</v>
      </c>
      <c r="AM199" s="94">
        <v>61.7</v>
      </c>
      <c r="AN199" s="15" t="s">
        <v>16</v>
      </c>
    </row>
    <row r="200" spans="1:40" ht="14.5" x14ac:dyDescent="0.35">
      <c r="A200" s="79" t="s">
        <v>172</v>
      </c>
      <c r="B200" s="79" t="s">
        <v>173</v>
      </c>
      <c r="C200" s="79" t="s">
        <v>154</v>
      </c>
      <c r="D200" s="79" t="s">
        <v>292</v>
      </c>
      <c r="E200" s="79" t="s">
        <v>138</v>
      </c>
      <c r="F200" s="79" t="s">
        <v>142</v>
      </c>
      <c r="G200" s="80">
        <v>2.4732099999999999</v>
      </c>
      <c r="H200" s="80">
        <v>2.33969</v>
      </c>
      <c r="I200" s="81">
        <v>0.125</v>
      </c>
      <c r="J200" s="81">
        <v>0.13700000000000001</v>
      </c>
      <c r="K200" s="81">
        <v>0.56200000000000006</v>
      </c>
      <c r="L200" s="81">
        <v>0.71199999999999997</v>
      </c>
      <c r="M200" s="81">
        <v>0.78400000000000003</v>
      </c>
      <c r="N200" s="81">
        <v>0.88800000000000001</v>
      </c>
      <c r="O200" s="81">
        <v>25.14</v>
      </c>
      <c r="P200" s="62">
        <v>1.776</v>
      </c>
      <c r="Q200" s="62">
        <v>1.5680000000000001</v>
      </c>
      <c r="R200" s="62">
        <v>0.17600000000000005</v>
      </c>
      <c r="S200" s="62">
        <v>0.22199999999999998</v>
      </c>
      <c r="T200" s="81">
        <v>1.77</v>
      </c>
      <c r="U200" s="81">
        <v>2.33</v>
      </c>
      <c r="V200" s="81">
        <v>2.29</v>
      </c>
      <c r="W200" s="81">
        <v>1.8</v>
      </c>
      <c r="X200" s="81">
        <v>2.02</v>
      </c>
      <c r="Y200" s="81">
        <v>1.69</v>
      </c>
      <c r="Z200" s="143">
        <f t="shared" si="0"/>
        <v>2.02</v>
      </c>
      <c r="AA200" s="143">
        <f t="shared" si="1"/>
        <v>2.29</v>
      </c>
      <c r="AB200" s="143">
        <f t="shared" si="2"/>
        <v>15.664266847796908</v>
      </c>
      <c r="AC200" s="143">
        <f t="shared" si="3"/>
        <v>1.69</v>
      </c>
      <c r="AD200" s="143">
        <f t="shared" si="4"/>
        <v>1.8</v>
      </c>
      <c r="AE200" s="143">
        <f t="shared" si="5"/>
        <v>6.3153155679154152</v>
      </c>
      <c r="AF200" s="82">
        <v>43706</v>
      </c>
      <c r="AG200" s="83">
        <v>0.2</v>
      </c>
      <c r="AH200" s="83">
        <v>3.8822299999999998</v>
      </c>
      <c r="AI200" s="75">
        <f t="shared" si="10"/>
        <v>0.23682543450904225</v>
      </c>
      <c r="AJ200" s="66">
        <v>1677.8705263735583</v>
      </c>
      <c r="AK200" s="66">
        <v>1.6778705263735583</v>
      </c>
      <c r="AL200" s="67">
        <v>1.6778709999999999</v>
      </c>
      <c r="AM200" s="86">
        <v>56.3</v>
      </c>
      <c r="AN200" s="15" t="s">
        <v>149</v>
      </c>
    </row>
    <row r="201" spans="1:40" ht="14.5" x14ac:dyDescent="0.35">
      <c r="A201" s="79" t="s">
        <v>172</v>
      </c>
      <c r="B201" s="79" t="s">
        <v>173</v>
      </c>
      <c r="C201" s="79" t="s">
        <v>154</v>
      </c>
      <c r="D201" s="79" t="s">
        <v>293</v>
      </c>
      <c r="E201" s="79" t="s">
        <v>145</v>
      </c>
      <c r="F201" s="79" t="s">
        <v>139</v>
      </c>
      <c r="G201" s="80">
        <v>3.6672899999999999</v>
      </c>
      <c r="H201" s="80">
        <v>3.5478200000000002</v>
      </c>
      <c r="I201" s="81">
        <v>0.19900000000000001</v>
      </c>
      <c r="J201" s="81">
        <v>0.35199999999999998</v>
      </c>
      <c r="K201" s="81">
        <v>0.221</v>
      </c>
      <c r="L201" s="81">
        <v>0.753</v>
      </c>
      <c r="M201" s="81">
        <v>0.34399999999999997</v>
      </c>
      <c r="N201" s="81">
        <v>0.91400000000000003</v>
      </c>
      <c r="O201" s="81">
        <v>26.64</v>
      </c>
      <c r="P201" s="62">
        <v>1.8280000000000001</v>
      </c>
      <c r="Q201" s="62">
        <v>0.68799999999999994</v>
      </c>
      <c r="R201" s="62">
        <v>0.16100000000000003</v>
      </c>
      <c r="S201" s="62">
        <v>0.12299999999999997</v>
      </c>
      <c r="T201" s="81">
        <v>1.34</v>
      </c>
      <c r="U201" s="81">
        <v>2.1</v>
      </c>
      <c r="V201" s="81">
        <v>2.31</v>
      </c>
      <c r="W201" s="81">
        <v>1.22</v>
      </c>
      <c r="X201" s="81">
        <v>2.25</v>
      </c>
      <c r="Y201" s="81">
        <v>1.49</v>
      </c>
      <c r="Z201" s="143">
        <f t="shared" si="0"/>
        <v>2.25</v>
      </c>
      <c r="AA201" s="143">
        <f t="shared" si="1"/>
        <v>2.31</v>
      </c>
      <c r="AB201" s="143">
        <f t="shared" si="2"/>
        <v>3.439812766729788</v>
      </c>
      <c r="AC201" s="143">
        <f t="shared" si="3"/>
        <v>1.22</v>
      </c>
      <c r="AD201" s="143">
        <f t="shared" si="4"/>
        <v>1.49</v>
      </c>
      <c r="AE201" s="143">
        <f t="shared" si="5"/>
        <v>15.664266847796908</v>
      </c>
      <c r="AF201" s="82">
        <v>43706</v>
      </c>
      <c r="AG201" s="83">
        <v>0.28999999999999998</v>
      </c>
      <c r="AH201" s="83">
        <v>5.4906699999999997</v>
      </c>
      <c r="AI201" s="65">
        <f t="shared" si="10"/>
        <v>2.2838557413050263E-2</v>
      </c>
      <c r="AJ201" s="66">
        <v>24607.200101462462</v>
      </c>
      <c r="AK201" s="66">
        <v>24.607200101462464</v>
      </c>
      <c r="AL201" s="67">
        <v>24.607199999999999</v>
      </c>
      <c r="AM201" s="86">
        <v>53.5</v>
      </c>
      <c r="AN201" s="15" t="s">
        <v>8</v>
      </c>
    </row>
    <row r="202" spans="1:40" ht="14.5" x14ac:dyDescent="0.35">
      <c r="A202" s="89" t="s">
        <v>172</v>
      </c>
      <c r="B202" s="89" t="s">
        <v>173</v>
      </c>
      <c r="C202" s="89" t="s">
        <v>154</v>
      </c>
      <c r="D202" s="89" t="s">
        <v>294</v>
      </c>
      <c r="E202" s="89" t="s">
        <v>148</v>
      </c>
      <c r="F202" s="89" t="s">
        <v>139</v>
      </c>
      <c r="G202" s="101"/>
      <c r="H202" s="101"/>
      <c r="I202" s="75"/>
      <c r="J202" s="75"/>
      <c r="K202" s="101" t="s">
        <v>212</v>
      </c>
      <c r="L202" s="101"/>
      <c r="M202" s="101"/>
      <c r="N202" s="101"/>
      <c r="O202" s="90">
        <v>27.26</v>
      </c>
      <c r="P202" s="62">
        <v>0</v>
      </c>
      <c r="Q202" s="62">
        <v>0</v>
      </c>
      <c r="R202" s="62">
        <v>0</v>
      </c>
      <c r="S202" s="62" t="e">
        <v>#VALUE!</v>
      </c>
      <c r="T202" s="90">
        <v>2</v>
      </c>
      <c r="U202" s="90">
        <v>2.29</v>
      </c>
      <c r="V202" s="90">
        <v>2.57</v>
      </c>
      <c r="W202" s="90">
        <v>1.63</v>
      </c>
      <c r="X202" s="90">
        <v>1.37</v>
      </c>
      <c r="Y202" s="90">
        <v>2.29</v>
      </c>
      <c r="Z202" s="143">
        <f t="shared" si="0"/>
        <v>1.37</v>
      </c>
      <c r="AA202" s="143">
        <f t="shared" si="1"/>
        <v>2.57</v>
      </c>
      <c r="AB202" s="143" t="e">
        <f t="shared" si="2"/>
        <v>#NUM!</v>
      </c>
      <c r="AC202" s="143">
        <f t="shared" si="3"/>
        <v>1.63</v>
      </c>
      <c r="AD202" s="143">
        <f t="shared" si="4"/>
        <v>2.29</v>
      </c>
      <c r="AE202" s="143">
        <f t="shared" si="5"/>
        <v>41.299872782275898</v>
      </c>
      <c r="AF202" s="91">
        <v>43706</v>
      </c>
      <c r="AG202" s="92">
        <v>0.33</v>
      </c>
      <c r="AH202" s="92">
        <v>8.60351</v>
      </c>
      <c r="AI202" s="75" t="e">
        <f t="shared" si="10"/>
        <v>#VALUE!</v>
      </c>
      <c r="AJ202" s="66" t="e">
        <v>#VALUE!</v>
      </c>
      <c r="AK202" s="66" t="e">
        <v>#VALUE!</v>
      </c>
      <c r="AL202" s="102" t="e">
        <v>#VALUE!</v>
      </c>
      <c r="AM202" s="94">
        <v>62.9</v>
      </c>
      <c r="AN202" s="15" t="s">
        <v>16</v>
      </c>
    </row>
    <row r="203" spans="1:40" ht="14.5" x14ac:dyDescent="0.35">
      <c r="A203" s="79" t="s">
        <v>172</v>
      </c>
      <c r="B203" s="79" t="s">
        <v>173</v>
      </c>
      <c r="C203" s="79" t="s">
        <v>154</v>
      </c>
      <c r="D203" s="79" t="s">
        <v>295</v>
      </c>
      <c r="E203" s="79" t="s">
        <v>150</v>
      </c>
      <c r="F203" s="79" t="s">
        <v>139</v>
      </c>
      <c r="G203" s="80">
        <v>3.0605799999999999</v>
      </c>
      <c r="H203" s="80">
        <v>3.0593599999999999</v>
      </c>
      <c r="I203" s="81">
        <v>0.189</v>
      </c>
      <c r="J203" s="81">
        <v>0.26200000000000001</v>
      </c>
      <c r="K203" s="81">
        <v>0.28399999999999997</v>
      </c>
      <c r="L203" s="81">
        <v>0.55300000000000005</v>
      </c>
      <c r="M203" s="81">
        <v>0.46</v>
      </c>
      <c r="N203" s="81">
        <v>0.74199999999999999</v>
      </c>
      <c r="O203" s="81">
        <v>24.17</v>
      </c>
      <c r="P203" s="62">
        <v>1.484</v>
      </c>
      <c r="Q203" s="62">
        <v>0.92</v>
      </c>
      <c r="R203" s="62">
        <v>0.18899999999999995</v>
      </c>
      <c r="S203" s="62">
        <v>0.17600000000000005</v>
      </c>
      <c r="T203" s="81">
        <v>1.56</v>
      </c>
      <c r="U203" s="81">
        <v>1.99</v>
      </c>
      <c r="V203" s="81">
        <v>2.89</v>
      </c>
      <c r="W203" s="81">
        <v>1.76</v>
      </c>
      <c r="X203" s="81">
        <v>1.92</v>
      </c>
      <c r="Y203" s="81">
        <v>2.0299999999999998</v>
      </c>
      <c r="Z203" s="143">
        <f t="shared" si="0"/>
        <v>1.92</v>
      </c>
      <c r="AA203" s="143">
        <f t="shared" si="1"/>
        <v>2.89</v>
      </c>
      <c r="AB203" s="143">
        <f t="shared" si="2"/>
        <v>75.930132235090824</v>
      </c>
      <c r="AC203" s="143">
        <f t="shared" si="3"/>
        <v>1.76</v>
      </c>
      <c r="AD203" s="143">
        <f t="shared" si="4"/>
        <v>2.0299999999999998</v>
      </c>
      <c r="AE203" s="143">
        <f t="shared" si="5"/>
        <v>15.664266847796895</v>
      </c>
      <c r="AF203" s="82">
        <v>43706</v>
      </c>
      <c r="AG203" s="83">
        <v>0.14000000000000001</v>
      </c>
      <c r="AH203" s="83">
        <v>4.52081</v>
      </c>
      <c r="AI203" s="65">
        <f t="shared" si="10"/>
        <v>4.6775271891502428E-2</v>
      </c>
      <c r="AJ203" s="66">
        <v>9892.4863821560266</v>
      </c>
      <c r="AK203" s="66">
        <v>9.8924863821560276</v>
      </c>
      <c r="AL203" s="67">
        <v>9.8924859999999999</v>
      </c>
      <c r="AM203" s="86">
        <v>48.6</v>
      </c>
      <c r="AN203" s="15" t="s">
        <v>149</v>
      </c>
    </row>
    <row r="204" spans="1:40" ht="14.5" x14ac:dyDescent="0.35">
      <c r="A204" s="89" t="s">
        <v>172</v>
      </c>
      <c r="B204" s="89" t="s">
        <v>173</v>
      </c>
      <c r="C204" s="89" t="s">
        <v>154</v>
      </c>
      <c r="D204" s="89" t="s">
        <v>296</v>
      </c>
      <c r="E204" s="89" t="s">
        <v>151</v>
      </c>
      <c r="F204" s="89" t="s">
        <v>139</v>
      </c>
      <c r="G204" s="101"/>
      <c r="H204" s="101"/>
      <c r="I204" s="75"/>
      <c r="J204" s="75"/>
      <c r="K204" s="101" t="s">
        <v>212</v>
      </c>
      <c r="L204" s="101"/>
      <c r="M204" s="101"/>
      <c r="N204" s="101"/>
      <c r="O204" s="90">
        <v>23.8</v>
      </c>
      <c r="P204" s="62">
        <v>0</v>
      </c>
      <c r="Q204" s="62">
        <v>0</v>
      </c>
      <c r="R204" s="62">
        <v>0</v>
      </c>
      <c r="S204" s="62" t="e">
        <v>#VALUE!</v>
      </c>
      <c r="T204" s="90">
        <v>1.41</v>
      </c>
      <c r="U204" s="90">
        <v>1.88</v>
      </c>
      <c r="V204" s="90">
        <v>1.81</v>
      </c>
      <c r="W204" s="90">
        <v>1.58</v>
      </c>
      <c r="X204" s="90">
        <v>3.08</v>
      </c>
      <c r="Y204" s="90">
        <v>1.55</v>
      </c>
      <c r="Z204" s="143">
        <f t="shared" si="0"/>
        <v>1.81</v>
      </c>
      <c r="AA204" s="143">
        <f t="shared" si="1"/>
        <v>3.08</v>
      </c>
      <c r="AB204" s="143" t="e">
        <f t="shared" si="2"/>
        <v>#NUM!</v>
      </c>
      <c r="AC204" s="143">
        <f t="shared" si="3"/>
        <v>1.55</v>
      </c>
      <c r="AD204" s="143">
        <f t="shared" si="4"/>
        <v>1.58</v>
      </c>
      <c r="AE204" s="143">
        <f t="shared" si="5"/>
        <v>1.7191313204852843</v>
      </c>
      <c r="AF204" s="91">
        <v>43706</v>
      </c>
      <c r="AG204" s="92">
        <v>0.22</v>
      </c>
      <c r="AH204" s="92">
        <v>2.4484300000000001</v>
      </c>
      <c r="AI204" s="75" t="e">
        <f t="shared" si="10"/>
        <v>#VALUE!</v>
      </c>
      <c r="AJ204" s="66" t="e">
        <v>#VALUE!</v>
      </c>
      <c r="AK204" s="66" t="e">
        <v>#VALUE!</v>
      </c>
      <c r="AL204" s="102" t="e">
        <v>#VALUE!</v>
      </c>
      <c r="AM204" s="94">
        <v>44.4</v>
      </c>
      <c r="AN204" s="15" t="s">
        <v>16</v>
      </c>
    </row>
    <row r="205" spans="1:40" ht="14.5" x14ac:dyDescent="0.35">
      <c r="A205" s="87" t="s">
        <v>184</v>
      </c>
      <c r="B205" s="87" t="s">
        <v>185</v>
      </c>
      <c r="C205" s="87" t="s">
        <v>137</v>
      </c>
      <c r="D205" s="87" t="s">
        <v>339</v>
      </c>
      <c r="E205" s="87" t="s">
        <v>138</v>
      </c>
      <c r="F205" s="87" t="s">
        <v>139</v>
      </c>
      <c r="G205" s="80">
        <v>17.049610000000001</v>
      </c>
      <c r="H205" s="80">
        <v>16.753789999999999</v>
      </c>
      <c r="I205" s="83">
        <v>0.745</v>
      </c>
      <c r="J205" s="83">
        <v>1.276</v>
      </c>
      <c r="K205" s="83">
        <v>1.04</v>
      </c>
      <c r="L205" s="83">
        <v>1.393</v>
      </c>
      <c r="M205" s="83">
        <v>1.337</v>
      </c>
      <c r="N205" s="83">
        <v>1.6859999999999999</v>
      </c>
      <c r="O205" s="83">
        <v>23.86</v>
      </c>
      <c r="P205" s="62">
        <v>3.3719999999999999</v>
      </c>
      <c r="Q205" s="62">
        <v>2.6739999999999999</v>
      </c>
      <c r="R205" s="62">
        <v>0.29299999999999993</v>
      </c>
      <c r="S205" s="62">
        <v>0.29699999999999993</v>
      </c>
      <c r="T205" s="83">
        <v>2.5099999999999998</v>
      </c>
      <c r="U205" s="83">
        <v>3.68</v>
      </c>
      <c r="V205" s="83">
        <v>3.42</v>
      </c>
      <c r="W205" s="83">
        <v>2.39</v>
      </c>
      <c r="X205" s="83">
        <v>3.22</v>
      </c>
      <c r="Y205" s="83">
        <v>3.06</v>
      </c>
      <c r="Z205" s="143">
        <f t="shared" si="0"/>
        <v>3.22</v>
      </c>
      <c r="AA205" s="143">
        <f t="shared" si="1"/>
        <v>3.42</v>
      </c>
      <c r="AB205" s="143">
        <f t="shared" si="2"/>
        <v>11.536959030181244</v>
      </c>
      <c r="AC205" s="143">
        <f t="shared" si="3"/>
        <v>2.39</v>
      </c>
      <c r="AD205" s="143">
        <f t="shared" si="4"/>
        <v>3.06</v>
      </c>
      <c r="AE205" s="143">
        <f t="shared" si="5"/>
        <v>42.067064792890015</v>
      </c>
      <c r="AF205" s="82">
        <v>43668</v>
      </c>
      <c r="AG205" s="83">
        <v>0.13</v>
      </c>
      <c r="AH205" s="83">
        <v>41.327570000000001</v>
      </c>
      <c r="AI205" s="65">
        <f t="shared" si="10"/>
        <v>1.9340981999347346</v>
      </c>
      <c r="AJ205" s="66">
        <v>2187.0911145313485</v>
      </c>
      <c r="AK205" s="66">
        <v>2.1870911145313485</v>
      </c>
      <c r="AL205" s="67">
        <v>2.1870910000000001</v>
      </c>
      <c r="AM205" s="86">
        <v>79.400000000000006</v>
      </c>
      <c r="AN205" s="15" t="s">
        <v>149</v>
      </c>
    </row>
    <row r="206" spans="1:40" ht="14.5" x14ac:dyDescent="0.35">
      <c r="A206" s="87" t="s">
        <v>184</v>
      </c>
      <c r="B206" s="87" t="s">
        <v>185</v>
      </c>
      <c r="C206" s="87" t="s">
        <v>137</v>
      </c>
      <c r="D206" s="87" t="s">
        <v>339</v>
      </c>
      <c r="E206" s="87" t="s">
        <v>138</v>
      </c>
      <c r="F206" s="87" t="s">
        <v>142</v>
      </c>
      <c r="G206" s="80">
        <v>9.6125799999999995</v>
      </c>
      <c r="H206" s="80">
        <v>6.7625299999999999</v>
      </c>
      <c r="I206" s="83">
        <v>0.41099999999999998</v>
      </c>
      <c r="J206" s="83">
        <v>0.86599999999999999</v>
      </c>
      <c r="K206" s="83">
        <v>0.60599999999999998</v>
      </c>
      <c r="L206" s="83">
        <v>0.97</v>
      </c>
      <c r="M206" s="83">
        <v>0.82799999999999996</v>
      </c>
      <c r="N206" s="83">
        <v>1.1120000000000001</v>
      </c>
      <c r="O206" s="83">
        <v>21.52</v>
      </c>
      <c r="P206" s="62">
        <v>2.2240000000000002</v>
      </c>
      <c r="Q206" s="62">
        <v>1.6559999999999999</v>
      </c>
      <c r="R206" s="62">
        <v>0.14200000000000013</v>
      </c>
      <c r="S206" s="62">
        <v>0.22199999999999998</v>
      </c>
      <c r="T206" s="83">
        <v>2.08</v>
      </c>
      <c r="U206" s="83">
        <v>2.91</v>
      </c>
      <c r="V206" s="83">
        <v>2.74</v>
      </c>
      <c r="W206" s="83">
        <v>1.57</v>
      </c>
      <c r="X206" s="83">
        <v>3.32</v>
      </c>
      <c r="Y206" s="83">
        <v>2.52</v>
      </c>
      <c r="Z206" s="143">
        <f t="shared" si="0"/>
        <v>2.74</v>
      </c>
      <c r="AA206" s="143">
        <f t="shared" si="1"/>
        <v>3.32</v>
      </c>
      <c r="AB206" s="143">
        <f t="shared" si="2"/>
        <v>35.450542631080985</v>
      </c>
      <c r="AC206" s="143">
        <f t="shared" si="3"/>
        <v>1.57</v>
      </c>
      <c r="AD206" s="143">
        <f t="shared" si="4"/>
        <v>2.52</v>
      </c>
      <c r="AE206" s="143">
        <f t="shared" si="5"/>
        <v>71.805127644837981</v>
      </c>
      <c r="AF206" s="82">
        <v>43668</v>
      </c>
      <c r="AG206" s="83">
        <v>0.15</v>
      </c>
      <c r="AH206" s="83">
        <v>27.25431</v>
      </c>
      <c r="AI206" s="75">
        <f t="shared" si="10"/>
        <v>0.32623335178487467</v>
      </c>
      <c r="AJ206" s="66">
        <v>8550.9104843594214</v>
      </c>
      <c r="AK206" s="66">
        <v>8.5509104843594219</v>
      </c>
      <c r="AL206" s="67">
        <v>8.55091</v>
      </c>
      <c r="AM206" s="86">
        <v>38.299999999999997</v>
      </c>
      <c r="AN206" s="15" t="s">
        <v>149</v>
      </c>
    </row>
    <row r="207" spans="1:40" ht="14.5" x14ac:dyDescent="0.35">
      <c r="A207" s="87" t="s">
        <v>184</v>
      </c>
      <c r="B207" s="87" t="s">
        <v>185</v>
      </c>
      <c r="C207" s="87" t="s">
        <v>137</v>
      </c>
      <c r="D207" s="87" t="s">
        <v>339</v>
      </c>
      <c r="E207" s="87" t="s">
        <v>138</v>
      </c>
      <c r="F207" s="87" t="s">
        <v>160</v>
      </c>
      <c r="G207" s="80">
        <v>5.0412800000000004</v>
      </c>
      <c r="H207" s="80">
        <v>3.9714700000000001</v>
      </c>
      <c r="I207" s="83">
        <v>0.219</v>
      </c>
      <c r="J207" s="83">
        <v>0.72899999999999998</v>
      </c>
      <c r="K207" s="83">
        <v>0.372</v>
      </c>
      <c r="L207" s="83">
        <v>0.80700000000000005</v>
      </c>
      <c r="M207" s="83">
        <v>0.56000000000000005</v>
      </c>
      <c r="N207" s="83">
        <v>0.90300000000000002</v>
      </c>
      <c r="O207" s="83">
        <v>21.9</v>
      </c>
      <c r="P207" s="62">
        <v>1.806</v>
      </c>
      <c r="Q207" s="62">
        <v>1.1200000000000001</v>
      </c>
      <c r="R207" s="62">
        <v>9.5999999999999974E-2</v>
      </c>
      <c r="S207" s="62">
        <v>0.18800000000000006</v>
      </c>
      <c r="T207" s="83">
        <v>1.39</v>
      </c>
      <c r="U207" s="83">
        <v>2.4700000000000002</v>
      </c>
      <c r="V207" s="83">
        <v>2.12</v>
      </c>
      <c r="W207" s="83">
        <v>1.79</v>
      </c>
      <c r="X207" s="83">
        <v>2.69</v>
      </c>
      <c r="Y207" s="83">
        <v>1.46</v>
      </c>
      <c r="Z207" s="143">
        <f t="shared" si="0"/>
        <v>2.12</v>
      </c>
      <c r="AA207" s="143">
        <f t="shared" si="1"/>
        <v>2.69</v>
      </c>
      <c r="AB207" s="143">
        <f t="shared" si="2"/>
        <v>34.750225745747947</v>
      </c>
      <c r="AC207" s="143">
        <f t="shared" si="3"/>
        <v>1.46</v>
      </c>
      <c r="AD207" s="143">
        <f t="shared" si="4"/>
        <v>1.79</v>
      </c>
      <c r="AE207" s="143">
        <f t="shared" si="5"/>
        <v>19.268775487084142</v>
      </c>
      <c r="AF207" s="82">
        <v>43668</v>
      </c>
      <c r="AG207" s="83">
        <v>0.19</v>
      </c>
      <c r="AH207" s="83">
        <v>14.04355</v>
      </c>
      <c r="AI207" s="65">
        <f t="shared" si="10"/>
        <v>9.1921287041351066E-2</v>
      </c>
      <c r="AJ207" s="66">
        <v>15637.464438950257</v>
      </c>
      <c r="AK207" s="66">
        <v>15.637464438950257</v>
      </c>
      <c r="AL207" s="67">
        <v>15.637460000000001</v>
      </c>
      <c r="AM207" s="86">
        <v>32.299999999999997</v>
      </c>
      <c r="AN207" s="15" t="s">
        <v>149</v>
      </c>
    </row>
    <row r="208" spans="1:40" ht="14.5" x14ac:dyDescent="0.35">
      <c r="A208" s="87" t="s">
        <v>184</v>
      </c>
      <c r="B208" s="87" t="s">
        <v>185</v>
      </c>
      <c r="C208" s="87" t="s">
        <v>137</v>
      </c>
      <c r="D208" s="87" t="s">
        <v>340</v>
      </c>
      <c r="E208" s="87" t="s">
        <v>145</v>
      </c>
      <c r="F208" s="87" t="s">
        <v>139</v>
      </c>
      <c r="G208" s="80">
        <v>22.951429999999998</v>
      </c>
      <c r="H208" s="80">
        <v>14.38843</v>
      </c>
      <c r="I208" s="83">
        <v>0.877</v>
      </c>
      <c r="J208" s="83">
        <v>1.0820000000000001</v>
      </c>
      <c r="K208" s="83">
        <v>1.135</v>
      </c>
      <c r="L208" s="83">
        <v>1.0349999999999999</v>
      </c>
      <c r="M208" s="83">
        <v>1.577</v>
      </c>
      <c r="N208" s="83">
        <v>1.339</v>
      </c>
      <c r="O208" s="83">
        <v>23.38</v>
      </c>
      <c r="P208" s="62">
        <v>2.6779999999999999</v>
      </c>
      <c r="Q208" s="62">
        <v>3.1539999999999999</v>
      </c>
      <c r="R208" s="62">
        <v>0.30400000000000005</v>
      </c>
      <c r="S208" s="62">
        <v>0.44199999999999995</v>
      </c>
      <c r="T208" s="83">
        <v>2.84</v>
      </c>
      <c r="U208" s="83">
        <v>3.31</v>
      </c>
      <c r="V208" s="83">
        <v>3.06</v>
      </c>
      <c r="W208" s="83">
        <v>2.62</v>
      </c>
      <c r="X208" s="83">
        <v>4.21</v>
      </c>
      <c r="Y208" s="83">
        <v>4.03</v>
      </c>
      <c r="Z208" s="143">
        <f t="shared" si="0"/>
        <v>3.06</v>
      </c>
      <c r="AA208" s="143">
        <f t="shared" si="1"/>
        <v>4.21</v>
      </c>
      <c r="AB208" s="143" t="e">
        <f t="shared" si="2"/>
        <v>#NUM!</v>
      </c>
      <c r="AC208" s="143">
        <f t="shared" si="3"/>
        <v>2.62</v>
      </c>
      <c r="AD208" s="143">
        <f t="shared" si="4"/>
        <v>4.03</v>
      </c>
      <c r="AE208" s="143" t="e">
        <f t="shared" si="5"/>
        <v>#NUM!</v>
      </c>
      <c r="AF208" s="82">
        <v>43668</v>
      </c>
      <c r="AG208" s="83">
        <v>0.31</v>
      </c>
      <c r="AH208" s="83">
        <v>54.434399999999997</v>
      </c>
      <c r="AI208" s="75">
        <f t="shared" si="10"/>
        <v>2.9358942231404965</v>
      </c>
      <c r="AJ208" s="66">
        <v>1897.7480884989548</v>
      </c>
      <c r="AK208" s="66">
        <v>1.8977480884989548</v>
      </c>
      <c r="AL208" s="67">
        <v>1.897748</v>
      </c>
      <c r="AM208" s="86">
        <v>73.3</v>
      </c>
      <c r="AN208" s="15" t="s">
        <v>149</v>
      </c>
    </row>
    <row r="209" spans="1:40" ht="14.5" x14ac:dyDescent="0.35">
      <c r="A209" s="87" t="s">
        <v>184</v>
      </c>
      <c r="B209" s="87" t="s">
        <v>185</v>
      </c>
      <c r="C209" s="87" t="s">
        <v>137</v>
      </c>
      <c r="D209" s="87" t="s">
        <v>340</v>
      </c>
      <c r="E209" s="87" t="s">
        <v>145</v>
      </c>
      <c r="F209" s="87" t="s">
        <v>142</v>
      </c>
      <c r="G209" s="80">
        <v>8.2519899999999993</v>
      </c>
      <c r="H209" s="80">
        <v>4.7374999999999998</v>
      </c>
      <c r="I209" s="83">
        <v>0.42099999999999999</v>
      </c>
      <c r="J209" s="83">
        <v>0.66200000000000003</v>
      </c>
      <c r="K209" s="83">
        <v>0.64</v>
      </c>
      <c r="L209" s="83">
        <v>0.754</v>
      </c>
      <c r="M209" s="83">
        <v>0.76600000000000001</v>
      </c>
      <c r="N209" s="83">
        <v>0.89</v>
      </c>
      <c r="O209" s="83">
        <v>25.96</v>
      </c>
      <c r="P209" s="62">
        <v>1.78</v>
      </c>
      <c r="Q209" s="62">
        <v>1.532</v>
      </c>
      <c r="R209" s="62">
        <v>0.13600000000000001</v>
      </c>
      <c r="S209" s="62">
        <v>0.126</v>
      </c>
      <c r="T209" s="83">
        <v>1.9</v>
      </c>
      <c r="U209" s="83">
        <v>2.4900000000000002</v>
      </c>
      <c r="V209" s="83">
        <v>2.54</v>
      </c>
      <c r="W209" s="83">
        <v>2.08</v>
      </c>
      <c r="X209" s="83">
        <v>2.93</v>
      </c>
      <c r="Y209" s="83">
        <v>2.19</v>
      </c>
      <c r="Z209" s="143">
        <f t="shared" si="0"/>
        <v>2.54</v>
      </c>
      <c r="AA209" s="143">
        <f t="shared" si="1"/>
        <v>2.93</v>
      </c>
      <c r="AB209" s="143">
        <f t="shared" si="2"/>
        <v>22.954499396151622</v>
      </c>
      <c r="AC209" s="143">
        <f t="shared" si="3"/>
        <v>2.08</v>
      </c>
      <c r="AD209" s="143">
        <f t="shared" si="4"/>
        <v>2.19</v>
      </c>
      <c r="AE209" s="143">
        <f t="shared" si="5"/>
        <v>6.3153155679154018</v>
      </c>
      <c r="AF209" s="82">
        <v>43668</v>
      </c>
      <c r="AG209" s="83">
        <v>0.28999999999999998</v>
      </c>
      <c r="AH209" s="83">
        <v>26.296140000000001</v>
      </c>
      <c r="AI209" s="65">
        <f t="shared" si="10"/>
        <v>0.15893196239211305</v>
      </c>
      <c r="AJ209" s="66">
        <v>16935.042239078062</v>
      </c>
      <c r="AK209" s="66">
        <v>16.935042239078061</v>
      </c>
      <c r="AL209" s="67">
        <v>16.935040000000001</v>
      </c>
      <c r="AM209" s="86">
        <v>44.5</v>
      </c>
      <c r="AN209" s="15" t="s">
        <v>149</v>
      </c>
    </row>
    <row r="210" spans="1:40" ht="14.5" x14ac:dyDescent="0.35">
      <c r="A210" s="59" t="s">
        <v>184</v>
      </c>
      <c r="B210" s="59" t="s">
        <v>185</v>
      </c>
      <c r="C210" s="59" t="s">
        <v>137</v>
      </c>
      <c r="D210" s="59" t="s">
        <v>341</v>
      </c>
      <c r="E210" s="59" t="s">
        <v>148</v>
      </c>
      <c r="F210" s="59" t="s">
        <v>139</v>
      </c>
      <c r="G210" s="75"/>
      <c r="H210" s="75"/>
      <c r="I210" s="92">
        <v>0.80300000000000005</v>
      </c>
      <c r="J210" s="92">
        <v>1.355</v>
      </c>
      <c r="K210" s="92">
        <v>1.1970000000000001</v>
      </c>
      <c r="L210" s="92">
        <v>1.621</v>
      </c>
      <c r="M210" s="92">
        <v>1.518</v>
      </c>
      <c r="N210" s="92">
        <v>1.9390000000000001</v>
      </c>
      <c r="O210" s="92">
        <v>15.56</v>
      </c>
      <c r="P210" s="62">
        <v>3.8780000000000001</v>
      </c>
      <c r="Q210" s="62">
        <v>3.036</v>
      </c>
      <c r="R210" s="62">
        <v>0.31800000000000006</v>
      </c>
      <c r="S210" s="62">
        <v>0.32099999999999995</v>
      </c>
      <c r="T210" s="92">
        <v>3.05</v>
      </c>
      <c r="U210" s="92">
        <v>4.5</v>
      </c>
      <c r="V210" s="92">
        <v>4.0999999999999996</v>
      </c>
      <c r="W210" s="92">
        <v>2.82</v>
      </c>
      <c r="X210" s="92">
        <v>4.9000000000000004</v>
      </c>
      <c r="Y210" s="92">
        <v>3.89</v>
      </c>
      <c r="Z210" s="143">
        <f t="shared" si="0"/>
        <v>4.0999999999999996</v>
      </c>
      <c r="AA210" s="143">
        <f t="shared" si="1"/>
        <v>4.9000000000000004</v>
      </c>
      <c r="AB210" s="143">
        <f t="shared" si="2"/>
        <v>53.130102342024877</v>
      </c>
      <c r="AC210" s="143">
        <f t="shared" si="3"/>
        <v>2.82</v>
      </c>
      <c r="AD210" s="143">
        <f t="shared" si="4"/>
        <v>3.89</v>
      </c>
      <c r="AE210" s="143" t="e">
        <f t="shared" si="5"/>
        <v>#NUM!</v>
      </c>
      <c r="AF210" s="91">
        <v>43668</v>
      </c>
      <c r="AG210" s="75"/>
      <c r="AH210" s="75"/>
      <c r="AI210" s="75">
        <f t="shared" si="10"/>
        <v>3.1434929665552556</v>
      </c>
      <c r="AJ210" s="66">
        <v>0</v>
      </c>
      <c r="AK210" s="66">
        <v>0</v>
      </c>
      <c r="AL210" s="102" t="e">
        <v>#VALUE!</v>
      </c>
      <c r="AM210" s="75" t="s">
        <v>211</v>
      </c>
      <c r="AN210" s="15" t="s">
        <v>149</v>
      </c>
    </row>
    <row r="211" spans="1:40" ht="14.5" x14ac:dyDescent="0.35">
      <c r="A211" s="59" t="s">
        <v>184</v>
      </c>
      <c r="B211" s="59" t="s">
        <v>185</v>
      </c>
      <c r="C211" s="59" t="s">
        <v>137</v>
      </c>
      <c r="D211" s="59" t="s">
        <v>341</v>
      </c>
      <c r="E211" s="59" t="s">
        <v>148</v>
      </c>
      <c r="F211" s="59" t="s">
        <v>142</v>
      </c>
      <c r="G211" s="75"/>
      <c r="H211" s="75"/>
      <c r="I211" s="75"/>
      <c r="J211" s="75"/>
      <c r="K211" s="92">
        <v>0.72099999999999997</v>
      </c>
      <c r="L211" s="92">
        <v>1.1910000000000001</v>
      </c>
      <c r="M211" s="92">
        <v>1.038</v>
      </c>
      <c r="N211" s="92">
        <v>1.51</v>
      </c>
      <c r="O211" s="92">
        <v>20.079999999999998</v>
      </c>
      <c r="P211" s="62">
        <v>3.02</v>
      </c>
      <c r="Q211" s="62">
        <v>2.0760000000000001</v>
      </c>
      <c r="R211" s="62">
        <v>0.31899999999999995</v>
      </c>
      <c r="S211" s="62">
        <v>0.31700000000000006</v>
      </c>
      <c r="T211" s="92">
        <v>2.75</v>
      </c>
      <c r="U211" s="92">
        <v>3.57</v>
      </c>
      <c r="V211" s="92">
        <v>3.56</v>
      </c>
      <c r="W211" s="92">
        <v>2.4900000000000002</v>
      </c>
      <c r="X211" s="92">
        <v>4.54</v>
      </c>
      <c r="Y211" s="92">
        <v>4.01</v>
      </c>
      <c r="Z211" s="143">
        <f t="shared" si="0"/>
        <v>3.56</v>
      </c>
      <c r="AA211" s="143">
        <f t="shared" si="1"/>
        <v>4.54</v>
      </c>
      <c r="AB211" s="143">
        <f t="shared" si="2"/>
        <v>78.521659027537609</v>
      </c>
      <c r="AC211" s="143">
        <f t="shared" si="3"/>
        <v>2.4900000000000002</v>
      </c>
      <c r="AD211" s="143">
        <f t="shared" si="4"/>
        <v>4.01</v>
      </c>
      <c r="AE211" s="143" t="e">
        <f t="shared" si="5"/>
        <v>#NUM!</v>
      </c>
      <c r="AF211" s="91">
        <v>43668</v>
      </c>
      <c r="AG211" s="75"/>
      <c r="AH211" s="75"/>
      <c r="AI211" s="65">
        <f t="shared" si="10"/>
        <v>0.97575589519363892</v>
      </c>
      <c r="AJ211" s="66">
        <v>0</v>
      </c>
      <c r="AK211" s="66">
        <v>0</v>
      </c>
      <c r="AL211" s="102" t="e">
        <v>#VALUE!</v>
      </c>
      <c r="AM211" s="75" t="s">
        <v>211</v>
      </c>
      <c r="AN211" s="15" t="s">
        <v>149</v>
      </c>
    </row>
    <row r="212" spans="1:40" ht="14.5" x14ac:dyDescent="0.35">
      <c r="A212" s="87" t="s">
        <v>184</v>
      </c>
      <c r="B212" s="87" t="s">
        <v>185</v>
      </c>
      <c r="C212" s="87" t="s">
        <v>137</v>
      </c>
      <c r="D212" s="87" t="s">
        <v>342</v>
      </c>
      <c r="E212" s="87" t="s">
        <v>150</v>
      </c>
      <c r="F212" s="87" t="s">
        <v>139</v>
      </c>
      <c r="G212" s="80">
        <v>18.360009999999999</v>
      </c>
      <c r="H212" s="80">
        <v>16.478899999999999</v>
      </c>
      <c r="I212" s="83">
        <v>0.72199999999999998</v>
      </c>
      <c r="J212" s="83">
        <v>1.2270000000000001</v>
      </c>
      <c r="K212" s="83">
        <v>0.99299999999999999</v>
      </c>
      <c r="L212" s="83">
        <v>1.4119999999999999</v>
      </c>
      <c r="M212" s="83">
        <v>1.413</v>
      </c>
      <c r="N212" s="83">
        <v>1.712</v>
      </c>
      <c r="O212" s="83">
        <v>19.8</v>
      </c>
      <c r="P212" s="62">
        <v>3.4239999999999999</v>
      </c>
      <c r="Q212" s="62">
        <v>2.8260000000000001</v>
      </c>
      <c r="R212" s="62">
        <v>0.30000000000000004</v>
      </c>
      <c r="S212" s="62">
        <v>0.42000000000000004</v>
      </c>
      <c r="T212" s="83">
        <v>2.84</v>
      </c>
      <c r="U212" s="83">
        <v>3.33</v>
      </c>
      <c r="V212" s="83">
        <v>3.38</v>
      </c>
      <c r="W212" s="83">
        <v>2.7</v>
      </c>
      <c r="X212" s="83">
        <v>3.75</v>
      </c>
      <c r="Y212" s="83">
        <v>2.73</v>
      </c>
      <c r="Z212" s="143">
        <f t="shared" si="0"/>
        <v>3.38</v>
      </c>
      <c r="AA212" s="143">
        <f t="shared" si="1"/>
        <v>3.75</v>
      </c>
      <c r="AB212" s="143">
        <f t="shared" si="2"/>
        <v>21.715617278306141</v>
      </c>
      <c r="AC212" s="143">
        <f t="shared" si="3"/>
        <v>2.7</v>
      </c>
      <c r="AD212" s="143">
        <f t="shared" si="4"/>
        <v>2.73</v>
      </c>
      <c r="AE212" s="143">
        <f t="shared" si="5"/>
        <v>1.7191313204852716</v>
      </c>
      <c r="AF212" s="82">
        <v>43668</v>
      </c>
      <c r="AG212" s="83">
        <v>0.25</v>
      </c>
      <c r="AH212" s="83">
        <v>31.831939999999999</v>
      </c>
      <c r="AI212" s="75">
        <f t="shared" si="10"/>
        <v>2.7074694258707139</v>
      </c>
      <c r="AJ212" s="66">
        <v>1203.3863285586424</v>
      </c>
      <c r="AK212" s="66">
        <v>1.2033863285586424</v>
      </c>
      <c r="AL212" s="67">
        <v>1.2033860000000001</v>
      </c>
      <c r="AM212" s="86">
        <v>70.5</v>
      </c>
      <c r="AN212" s="15" t="s">
        <v>149</v>
      </c>
    </row>
    <row r="213" spans="1:40" ht="14.5" x14ac:dyDescent="0.35">
      <c r="A213" s="87" t="s">
        <v>184</v>
      </c>
      <c r="B213" s="87" t="s">
        <v>185</v>
      </c>
      <c r="C213" s="87" t="s">
        <v>152</v>
      </c>
      <c r="D213" s="87" t="s">
        <v>343</v>
      </c>
      <c r="E213" s="87" t="s">
        <v>138</v>
      </c>
      <c r="F213" s="87" t="s">
        <v>139</v>
      </c>
      <c r="G213" s="80">
        <v>22.978529999999999</v>
      </c>
      <c r="H213" s="80">
        <v>22.14264</v>
      </c>
      <c r="I213" s="83">
        <v>0.308</v>
      </c>
      <c r="J213" s="83">
        <v>1.19</v>
      </c>
      <c r="K213" s="83">
        <v>0.81200000000000006</v>
      </c>
      <c r="L213" s="83">
        <v>1.365</v>
      </c>
      <c r="M213" s="83">
        <v>0.99299999999999999</v>
      </c>
      <c r="N213" s="83">
        <v>1.671</v>
      </c>
      <c r="O213" s="83">
        <v>18.86</v>
      </c>
      <c r="P213" s="62">
        <v>3.3420000000000001</v>
      </c>
      <c r="Q213" s="62">
        <v>1.986</v>
      </c>
      <c r="R213" s="62">
        <v>0.30600000000000005</v>
      </c>
      <c r="S213" s="62">
        <v>0.18099999999999994</v>
      </c>
      <c r="T213" s="83">
        <v>2.4500000000000002</v>
      </c>
      <c r="U213" s="83">
        <v>4.1500000000000004</v>
      </c>
      <c r="V213" s="83">
        <v>4.3499999999999996</v>
      </c>
      <c r="W213" s="83">
        <v>3.18</v>
      </c>
      <c r="X213" s="83">
        <v>3.89</v>
      </c>
      <c r="Y213" s="83">
        <v>2.08</v>
      </c>
      <c r="Z213" s="143">
        <f t="shared" si="0"/>
        <v>3.89</v>
      </c>
      <c r="AA213" s="143">
        <f t="shared" si="1"/>
        <v>4.3499999999999996</v>
      </c>
      <c r="AB213" s="143">
        <f t="shared" si="2"/>
        <v>27.387107496400592</v>
      </c>
      <c r="AC213" s="143">
        <f t="shared" si="3"/>
        <v>2.08</v>
      </c>
      <c r="AD213" s="143">
        <f t="shared" si="4"/>
        <v>3.18</v>
      </c>
      <c r="AE213" s="143" t="e">
        <f t="shared" si="5"/>
        <v>#NUM!</v>
      </c>
      <c r="AF213" s="82">
        <v>43668</v>
      </c>
      <c r="AG213" s="83">
        <v>0.31</v>
      </c>
      <c r="AH213" s="83">
        <v>26.224879999999999</v>
      </c>
      <c r="AI213" s="65">
        <f t="shared" si="10"/>
        <v>0.71106051086036226</v>
      </c>
      <c r="AJ213" s="66">
        <v>3774.9610579351383</v>
      </c>
      <c r="AK213" s="66">
        <v>3.7749610579351383</v>
      </c>
      <c r="AL213" s="67">
        <v>3.7749609999999998</v>
      </c>
      <c r="AM213" s="86">
        <v>86.3</v>
      </c>
      <c r="AN213" s="15" t="s">
        <v>149</v>
      </c>
    </row>
    <row r="214" spans="1:40" ht="14.5" x14ac:dyDescent="0.35">
      <c r="A214" s="120" t="s">
        <v>184</v>
      </c>
      <c r="B214" s="120" t="s">
        <v>185</v>
      </c>
      <c r="C214" s="120" t="s">
        <v>152</v>
      </c>
      <c r="D214" s="120" t="s">
        <v>343</v>
      </c>
      <c r="E214" s="120" t="s">
        <v>138</v>
      </c>
      <c r="F214" s="120" t="s">
        <v>142</v>
      </c>
      <c r="G214" s="108"/>
      <c r="H214" s="108"/>
      <c r="I214" s="107">
        <v>6.2E-2</v>
      </c>
      <c r="J214" s="107">
        <v>1.079</v>
      </c>
      <c r="K214" s="107">
        <v>0.224</v>
      </c>
      <c r="L214" s="107">
        <v>1.268</v>
      </c>
      <c r="M214" s="107">
        <v>0.46700000000000003</v>
      </c>
      <c r="N214" s="107">
        <v>1.5209999999999999</v>
      </c>
      <c r="O214" s="107">
        <v>17.34</v>
      </c>
      <c r="P214" s="62">
        <v>3.0419999999999998</v>
      </c>
      <c r="Q214" s="62">
        <v>0.93400000000000005</v>
      </c>
      <c r="R214" s="62">
        <v>0.25299999999999989</v>
      </c>
      <c r="S214" s="62">
        <v>0.24300000000000002</v>
      </c>
      <c r="T214" s="107">
        <v>1.91</v>
      </c>
      <c r="U214" s="107">
        <v>3.63</v>
      </c>
      <c r="V214" s="107">
        <v>3.79</v>
      </c>
      <c r="W214" s="107">
        <v>2.0099999999999998</v>
      </c>
      <c r="X214" s="107">
        <v>3.71</v>
      </c>
      <c r="Y214" s="107">
        <v>1.87</v>
      </c>
      <c r="Z214" s="143">
        <f t="shared" si="0"/>
        <v>3.71</v>
      </c>
      <c r="AA214" s="143">
        <f t="shared" si="1"/>
        <v>3.79</v>
      </c>
      <c r="AB214" s="143">
        <f t="shared" si="2"/>
        <v>4.5885657347381335</v>
      </c>
      <c r="AC214" s="143">
        <f t="shared" si="3"/>
        <v>1.87</v>
      </c>
      <c r="AD214" s="143">
        <f t="shared" si="4"/>
        <v>2.0099999999999998</v>
      </c>
      <c r="AE214" s="143">
        <f t="shared" si="5"/>
        <v>8.0478462454739343</v>
      </c>
      <c r="AF214" s="106">
        <v>43668</v>
      </c>
      <c r="AG214" s="107">
        <v>0.24</v>
      </c>
      <c r="AH214" s="107">
        <v>14.22869</v>
      </c>
      <c r="AI214" s="75">
        <f t="shared" ref="AI214:AI277" si="11">PI()/4*(M214^3*N214-K214^3*L214)</f>
        <v>0.11047296973505279</v>
      </c>
      <c r="AJ214" s="66">
        <v>13183.004957693576</v>
      </c>
      <c r="AK214" s="66">
        <v>13.183004957693576</v>
      </c>
      <c r="AL214" s="67">
        <v>13.183</v>
      </c>
      <c r="AM214" s="110">
        <v>53.9</v>
      </c>
      <c r="AN214" s="15" t="s">
        <v>5</v>
      </c>
    </row>
    <row r="215" spans="1:40" ht="14.5" x14ac:dyDescent="0.35">
      <c r="A215" s="120" t="s">
        <v>184</v>
      </c>
      <c r="B215" s="120" t="s">
        <v>185</v>
      </c>
      <c r="C215" s="120" t="s">
        <v>152</v>
      </c>
      <c r="D215" s="120" t="s">
        <v>344</v>
      </c>
      <c r="E215" s="120" t="s">
        <v>145</v>
      </c>
      <c r="F215" s="120" t="s">
        <v>142</v>
      </c>
      <c r="G215" s="108"/>
      <c r="H215" s="108"/>
      <c r="I215" s="107">
        <v>0.20499999999999999</v>
      </c>
      <c r="J215" s="107">
        <v>1.282</v>
      </c>
      <c r="K215" s="107">
        <v>0.39200000000000002</v>
      </c>
      <c r="L215" s="107">
        <v>1.2509999999999999</v>
      </c>
      <c r="M215" s="107">
        <v>0.72299999999999998</v>
      </c>
      <c r="N215" s="107">
        <v>1.4850000000000001</v>
      </c>
      <c r="O215" s="107">
        <v>22.85</v>
      </c>
      <c r="P215" s="62">
        <v>2.97</v>
      </c>
      <c r="Q215" s="62">
        <v>1.446</v>
      </c>
      <c r="R215" s="62">
        <v>0.23400000000000021</v>
      </c>
      <c r="S215" s="62">
        <v>0.33099999999999996</v>
      </c>
      <c r="T215" s="107">
        <v>2.36</v>
      </c>
      <c r="U215" s="107">
        <v>4.1500000000000004</v>
      </c>
      <c r="V215" s="107">
        <v>4.47</v>
      </c>
      <c r="W215" s="107">
        <v>2.25</v>
      </c>
      <c r="X215" s="107">
        <v>4.1399999999999997</v>
      </c>
      <c r="Y215" s="107">
        <v>2.38</v>
      </c>
      <c r="Z215" s="143">
        <f t="shared" si="0"/>
        <v>4.1399999999999997</v>
      </c>
      <c r="AA215" s="143">
        <f t="shared" si="1"/>
        <v>4.47</v>
      </c>
      <c r="AB215" s="143">
        <f t="shared" si="2"/>
        <v>19.268775487084142</v>
      </c>
      <c r="AC215" s="143">
        <f t="shared" si="3"/>
        <v>2.25</v>
      </c>
      <c r="AD215" s="143">
        <f t="shared" si="4"/>
        <v>2.38</v>
      </c>
      <c r="AE215" s="143">
        <f t="shared" si="5"/>
        <v>7.4695923147113961</v>
      </c>
      <c r="AF215" s="106">
        <v>43668</v>
      </c>
      <c r="AG215" s="107">
        <v>0.25</v>
      </c>
      <c r="AH215" s="107">
        <v>34.511789999999998</v>
      </c>
      <c r="AI215" s="65">
        <f t="shared" si="11"/>
        <v>0.38160533908649791</v>
      </c>
      <c r="AJ215" s="66">
        <v>9256.7507416983772</v>
      </c>
      <c r="AK215" s="66">
        <v>9.2567507416983776</v>
      </c>
      <c r="AL215" s="67">
        <v>9.2567509999999995</v>
      </c>
      <c r="AM215" s="110">
        <v>86.6</v>
      </c>
      <c r="AN215" s="15" t="s">
        <v>5</v>
      </c>
    </row>
    <row r="216" spans="1:40" ht="14.5" x14ac:dyDescent="0.35">
      <c r="A216" s="59" t="s">
        <v>184</v>
      </c>
      <c r="B216" s="59" t="s">
        <v>185</v>
      </c>
      <c r="C216" s="59" t="s">
        <v>152</v>
      </c>
      <c r="D216" s="59" t="s">
        <v>345</v>
      </c>
      <c r="E216" s="59" t="s">
        <v>148</v>
      </c>
      <c r="F216" s="59" t="s">
        <v>142</v>
      </c>
      <c r="G216" s="75"/>
      <c r="H216" s="75"/>
      <c r="I216" s="75"/>
      <c r="J216" s="75"/>
      <c r="K216" s="92">
        <v>0.15</v>
      </c>
      <c r="L216" s="92">
        <v>0.84599999999999997</v>
      </c>
      <c r="M216" s="92">
        <v>0.499</v>
      </c>
      <c r="N216" s="92">
        <v>1.452</v>
      </c>
      <c r="O216" s="92">
        <v>24.56</v>
      </c>
      <c r="P216" s="62">
        <v>2.9039999999999999</v>
      </c>
      <c r="Q216" s="62">
        <v>0.998</v>
      </c>
      <c r="R216" s="62">
        <v>0.60599999999999998</v>
      </c>
      <c r="S216" s="62">
        <v>0.34899999999999998</v>
      </c>
      <c r="T216" s="92">
        <v>2.3199999999999998</v>
      </c>
      <c r="U216" s="92">
        <v>3.6</v>
      </c>
      <c r="V216" s="92">
        <v>2.97</v>
      </c>
      <c r="W216" s="92">
        <v>2.37</v>
      </c>
      <c r="X216" s="92">
        <v>3.58</v>
      </c>
      <c r="Y216" s="92">
        <v>2.52</v>
      </c>
      <c r="Z216" s="143">
        <f t="shared" si="0"/>
        <v>2.97</v>
      </c>
      <c r="AA216" s="143">
        <f t="shared" si="1"/>
        <v>3.58</v>
      </c>
      <c r="AB216" s="143">
        <f t="shared" si="2"/>
        <v>37.58950295627406</v>
      </c>
      <c r="AC216" s="143">
        <f t="shared" si="3"/>
        <v>2.37</v>
      </c>
      <c r="AD216" s="143">
        <f t="shared" si="4"/>
        <v>2.52</v>
      </c>
      <c r="AE216" s="143">
        <f t="shared" si="5"/>
        <v>8.6269265567088507</v>
      </c>
      <c r="AF216" s="91">
        <v>43668</v>
      </c>
      <c r="AG216" s="92">
        <v>0.36</v>
      </c>
      <c r="AH216" s="92">
        <v>28.563639999999999</v>
      </c>
      <c r="AI216" s="75">
        <f t="shared" si="11"/>
        <v>0.13945366940745821</v>
      </c>
      <c r="AJ216" s="66">
        <v>20964.723134135813</v>
      </c>
      <c r="AK216" s="66">
        <v>20.964723134135813</v>
      </c>
      <c r="AL216" s="67">
        <v>20.96472</v>
      </c>
      <c r="AM216" s="94">
        <v>78.5</v>
      </c>
      <c r="AN216" s="15" t="s">
        <v>16</v>
      </c>
    </row>
    <row r="217" spans="1:40" ht="14.5" x14ac:dyDescent="0.35">
      <c r="A217" s="87" t="s">
        <v>184</v>
      </c>
      <c r="B217" s="87" t="s">
        <v>185</v>
      </c>
      <c r="C217" s="87" t="s">
        <v>152</v>
      </c>
      <c r="D217" s="87" t="s">
        <v>346</v>
      </c>
      <c r="E217" s="87" t="s">
        <v>150</v>
      </c>
      <c r="F217" s="87" t="s">
        <v>142</v>
      </c>
      <c r="G217" s="80">
        <v>9.9108000000000001</v>
      </c>
      <c r="H217" s="80">
        <v>8.8379399999999997</v>
      </c>
      <c r="I217" s="83">
        <v>7.0999999999999994E-2</v>
      </c>
      <c r="J217" s="83">
        <v>1.4470000000000001</v>
      </c>
      <c r="K217" s="83">
        <v>0.29799999999999999</v>
      </c>
      <c r="L217" s="83">
        <v>1.3320000000000001</v>
      </c>
      <c r="M217" s="83">
        <v>0.40400000000000003</v>
      </c>
      <c r="N217" s="83">
        <v>1.792</v>
      </c>
      <c r="O217" s="83">
        <v>18.579999999999998</v>
      </c>
      <c r="P217" s="62">
        <v>3.5840000000000001</v>
      </c>
      <c r="Q217" s="62">
        <v>0.80800000000000005</v>
      </c>
      <c r="R217" s="62">
        <v>0.45999999999999996</v>
      </c>
      <c r="S217" s="62">
        <v>0.10600000000000004</v>
      </c>
      <c r="T217" s="83">
        <v>1.59</v>
      </c>
      <c r="U217" s="83">
        <v>4.4400000000000004</v>
      </c>
      <c r="V217" s="83">
        <v>4.32</v>
      </c>
      <c r="W217" s="83">
        <v>2.4500000000000002</v>
      </c>
      <c r="X217" s="83">
        <v>4.63</v>
      </c>
      <c r="Y217" s="83">
        <v>1.66</v>
      </c>
      <c r="Z217" s="143">
        <f t="shared" si="0"/>
        <v>4.32</v>
      </c>
      <c r="AA217" s="143">
        <f t="shared" si="1"/>
        <v>4.63</v>
      </c>
      <c r="AB217" s="143">
        <f t="shared" si="2"/>
        <v>18.059230486660073</v>
      </c>
      <c r="AC217" s="143">
        <f t="shared" si="3"/>
        <v>1.66</v>
      </c>
      <c r="AD217" s="143">
        <f t="shared" si="4"/>
        <v>2.4500000000000002</v>
      </c>
      <c r="AE217" s="143">
        <f t="shared" si="5"/>
        <v>52.185511482070382</v>
      </c>
      <c r="AF217" s="82">
        <v>43668</v>
      </c>
      <c r="AG217" s="83">
        <v>0.19</v>
      </c>
      <c r="AH217" s="83">
        <v>13.68605</v>
      </c>
      <c r="AI217" s="65">
        <f t="shared" si="11"/>
        <v>6.5120233570224437E-2</v>
      </c>
      <c r="AJ217" s="66">
        <v>21511.351632326547</v>
      </c>
      <c r="AK217" s="66">
        <v>21.511351632326548</v>
      </c>
      <c r="AL217" s="67">
        <v>21.51135</v>
      </c>
      <c r="AM217" s="86">
        <v>60.9</v>
      </c>
      <c r="AN217" s="15" t="s">
        <v>149</v>
      </c>
    </row>
    <row r="218" spans="1:40" ht="14.5" x14ac:dyDescent="0.35">
      <c r="A218" s="125" t="s">
        <v>184</v>
      </c>
      <c r="B218" s="125" t="s">
        <v>185</v>
      </c>
      <c r="C218" s="125" t="s">
        <v>152</v>
      </c>
      <c r="D218" s="125" t="s">
        <v>347</v>
      </c>
      <c r="E218" s="125" t="s">
        <v>151</v>
      </c>
      <c r="F218" s="125" t="s">
        <v>139</v>
      </c>
      <c r="G218" s="96">
        <v>1.35754</v>
      </c>
      <c r="H218" s="96">
        <v>1.2074100000000001</v>
      </c>
      <c r="I218" s="83">
        <v>0.64300000000000002</v>
      </c>
      <c r="J218" s="83">
        <v>0.80900000000000005</v>
      </c>
      <c r="K218" s="99">
        <v>0.64700000000000002</v>
      </c>
      <c r="L218" s="99">
        <v>0.89300000000000002</v>
      </c>
      <c r="M218" s="99">
        <v>1.19</v>
      </c>
      <c r="N218" s="99">
        <v>1.2529999999999999</v>
      </c>
      <c r="O218" s="99">
        <v>19.96</v>
      </c>
      <c r="P218" s="62">
        <v>2.5059999999999998</v>
      </c>
      <c r="Q218" s="62">
        <v>2.38</v>
      </c>
      <c r="R218" s="62">
        <v>0.35999999999999988</v>
      </c>
      <c r="S218" s="62">
        <v>0.54299999999999993</v>
      </c>
      <c r="T218" s="99">
        <v>2.6</v>
      </c>
      <c r="U218" s="99">
        <v>2.84</v>
      </c>
      <c r="V218" s="99">
        <v>3.26</v>
      </c>
      <c r="W218" s="99">
        <v>2.73</v>
      </c>
      <c r="X218" s="99">
        <v>2.75</v>
      </c>
      <c r="Y218" s="99">
        <v>2.78</v>
      </c>
      <c r="Z218" s="143">
        <f t="shared" si="0"/>
        <v>2.75</v>
      </c>
      <c r="AA218" s="143">
        <f t="shared" si="1"/>
        <v>3.26</v>
      </c>
      <c r="AB218" s="143">
        <f t="shared" si="2"/>
        <v>30.6638297353845</v>
      </c>
      <c r="AC218" s="143">
        <f t="shared" si="3"/>
        <v>2.73</v>
      </c>
      <c r="AD218" s="143">
        <f t="shared" si="4"/>
        <v>2.78</v>
      </c>
      <c r="AE218" s="143">
        <f t="shared" si="5"/>
        <v>2.865983981944463</v>
      </c>
      <c r="AF218" s="98">
        <v>43668</v>
      </c>
      <c r="AG218" s="99">
        <v>0.1</v>
      </c>
      <c r="AH218" s="99">
        <v>22.309480000000001</v>
      </c>
      <c r="AI218" s="75">
        <f t="shared" si="11"/>
        <v>1.4684150317133693</v>
      </c>
      <c r="AJ218" s="66">
        <v>1555.0564280878277</v>
      </c>
      <c r="AK218" s="66">
        <v>1.5550564280878278</v>
      </c>
      <c r="AL218" s="67">
        <v>1.555056</v>
      </c>
      <c r="AM218" s="112">
        <v>54.8</v>
      </c>
      <c r="AN218" s="15" t="s">
        <v>149</v>
      </c>
    </row>
    <row r="219" spans="1:40" ht="14.5" x14ac:dyDescent="0.35">
      <c r="A219" s="120" t="s">
        <v>184</v>
      </c>
      <c r="B219" s="120" t="s">
        <v>185</v>
      </c>
      <c r="C219" s="120" t="s">
        <v>152</v>
      </c>
      <c r="D219" s="120" t="s">
        <v>348</v>
      </c>
      <c r="E219" s="120" t="s">
        <v>169</v>
      </c>
      <c r="F219" s="120" t="s">
        <v>139</v>
      </c>
      <c r="G219" s="108"/>
      <c r="H219" s="108"/>
      <c r="I219" s="107">
        <v>0.23799999999999999</v>
      </c>
      <c r="J219" s="107">
        <v>1.284</v>
      </c>
      <c r="K219" s="107">
        <v>0.48099999999999998</v>
      </c>
      <c r="L219" s="107">
        <v>1.1659999999999999</v>
      </c>
      <c r="M219" s="107">
        <v>0.74099999999999999</v>
      </c>
      <c r="N219" s="107">
        <v>1.484</v>
      </c>
      <c r="O219" s="107">
        <v>27.21</v>
      </c>
      <c r="P219" s="62">
        <v>2.968</v>
      </c>
      <c r="Q219" s="62">
        <v>1.482</v>
      </c>
      <c r="R219" s="62">
        <v>0.31800000000000006</v>
      </c>
      <c r="S219" s="62">
        <v>0.26</v>
      </c>
      <c r="T219" s="107">
        <v>2.34</v>
      </c>
      <c r="U219" s="107">
        <v>4.21</v>
      </c>
      <c r="V219" s="107">
        <v>4.1100000000000003</v>
      </c>
      <c r="W219" s="107">
        <v>3.1</v>
      </c>
      <c r="X219" s="107">
        <v>4.1100000000000003</v>
      </c>
      <c r="Y219" s="107">
        <v>2.63</v>
      </c>
      <c r="Z219" s="143">
        <f t="shared" si="0"/>
        <v>4.1100000000000003</v>
      </c>
      <c r="AA219" s="143">
        <f t="shared" si="1"/>
        <v>4.1100000000000003</v>
      </c>
      <c r="AB219" s="143">
        <f t="shared" si="2"/>
        <v>0</v>
      </c>
      <c r="AC219" s="143">
        <f t="shared" si="3"/>
        <v>2.63</v>
      </c>
      <c r="AD219" s="143">
        <f t="shared" si="4"/>
        <v>3.1</v>
      </c>
      <c r="AE219" s="143">
        <f t="shared" si="5"/>
        <v>28.034296528480237</v>
      </c>
      <c r="AF219" s="106">
        <v>43668</v>
      </c>
      <c r="AG219" s="107">
        <v>0.14000000000000001</v>
      </c>
      <c r="AH219" s="107">
        <v>30.842120000000001</v>
      </c>
      <c r="AI219" s="65">
        <f t="shared" si="11"/>
        <v>0.37230679624909141</v>
      </c>
      <c r="AJ219" s="66">
        <v>8479.0810230637544</v>
      </c>
      <c r="AK219" s="66">
        <v>8.4790810230637543</v>
      </c>
      <c r="AL219" s="67">
        <v>8.4790810000000008</v>
      </c>
      <c r="AM219" s="110">
        <v>117</v>
      </c>
      <c r="AN219" s="15" t="s">
        <v>149</v>
      </c>
    </row>
    <row r="220" spans="1:40" ht="14.5" x14ac:dyDescent="0.35">
      <c r="A220" s="59" t="s">
        <v>184</v>
      </c>
      <c r="B220" s="59" t="s">
        <v>185</v>
      </c>
      <c r="C220" s="59" t="s">
        <v>154</v>
      </c>
      <c r="D220" s="59" t="s">
        <v>349</v>
      </c>
      <c r="E220" s="59" t="s">
        <v>138</v>
      </c>
      <c r="F220" s="59" t="s">
        <v>139</v>
      </c>
      <c r="G220" s="75"/>
      <c r="H220" s="75"/>
      <c r="I220" s="75"/>
      <c r="J220" s="75"/>
      <c r="K220" s="92">
        <v>0.14799999999999999</v>
      </c>
      <c r="L220" s="92">
        <v>0.75800000000000001</v>
      </c>
      <c r="M220" s="92">
        <v>0.56699999999999995</v>
      </c>
      <c r="N220" s="92">
        <v>1.4990000000000001</v>
      </c>
      <c r="O220" s="92">
        <v>27.33</v>
      </c>
      <c r="P220" s="62">
        <v>2.9980000000000002</v>
      </c>
      <c r="Q220" s="62">
        <v>1.1339999999999999</v>
      </c>
      <c r="R220" s="62">
        <v>0.7410000000000001</v>
      </c>
      <c r="S220" s="62">
        <v>0.41899999999999993</v>
      </c>
      <c r="T220" s="92">
        <v>1.36</v>
      </c>
      <c r="U220" s="92">
        <v>3.44</v>
      </c>
      <c r="V220" s="92">
        <v>3.42</v>
      </c>
      <c r="W220" s="92">
        <v>1.55</v>
      </c>
      <c r="X220" s="92">
        <v>1.51</v>
      </c>
      <c r="Y220" s="92">
        <v>3.96</v>
      </c>
      <c r="Z220" s="143">
        <f t="shared" si="0"/>
        <v>1.51</v>
      </c>
      <c r="AA220" s="143">
        <f t="shared" si="1"/>
        <v>3.42</v>
      </c>
      <c r="AB220" s="143" t="e">
        <f t="shared" si="2"/>
        <v>#NUM!</v>
      </c>
      <c r="AC220" s="143">
        <f t="shared" si="3"/>
        <v>1.55</v>
      </c>
      <c r="AD220" s="143">
        <f t="shared" si="4"/>
        <v>3.96</v>
      </c>
      <c r="AE220" s="143" t="e">
        <f t="shared" si="5"/>
        <v>#NUM!</v>
      </c>
      <c r="AF220" s="91">
        <v>43668</v>
      </c>
      <c r="AG220" s="92">
        <v>0.17</v>
      </c>
      <c r="AH220" s="92">
        <v>4.2355</v>
      </c>
      <c r="AI220" s="75">
        <f t="shared" si="11"/>
        <v>0.21267548044725892</v>
      </c>
      <c r="AJ220" s="66">
        <v>2038.4158625383941</v>
      </c>
      <c r="AK220" s="66">
        <v>2.0384158625383941</v>
      </c>
      <c r="AL220" s="67">
        <v>2.0384159999999998</v>
      </c>
      <c r="AM220" s="75" t="s">
        <v>211</v>
      </c>
      <c r="AN220" s="15" t="s">
        <v>16</v>
      </c>
    </row>
    <row r="221" spans="1:40" ht="14.5" x14ac:dyDescent="0.35">
      <c r="A221" s="120" t="s">
        <v>184</v>
      </c>
      <c r="B221" s="120" t="s">
        <v>185</v>
      </c>
      <c r="C221" s="120" t="s">
        <v>154</v>
      </c>
      <c r="D221" s="120" t="s">
        <v>349</v>
      </c>
      <c r="E221" s="120" t="s">
        <v>138</v>
      </c>
      <c r="F221" s="120" t="s">
        <v>142</v>
      </c>
      <c r="G221" s="108"/>
      <c r="H221" s="108"/>
      <c r="I221" s="107">
        <v>0.06</v>
      </c>
      <c r="J221" s="107">
        <v>0.90300000000000002</v>
      </c>
      <c r="K221" s="107">
        <v>7.6999999999999999E-2</v>
      </c>
      <c r="L221" s="107">
        <v>0.81200000000000006</v>
      </c>
      <c r="M221" s="107">
        <v>0.32500000000000001</v>
      </c>
      <c r="N221" s="107">
        <v>1.129</v>
      </c>
      <c r="O221" s="107">
        <v>24.89</v>
      </c>
      <c r="P221" s="62">
        <v>2.258</v>
      </c>
      <c r="Q221" s="62">
        <v>0.65</v>
      </c>
      <c r="R221" s="62">
        <v>0.31699999999999995</v>
      </c>
      <c r="S221" s="62">
        <v>0.248</v>
      </c>
      <c r="T221" s="107">
        <v>1.63</v>
      </c>
      <c r="U221" s="107">
        <v>3.18</v>
      </c>
      <c r="V221" s="107">
        <v>1.42</v>
      </c>
      <c r="W221" s="107">
        <v>3.17</v>
      </c>
      <c r="X221" s="107">
        <v>3.38</v>
      </c>
      <c r="Y221" s="107">
        <v>1.32</v>
      </c>
      <c r="Z221" s="143">
        <f t="shared" si="0"/>
        <v>1.42</v>
      </c>
      <c r="AA221" s="143">
        <f t="shared" si="1"/>
        <v>3.38</v>
      </c>
      <c r="AB221" s="143" t="e">
        <f t="shared" si="2"/>
        <v>#NUM!</v>
      </c>
      <c r="AC221" s="143">
        <f t="shared" si="3"/>
        <v>1.32</v>
      </c>
      <c r="AD221" s="143">
        <f t="shared" si="4"/>
        <v>3.17</v>
      </c>
      <c r="AE221" s="143" t="e">
        <f t="shared" si="5"/>
        <v>#NUM!</v>
      </c>
      <c r="AF221" s="106">
        <v>43668</v>
      </c>
      <c r="AG221" s="107">
        <v>0.22</v>
      </c>
      <c r="AH221" s="107">
        <v>6.7580499999999999</v>
      </c>
      <c r="AI221" s="65">
        <f t="shared" si="11"/>
        <v>3.0148096238233273E-2</v>
      </c>
      <c r="AJ221" s="66">
        <v>22943.889079286098</v>
      </c>
      <c r="AK221" s="66">
        <v>22.943889079286098</v>
      </c>
      <c r="AL221" s="67">
        <v>22.94389</v>
      </c>
      <c r="AM221" s="110">
        <v>58.9</v>
      </c>
      <c r="AN221" s="15" t="s">
        <v>5</v>
      </c>
    </row>
    <row r="222" spans="1:40" ht="14.5" x14ac:dyDescent="0.35">
      <c r="A222" s="87" t="s">
        <v>184</v>
      </c>
      <c r="B222" s="87" t="s">
        <v>188</v>
      </c>
      <c r="C222" s="87" t="s">
        <v>137</v>
      </c>
      <c r="D222" s="87" t="s">
        <v>350</v>
      </c>
      <c r="E222" s="87" t="s">
        <v>138</v>
      </c>
      <c r="F222" s="87" t="s">
        <v>139</v>
      </c>
      <c r="G222" s="80">
        <v>14.96143</v>
      </c>
      <c r="H222" s="80">
        <v>14.955249999999999</v>
      </c>
      <c r="I222" s="83">
        <v>0.19700000000000001</v>
      </c>
      <c r="J222" s="83">
        <v>0.84</v>
      </c>
      <c r="K222" s="83">
        <v>0.58099999999999996</v>
      </c>
      <c r="L222" s="83">
        <v>1.002</v>
      </c>
      <c r="M222" s="83">
        <v>0.73399999999999999</v>
      </c>
      <c r="N222" s="83">
        <v>1.274</v>
      </c>
      <c r="O222" s="83">
        <v>20.34</v>
      </c>
      <c r="P222" s="62">
        <v>2.548</v>
      </c>
      <c r="Q222" s="62">
        <v>1.468</v>
      </c>
      <c r="R222" s="62">
        <v>0.27200000000000002</v>
      </c>
      <c r="S222" s="62">
        <v>0.15300000000000002</v>
      </c>
      <c r="T222" s="83">
        <v>1.74</v>
      </c>
      <c r="U222" s="83">
        <v>3.26</v>
      </c>
      <c r="V222" s="83">
        <v>2.97</v>
      </c>
      <c r="W222" s="83">
        <v>1.57</v>
      </c>
      <c r="X222" s="83">
        <v>3.37</v>
      </c>
      <c r="Y222" s="83">
        <v>2.0699999999999998</v>
      </c>
      <c r="Z222" s="143">
        <f t="shared" si="0"/>
        <v>2.97</v>
      </c>
      <c r="AA222" s="143">
        <f t="shared" si="1"/>
        <v>3.37</v>
      </c>
      <c r="AB222" s="143">
        <f t="shared" si="2"/>
        <v>23.57817847281823</v>
      </c>
      <c r="AC222" s="143">
        <f t="shared" si="3"/>
        <v>1.57</v>
      </c>
      <c r="AD222" s="143">
        <f t="shared" si="4"/>
        <v>2.0699999999999998</v>
      </c>
      <c r="AE222" s="143">
        <f t="shared" si="5"/>
        <v>29.999999993150098</v>
      </c>
      <c r="AF222" s="82">
        <v>43668</v>
      </c>
      <c r="AG222" s="83">
        <v>0.42</v>
      </c>
      <c r="AH222" s="83">
        <v>15.218</v>
      </c>
      <c r="AI222" s="75">
        <f t="shared" si="11"/>
        <v>0.24134042182762705</v>
      </c>
      <c r="AJ222" s="66">
        <v>6454.0606026032337</v>
      </c>
      <c r="AK222" s="66">
        <v>6.4540606026032341</v>
      </c>
      <c r="AL222" s="67">
        <v>6.4540610000000003</v>
      </c>
      <c r="AM222" s="86">
        <v>55.5</v>
      </c>
      <c r="AN222" s="15" t="s">
        <v>149</v>
      </c>
    </row>
    <row r="223" spans="1:40" ht="14.5" x14ac:dyDescent="0.35">
      <c r="A223" s="88" t="s">
        <v>184</v>
      </c>
      <c r="B223" s="88" t="s">
        <v>188</v>
      </c>
      <c r="C223" s="88" t="s">
        <v>137</v>
      </c>
      <c r="D223" s="88" t="s">
        <v>351</v>
      </c>
      <c r="E223" s="88" t="s">
        <v>145</v>
      </c>
      <c r="F223" s="88" t="s">
        <v>139</v>
      </c>
      <c r="G223" s="61">
        <v>16.60688</v>
      </c>
      <c r="H223" s="61">
        <v>15.883050000000001</v>
      </c>
      <c r="I223" s="83">
        <v>1.0129999999999999</v>
      </c>
      <c r="J223" s="83">
        <v>1.0589999999999999</v>
      </c>
      <c r="K223" s="64">
        <v>1.216</v>
      </c>
      <c r="L223" s="64">
        <v>1.1639999999999999</v>
      </c>
      <c r="M223" s="64">
        <v>1.633</v>
      </c>
      <c r="N223" s="64">
        <v>1.5209999999999999</v>
      </c>
      <c r="O223" s="64">
        <v>19.829999999999998</v>
      </c>
      <c r="P223" s="62">
        <v>3.0419999999999998</v>
      </c>
      <c r="Q223" s="62">
        <v>3.266</v>
      </c>
      <c r="R223" s="62">
        <v>0.35699999999999998</v>
      </c>
      <c r="S223" s="62">
        <v>0.41700000000000004</v>
      </c>
      <c r="T223" s="64">
        <v>3.5</v>
      </c>
      <c r="U223" s="64">
        <v>3.88</v>
      </c>
      <c r="V223" s="64">
        <v>3.49</v>
      </c>
      <c r="W223" s="64">
        <v>3.06</v>
      </c>
      <c r="X223" s="64">
        <v>4.21</v>
      </c>
      <c r="Y223" s="64">
        <v>4.18</v>
      </c>
      <c r="Z223" s="143">
        <f t="shared" si="0"/>
        <v>3.49</v>
      </c>
      <c r="AA223" s="143">
        <f t="shared" si="1"/>
        <v>4.21</v>
      </c>
      <c r="AB223" s="143">
        <f t="shared" si="2"/>
        <v>46.054480427175548</v>
      </c>
      <c r="AC223" s="143">
        <f t="shared" si="3"/>
        <v>3.06</v>
      </c>
      <c r="AD223" s="143">
        <f t="shared" si="4"/>
        <v>4.18</v>
      </c>
      <c r="AE223" s="143" t="e">
        <f t="shared" si="5"/>
        <v>#NUM!</v>
      </c>
      <c r="AF223" s="63">
        <v>43668</v>
      </c>
      <c r="AG223" s="64">
        <v>0.35</v>
      </c>
      <c r="AH223" s="64">
        <v>27.642779999999998</v>
      </c>
      <c r="AI223" s="65">
        <f t="shared" si="11"/>
        <v>3.5583078612087657</v>
      </c>
      <c r="AJ223" s="66">
        <v>795.14022440117412</v>
      </c>
      <c r="AK223" s="66">
        <v>0.79514022440117416</v>
      </c>
      <c r="AL223" s="67">
        <v>0.79513999999999996</v>
      </c>
      <c r="AM223" s="69">
        <v>71.7</v>
      </c>
      <c r="AN223" s="15" t="s">
        <v>18</v>
      </c>
    </row>
    <row r="224" spans="1:40" ht="14.5" x14ac:dyDescent="0.35">
      <c r="A224" s="87" t="s">
        <v>184</v>
      </c>
      <c r="B224" s="87" t="s">
        <v>188</v>
      </c>
      <c r="C224" s="87" t="s">
        <v>137</v>
      </c>
      <c r="D224" s="87" t="s">
        <v>351</v>
      </c>
      <c r="E224" s="87" t="s">
        <v>145</v>
      </c>
      <c r="F224" s="87" t="s">
        <v>142</v>
      </c>
      <c r="G224" s="80">
        <v>9.2953499999999991</v>
      </c>
      <c r="H224" s="80">
        <v>7.6305899999999998</v>
      </c>
      <c r="I224" s="83">
        <v>0.82399999999999995</v>
      </c>
      <c r="J224" s="83">
        <v>1.1950000000000001</v>
      </c>
      <c r="K224" s="83">
        <v>0.81</v>
      </c>
      <c r="L224" s="83">
        <v>0.91900000000000004</v>
      </c>
      <c r="M224" s="83">
        <v>1.151</v>
      </c>
      <c r="N224" s="83">
        <v>1.512</v>
      </c>
      <c r="O224" s="83">
        <v>21.39</v>
      </c>
      <c r="P224" s="62">
        <v>3.024</v>
      </c>
      <c r="Q224" s="62">
        <v>2.302</v>
      </c>
      <c r="R224" s="62">
        <v>0.59299999999999997</v>
      </c>
      <c r="S224" s="62">
        <v>0.34099999999999997</v>
      </c>
      <c r="T224" s="83">
        <v>2.98</v>
      </c>
      <c r="U224" s="83">
        <v>3.53</v>
      </c>
      <c r="V224" s="83">
        <v>3.72</v>
      </c>
      <c r="W224" s="83">
        <v>3.18</v>
      </c>
      <c r="X224" s="83">
        <v>3.4</v>
      </c>
      <c r="Y224" s="83">
        <v>2.86</v>
      </c>
      <c r="Z224" s="143">
        <f t="shared" si="0"/>
        <v>3.4</v>
      </c>
      <c r="AA224" s="143">
        <f t="shared" si="1"/>
        <v>3.72</v>
      </c>
      <c r="AB224" s="143">
        <f t="shared" si="2"/>
        <v>18.662924880681199</v>
      </c>
      <c r="AC224" s="143">
        <f t="shared" si="3"/>
        <v>2.86</v>
      </c>
      <c r="AD224" s="143">
        <f t="shared" si="4"/>
        <v>3.18</v>
      </c>
      <c r="AE224" s="143">
        <f t="shared" si="5"/>
        <v>18.662924880681199</v>
      </c>
      <c r="AF224" s="82">
        <v>43668</v>
      </c>
      <c r="AG224" s="83">
        <v>0.23</v>
      </c>
      <c r="AH224" s="83">
        <v>10.31099</v>
      </c>
      <c r="AI224" s="75">
        <f t="shared" si="11"/>
        <v>1.4272041788412855</v>
      </c>
      <c r="AJ224" s="66">
        <v>739.46867911721381</v>
      </c>
      <c r="AK224" s="66">
        <v>0.73946867911721381</v>
      </c>
      <c r="AL224" s="67">
        <v>0.73946900000000004</v>
      </c>
      <c r="AM224" s="86">
        <v>59.5</v>
      </c>
      <c r="AN224" s="15" t="s">
        <v>149</v>
      </c>
    </row>
    <row r="225" spans="1:40" ht="14.5" x14ac:dyDescent="0.35">
      <c r="A225" s="59" t="s">
        <v>184</v>
      </c>
      <c r="B225" s="59" t="s">
        <v>188</v>
      </c>
      <c r="C225" s="59" t="s">
        <v>137</v>
      </c>
      <c r="D225" s="59" t="s">
        <v>352</v>
      </c>
      <c r="E225" s="59" t="s">
        <v>148</v>
      </c>
      <c r="F225" s="59" t="s">
        <v>139</v>
      </c>
      <c r="G225" s="75"/>
      <c r="H225" s="75"/>
      <c r="I225" s="75"/>
      <c r="J225" s="75"/>
      <c r="K225" s="92">
        <v>1.2509999999999999</v>
      </c>
      <c r="L225" s="92">
        <v>1.3759999999999999</v>
      </c>
      <c r="M225" s="92">
        <v>1.58</v>
      </c>
      <c r="N225" s="92">
        <v>1.7809999999999999</v>
      </c>
      <c r="O225" s="92">
        <v>17.34</v>
      </c>
      <c r="P225" s="62">
        <v>3.5619999999999998</v>
      </c>
      <c r="Q225" s="62">
        <v>3.16</v>
      </c>
      <c r="R225" s="62">
        <v>0.40500000000000003</v>
      </c>
      <c r="S225" s="62">
        <v>0.32900000000000018</v>
      </c>
      <c r="T225" s="92">
        <v>3.72</v>
      </c>
      <c r="U225" s="92">
        <v>4.2</v>
      </c>
      <c r="V225" s="92">
        <v>4.1399999999999997</v>
      </c>
      <c r="W225" s="92">
        <v>3.46</v>
      </c>
      <c r="X225" s="92">
        <v>4.63</v>
      </c>
      <c r="Y225" s="92">
        <v>4</v>
      </c>
      <c r="Z225" s="143">
        <f t="shared" si="0"/>
        <v>4.1399999999999997</v>
      </c>
      <c r="AA225" s="143">
        <f t="shared" si="1"/>
        <v>4.63</v>
      </c>
      <c r="AB225" s="143">
        <f t="shared" si="2"/>
        <v>29.340581568324424</v>
      </c>
      <c r="AC225" s="143">
        <f t="shared" si="3"/>
        <v>3.46</v>
      </c>
      <c r="AD225" s="143">
        <f t="shared" si="4"/>
        <v>4</v>
      </c>
      <c r="AE225" s="143">
        <f t="shared" si="5"/>
        <v>32.683638838795311</v>
      </c>
      <c r="AF225" s="91">
        <v>43668</v>
      </c>
      <c r="AG225" s="75"/>
      <c r="AH225" s="75"/>
      <c r="AI225" s="65">
        <f t="shared" si="11"/>
        <v>3.4014530325672796</v>
      </c>
      <c r="AJ225" s="66">
        <v>0</v>
      </c>
      <c r="AK225" s="66">
        <v>0</v>
      </c>
      <c r="AL225" s="102" t="e">
        <v>#VALUE!</v>
      </c>
      <c r="AM225" s="75" t="s">
        <v>211</v>
      </c>
      <c r="AN225" s="15" t="s">
        <v>16</v>
      </c>
    </row>
    <row r="226" spans="1:40" ht="14.5" x14ac:dyDescent="0.35">
      <c r="A226" s="87" t="s">
        <v>184</v>
      </c>
      <c r="B226" s="87" t="s">
        <v>188</v>
      </c>
      <c r="C226" s="87" t="s">
        <v>137</v>
      </c>
      <c r="D226" s="87" t="s">
        <v>352</v>
      </c>
      <c r="E226" s="87" t="s">
        <v>148</v>
      </c>
      <c r="F226" s="87" t="s">
        <v>142</v>
      </c>
      <c r="G226" s="80">
        <v>20.211580000000001</v>
      </c>
      <c r="H226" s="80">
        <v>13.103910000000001</v>
      </c>
      <c r="I226" s="83">
        <v>0.84199999999999997</v>
      </c>
      <c r="J226" s="83">
        <v>0.98899999999999999</v>
      </c>
      <c r="K226" s="83">
        <v>1.0549999999999999</v>
      </c>
      <c r="L226" s="83">
        <v>1.175</v>
      </c>
      <c r="M226" s="83">
        <v>1.4430000000000001</v>
      </c>
      <c r="N226" s="83">
        <v>1.554</v>
      </c>
      <c r="O226" s="83">
        <v>20.04</v>
      </c>
      <c r="P226" s="62">
        <v>3.1080000000000001</v>
      </c>
      <c r="Q226" s="62">
        <v>2.8860000000000001</v>
      </c>
      <c r="R226" s="62">
        <v>0.379</v>
      </c>
      <c r="S226" s="62">
        <v>0.38800000000000012</v>
      </c>
      <c r="T226" s="83">
        <v>3.17</v>
      </c>
      <c r="U226" s="83">
        <v>3.93</v>
      </c>
      <c r="V226" s="83">
        <v>4.1100000000000003</v>
      </c>
      <c r="W226" s="83">
        <v>3.45</v>
      </c>
      <c r="X226" s="83">
        <v>3.18</v>
      </c>
      <c r="Y226" s="83">
        <v>3.27</v>
      </c>
      <c r="Z226" s="143">
        <f t="shared" si="0"/>
        <v>3.18</v>
      </c>
      <c r="AA226" s="143">
        <f t="shared" si="1"/>
        <v>4.1100000000000003</v>
      </c>
      <c r="AB226" s="143">
        <f t="shared" si="2"/>
        <v>68.434814969131665</v>
      </c>
      <c r="AC226" s="143">
        <f t="shared" si="3"/>
        <v>3.27</v>
      </c>
      <c r="AD226" s="143">
        <f t="shared" si="4"/>
        <v>3.45</v>
      </c>
      <c r="AE226" s="143">
        <f t="shared" si="5"/>
        <v>10.369759803109707</v>
      </c>
      <c r="AF226" s="82">
        <v>43668</v>
      </c>
      <c r="AG226" s="83">
        <v>0.45</v>
      </c>
      <c r="AH226" s="83">
        <v>32.933599999999998</v>
      </c>
      <c r="AI226" s="75">
        <f t="shared" si="11"/>
        <v>2.583604448240127</v>
      </c>
      <c r="AJ226" s="66">
        <v>1304.7241754168219</v>
      </c>
      <c r="AK226" s="66">
        <v>1.304724175416822</v>
      </c>
      <c r="AL226" s="67">
        <v>1.304724</v>
      </c>
      <c r="AM226" s="86">
        <v>68.3</v>
      </c>
      <c r="AN226" s="15" t="s">
        <v>149</v>
      </c>
    </row>
    <row r="227" spans="1:40" ht="14.5" x14ac:dyDescent="0.35">
      <c r="A227" s="125" t="s">
        <v>184</v>
      </c>
      <c r="B227" s="125" t="s">
        <v>188</v>
      </c>
      <c r="C227" s="125" t="s">
        <v>137</v>
      </c>
      <c r="D227" s="125" t="s">
        <v>353</v>
      </c>
      <c r="E227" s="125" t="s">
        <v>150</v>
      </c>
      <c r="F227" s="125" t="s">
        <v>139</v>
      </c>
      <c r="G227" s="96">
        <v>7.5525799999999998</v>
      </c>
      <c r="H227" s="96">
        <v>6.9530500000000002</v>
      </c>
      <c r="I227" s="83">
        <v>0.32300000000000001</v>
      </c>
      <c r="J227" s="83">
        <v>0.56000000000000005</v>
      </c>
      <c r="K227" s="99">
        <v>0.47899999999999998</v>
      </c>
      <c r="L227" s="99">
        <v>0.64900000000000002</v>
      </c>
      <c r="M227" s="99">
        <v>0.67</v>
      </c>
      <c r="N227" s="99">
        <v>0.97799999999999998</v>
      </c>
      <c r="O227" s="99">
        <v>19.73</v>
      </c>
      <c r="P227" s="62">
        <v>1.956</v>
      </c>
      <c r="Q227" s="62">
        <v>1.34</v>
      </c>
      <c r="R227" s="62">
        <v>0.32899999999999996</v>
      </c>
      <c r="S227" s="62">
        <v>0.19100000000000006</v>
      </c>
      <c r="T227" s="99">
        <v>1.51</v>
      </c>
      <c r="U227" s="99">
        <v>2.82</v>
      </c>
      <c r="V227" s="99">
        <v>2.33</v>
      </c>
      <c r="W227" s="99">
        <v>1.64</v>
      </c>
      <c r="X227" s="99">
        <v>2.5099999999999998</v>
      </c>
      <c r="Y227" s="99">
        <v>1.83</v>
      </c>
      <c r="Z227" s="143">
        <f t="shared" si="0"/>
        <v>2.33</v>
      </c>
      <c r="AA227" s="143">
        <f t="shared" si="1"/>
        <v>2.5099999999999998</v>
      </c>
      <c r="AB227" s="143">
        <f t="shared" si="2"/>
        <v>10.36975980310968</v>
      </c>
      <c r="AC227" s="143">
        <f t="shared" si="3"/>
        <v>1.64</v>
      </c>
      <c r="AD227" s="143">
        <f t="shared" si="4"/>
        <v>1.83</v>
      </c>
      <c r="AE227" s="143">
        <f t="shared" si="5"/>
        <v>10.952784196390292</v>
      </c>
      <c r="AF227" s="98">
        <v>43668</v>
      </c>
      <c r="AG227" s="99">
        <v>0.3</v>
      </c>
      <c r="AH227" s="99">
        <v>8.9268999999999998</v>
      </c>
      <c r="AI227" s="65">
        <f t="shared" si="11"/>
        <v>0.1750021524310629</v>
      </c>
      <c r="AJ227" s="66">
        <v>5221.1095562187138</v>
      </c>
      <c r="AK227" s="66">
        <v>5.221109556218714</v>
      </c>
      <c r="AL227" s="67">
        <v>5.2211100000000004</v>
      </c>
      <c r="AM227" s="112">
        <v>35.200000000000003</v>
      </c>
      <c r="AN227" s="15" t="s">
        <v>18</v>
      </c>
    </row>
    <row r="228" spans="1:40" ht="14.5" x14ac:dyDescent="0.35">
      <c r="A228" s="59" t="s">
        <v>184</v>
      </c>
      <c r="B228" s="59" t="s">
        <v>188</v>
      </c>
      <c r="C228" s="59" t="s">
        <v>137</v>
      </c>
      <c r="D228" s="59" t="s">
        <v>353</v>
      </c>
      <c r="E228" s="59" t="s">
        <v>150</v>
      </c>
      <c r="F228" s="59" t="s">
        <v>142</v>
      </c>
      <c r="G228" s="75"/>
      <c r="H228" s="75"/>
      <c r="I228" s="75"/>
      <c r="J228" s="75"/>
      <c r="K228" s="92">
        <v>0.44700000000000001</v>
      </c>
      <c r="L228" s="92">
        <v>0.54900000000000004</v>
      </c>
      <c r="M228" s="92">
        <v>0.59199999999999997</v>
      </c>
      <c r="N228" s="92">
        <v>0.79</v>
      </c>
      <c r="O228" s="92">
        <v>17.010000000000002</v>
      </c>
      <c r="P228" s="62">
        <v>1.58</v>
      </c>
      <c r="Q228" s="62">
        <v>1.1839999999999999</v>
      </c>
      <c r="R228" s="62">
        <v>0.24099999999999999</v>
      </c>
      <c r="S228" s="62">
        <v>0.14499999999999996</v>
      </c>
      <c r="T228" s="92">
        <v>1.43</v>
      </c>
      <c r="U228" s="92">
        <v>2.06</v>
      </c>
      <c r="V228" s="92">
        <v>2.0099999999999998</v>
      </c>
      <c r="W228" s="92">
        <v>1.55</v>
      </c>
      <c r="X228" s="92">
        <v>2.02</v>
      </c>
      <c r="Y228" s="92">
        <v>1.74</v>
      </c>
      <c r="Z228" s="143">
        <f t="shared" si="0"/>
        <v>2.0099999999999998</v>
      </c>
      <c r="AA228" s="143">
        <f t="shared" si="1"/>
        <v>2.02</v>
      </c>
      <c r="AB228" s="143">
        <f t="shared" si="2"/>
        <v>0.57296734472634048</v>
      </c>
      <c r="AC228" s="143">
        <f t="shared" si="3"/>
        <v>1.55</v>
      </c>
      <c r="AD228" s="143">
        <f t="shared" si="4"/>
        <v>1.74</v>
      </c>
      <c r="AE228" s="143">
        <f t="shared" si="5"/>
        <v>10.952784196390279</v>
      </c>
      <c r="AF228" s="91">
        <v>43668</v>
      </c>
      <c r="AG228" s="75"/>
      <c r="AH228" s="75"/>
      <c r="AI228" s="75">
        <f t="shared" si="11"/>
        <v>9.0219688799324488E-2</v>
      </c>
      <c r="AJ228" s="66">
        <v>0</v>
      </c>
      <c r="AK228" s="66">
        <v>0</v>
      </c>
      <c r="AL228" s="102" t="e">
        <v>#VALUE!</v>
      </c>
      <c r="AM228" s="75" t="s">
        <v>211</v>
      </c>
      <c r="AN228" s="15" t="s">
        <v>16</v>
      </c>
    </row>
    <row r="229" spans="1:40" ht="14.5" x14ac:dyDescent="0.35">
      <c r="A229" s="59" t="s">
        <v>184</v>
      </c>
      <c r="B229" s="59" t="s">
        <v>188</v>
      </c>
      <c r="C229" s="59" t="s">
        <v>137</v>
      </c>
      <c r="D229" s="59" t="s">
        <v>354</v>
      </c>
      <c r="E229" s="59" t="s">
        <v>151</v>
      </c>
      <c r="F229" s="59" t="s">
        <v>139</v>
      </c>
      <c r="G229" s="75"/>
      <c r="H229" s="75"/>
      <c r="I229" s="75"/>
      <c r="J229" s="75"/>
      <c r="K229" s="92">
        <v>0.86399999999999999</v>
      </c>
      <c r="L229" s="92">
        <v>1.43</v>
      </c>
      <c r="M229" s="92">
        <v>1.1830000000000001</v>
      </c>
      <c r="N229" s="92">
        <v>1.915</v>
      </c>
      <c r="O229" s="92">
        <v>18.95</v>
      </c>
      <c r="P229" s="62">
        <v>3.83</v>
      </c>
      <c r="Q229" s="62">
        <v>2.3660000000000001</v>
      </c>
      <c r="R229" s="62">
        <v>0.4850000000000001</v>
      </c>
      <c r="S229" s="62">
        <v>0.31900000000000006</v>
      </c>
      <c r="T229" s="92">
        <v>2.5499999999999998</v>
      </c>
      <c r="U229" s="92">
        <v>4.41</v>
      </c>
      <c r="V229" s="92">
        <v>5.0199999999999996</v>
      </c>
      <c r="W229" s="92">
        <v>3.58</v>
      </c>
      <c r="X229" s="92">
        <v>4.29</v>
      </c>
      <c r="Y229" s="92">
        <v>2.4500000000000002</v>
      </c>
      <c r="Z229" s="143">
        <f t="shared" si="0"/>
        <v>4.29</v>
      </c>
      <c r="AA229" s="143">
        <f t="shared" si="1"/>
        <v>5.0199999999999996</v>
      </c>
      <c r="AB229" s="143">
        <f t="shared" si="2"/>
        <v>46.886394043395704</v>
      </c>
      <c r="AC229" s="143">
        <f t="shared" si="3"/>
        <v>2.4500000000000002</v>
      </c>
      <c r="AD229" s="143">
        <f t="shared" si="4"/>
        <v>3.58</v>
      </c>
      <c r="AE229" s="143" t="e">
        <f t="shared" si="5"/>
        <v>#NUM!</v>
      </c>
      <c r="AF229" s="91">
        <v>43668</v>
      </c>
      <c r="AG229" s="75"/>
      <c r="AH229" s="75"/>
      <c r="AI229" s="65">
        <f t="shared" si="11"/>
        <v>1.7656965093340884</v>
      </c>
      <c r="AJ229" s="66">
        <v>0</v>
      </c>
      <c r="AK229" s="66">
        <v>0</v>
      </c>
      <c r="AL229" s="102" t="e">
        <v>#VALUE!</v>
      </c>
      <c r="AM229" s="75" t="s">
        <v>211</v>
      </c>
      <c r="AN229" s="15" t="s">
        <v>16</v>
      </c>
    </row>
    <row r="230" spans="1:40" ht="14.5" x14ac:dyDescent="0.35">
      <c r="A230" s="87" t="s">
        <v>184</v>
      </c>
      <c r="B230" s="87" t="s">
        <v>188</v>
      </c>
      <c r="C230" s="87" t="s">
        <v>137</v>
      </c>
      <c r="D230" s="87" t="s">
        <v>354</v>
      </c>
      <c r="E230" s="87" t="s">
        <v>151</v>
      </c>
      <c r="F230" s="87" t="s">
        <v>142</v>
      </c>
      <c r="G230" s="80">
        <v>9.5837500000000002</v>
      </c>
      <c r="H230" s="80">
        <v>7.6614899999999997</v>
      </c>
      <c r="I230" s="83">
        <v>0.34899999999999998</v>
      </c>
      <c r="J230" s="83">
        <v>1.3979999999999999</v>
      </c>
      <c r="K230" s="83">
        <v>0.60499999999999998</v>
      </c>
      <c r="L230" s="83">
        <v>1.2529999999999999</v>
      </c>
      <c r="M230" s="83">
        <v>0.78500000000000003</v>
      </c>
      <c r="N230" s="83">
        <v>1.637</v>
      </c>
      <c r="O230" s="83">
        <v>20.260000000000002</v>
      </c>
      <c r="P230" s="62">
        <v>3.274</v>
      </c>
      <c r="Q230" s="62">
        <v>1.57</v>
      </c>
      <c r="R230" s="62">
        <v>0.38400000000000012</v>
      </c>
      <c r="S230" s="62">
        <v>0.18000000000000005</v>
      </c>
      <c r="T230" s="83">
        <v>2.15</v>
      </c>
      <c r="U230" s="83">
        <v>4.4800000000000004</v>
      </c>
      <c r="V230" s="83">
        <v>4.7699999999999996</v>
      </c>
      <c r="W230" s="83">
        <v>2.2999999999999998</v>
      </c>
      <c r="X230" s="83">
        <v>4.3</v>
      </c>
      <c r="Y230" s="83">
        <v>2.31</v>
      </c>
      <c r="Z230" s="143">
        <f t="shared" si="0"/>
        <v>4.3</v>
      </c>
      <c r="AA230" s="143">
        <f t="shared" si="1"/>
        <v>4.7699999999999996</v>
      </c>
      <c r="AB230" s="143">
        <f t="shared" si="2"/>
        <v>28.034296528480205</v>
      </c>
      <c r="AC230" s="143">
        <f t="shared" si="3"/>
        <v>2.2999999999999998</v>
      </c>
      <c r="AD230" s="143">
        <f t="shared" si="4"/>
        <v>2.31</v>
      </c>
      <c r="AE230" s="143">
        <f t="shared" si="5"/>
        <v>0.57296734472634048</v>
      </c>
      <c r="AF230" s="82">
        <v>43668</v>
      </c>
      <c r="AG230" s="83">
        <v>0.15</v>
      </c>
      <c r="AH230" s="83">
        <v>25.342600000000001</v>
      </c>
      <c r="AI230" s="75">
        <f t="shared" si="11"/>
        <v>0.40401361678331937</v>
      </c>
      <c r="AJ230" s="66">
        <v>6420.3794040878547</v>
      </c>
      <c r="AK230" s="66">
        <v>6.4203794040878552</v>
      </c>
      <c r="AL230" s="67">
        <v>6.4203789999999996</v>
      </c>
      <c r="AM230" s="86">
        <v>57.7</v>
      </c>
      <c r="AN230" s="15" t="s">
        <v>149</v>
      </c>
    </row>
    <row r="231" spans="1:40" ht="14.5" x14ac:dyDescent="0.35">
      <c r="A231" s="87" t="s">
        <v>184</v>
      </c>
      <c r="B231" s="87" t="s">
        <v>188</v>
      </c>
      <c r="C231" s="87" t="s">
        <v>137</v>
      </c>
      <c r="D231" s="87" t="s">
        <v>355</v>
      </c>
      <c r="E231" s="87" t="s">
        <v>169</v>
      </c>
      <c r="F231" s="87" t="s">
        <v>139</v>
      </c>
      <c r="G231" s="80">
        <v>14.87257</v>
      </c>
      <c r="H231" s="80">
        <v>12.429500000000001</v>
      </c>
      <c r="I231" s="83">
        <v>0.40100000000000002</v>
      </c>
      <c r="J231" s="83">
        <v>1.18</v>
      </c>
      <c r="K231" s="83">
        <v>0.63200000000000001</v>
      </c>
      <c r="L231" s="83">
        <v>1.3109999999999999</v>
      </c>
      <c r="M231" s="83">
        <v>1.042</v>
      </c>
      <c r="N231" s="83">
        <v>1.718</v>
      </c>
      <c r="O231" s="83">
        <v>28.22</v>
      </c>
      <c r="P231" s="62">
        <v>3.4359999999999999</v>
      </c>
      <c r="Q231" s="62">
        <v>2.0840000000000001</v>
      </c>
      <c r="R231" s="62">
        <v>0.40700000000000003</v>
      </c>
      <c r="S231" s="62">
        <v>0.41000000000000003</v>
      </c>
      <c r="T231" s="83">
        <v>2.21</v>
      </c>
      <c r="U231" s="83">
        <v>4.34</v>
      </c>
      <c r="V231" s="83">
        <v>4.3</v>
      </c>
      <c r="W231" s="83">
        <v>319</v>
      </c>
      <c r="X231" s="83">
        <v>4.22</v>
      </c>
      <c r="Y231" s="83">
        <v>2.27</v>
      </c>
      <c r="Z231" s="143">
        <f t="shared" si="0"/>
        <v>4.22</v>
      </c>
      <c r="AA231" s="143">
        <f t="shared" si="1"/>
        <v>4.3</v>
      </c>
      <c r="AB231" s="143">
        <f t="shared" si="2"/>
        <v>4.5885657347381335</v>
      </c>
      <c r="AC231" s="143">
        <f t="shared" si="3"/>
        <v>2.27</v>
      </c>
      <c r="AD231" s="143">
        <f t="shared" si="4"/>
        <v>319</v>
      </c>
      <c r="AE231" s="143" t="e">
        <f t="shared" si="5"/>
        <v>#NUM!</v>
      </c>
      <c r="AF231" s="82">
        <v>43668</v>
      </c>
      <c r="AG231" s="83">
        <v>0.1</v>
      </c>
      <c r="AH231" s="83">
        <v>28.56306</v>
      </c>
      <c r="AI231" s="65">
        <f t="shared" si="11"/>
        <v>1.2666456927171983</v>
      </c>
      <c r="AJ231" s="66">
        <v>2308.1025898240164</v>
      </c>
      <c r="AK231" s="66">
        <v>2.3081025898240166</v>
      </c>
      <c r="AL231" s="67">
        <v>2.308103</v>
      </c>
      <c r="AM231" s="86">
        <v>98.8</v>
      </c>
      <c r="AN231" s="15" t="s">
        <v>149</v>
      </c>
    </row>
    <row r="232" spans="1:40" ht="14.5" x14ac:dyDescent="0.35">
      <c r="A232" s="59" t="s">
        <v>184</v>
      </c>
      <c r="B232" s="59" t="s">
        <v>188</v>
      </c>
      <c r="C232" s="59" t="s">
        <v>152</v>
      </c>
      <c r="D232" s="59" t="s">
        <v>356</v>
      </c>
      <c r="E232" s="59" t="s">
        <v>138</v>
      </c>
      <c r="F232" s="59" t="s">
        <v>139</v>
      </c>
      <c r="G232" s="75"/>
      <c r="H232" s="75"/>
      <c r="I232" s="75"/>
      <c r="J232" s="75"/>
      <c r="K232" s="75" t="s">
        <v>212</v>
      </c>
      <c r="L232" s="75"/>
      <c r="M232" s="75"/>
      <c r="N232" s="75"/>
      <c r="O232" s="92">
        <v>22.5</v>
      </c>
      <c r="P232" s="62">
        <v>0</v>
      </c>
      <c r="Q232" s="62">
        <v>0</v>
      </c>
      <c r="R232" s="62">
        <v>0</v>
      </c>
      <c r="S232" s="62" t="e">
        <v>#VALUE!</v>
      </c>
      <c r="T232" s="92">
        <v>1.72</v>
      </c>
      <c r="U232" s="92">
        <v>3.15</v>
      </c>
      <c r="V232" s="92">
        <v>2.89</v>
      </c>
      <c r="W232" s="92">
        <v>1.76</v>
      </c>
      <c r="X232" s="92">
        <v>3.49</v>
      </c>
      <c r="Y232" s="92">
        <v>1.44</v>
      </c>
      <c r="Z232" s="143">
        <f t="shared" si="0"/>
        <v>2.89</v>
      </c>
      <c r="AA232" s="143">
        <f t="shared" si="1"/>
        <v>3.49</v>
      </c>
      <c r="AB232" s="143">
        <f t="shared" si="2"/>
        <v>36.869897637425538</v>
      </c>
      <c r="AC232" s="143">
        <f t="shared" si="3"/>
        <v>1.44</v>
      </c>
      <c r="AD232" s="143">
        <f t="shared" si="4"/>
        <v>1.76</v>
      </c>
      <c r="AE232" s="143">
        <f t="shared" si="5"/>
        <v>18.662924880681185</v>
      </c>
      <c r="AF232" s="91">
        <v>43668</v>
      </c>
      <c r="AG232" s="92">
        <v>0.3</v>
      </c>
      <c r="AH232" s="92">
        <v>5.9855200000000002</v>
      </c>
      <c r="AI232" s="75" t="e">
        <f t="shared" si="11"/>
        <v>#VALUE!</v>
      </c>
      <c r="AJ232" s="66" t="e">
        <v>#VALUE!</v>
      </c>
      <c r="AK232" s="66" t="e">
        <v>#VALUE!</v>
      </c>
      <c r="AL232" s="102" t="e">
        <v>#VALUE!</v>
      </c>
      <c r="AM232" s="94">
        <v>46.8</v>
      </c>
      <c r="AN232" s="15" t="s">
        <v>16</v>
      </c>
    </row>
    <row r="233" spans="1:40" ht="14.5" x14ac:dyDescent="0.35">
      <c r="A233" s="59" t="s">
        <v>184</v>
      </c>
      <c r="B233" s="59" t="s">
        <v>188</v>
      </c>
      <c r="C233" s="59" t="s">
        <v>152</v>
      </c>
      <c r="D233" s="59" t="s">
        <v>357</v>
      </c>
      <c r="E233" s="59" t="s">
        <v>145</v>
      </c>
      <c r="F233" s="59" t="s">
        <v>139</v>
      </c>
      <c r="G233" s="75"/>
      <c r="H233" s="75"/>
      <c r="I233" s="75"/>
      <c r="J233" s="75"/>
      <c r="K233" s="75" t="s">
        <v>212</v>
      </c>
      <c r="L233" s="75"/>
      <c r="M233" s="75"/>
      <c r="N233" s="75"/>
      <c r="O233" s="92">
        <v>28.98</v>
      </c>
      <c r="P233" s="62">
        <v>0</v>
      </c>
      <c r="Q233" s="62">
        <v>0</v>
      </c>
      <c r="R233" s="62">
        <v>0</v>
      </c>
      <c r="S233" s="62" t="e">
        <v>#VALUE!</v>
      </c>
      <c r="T233" s="92">
        <v>1.53</v>
      </c>
      <c r="U233" s="92">
        <v>2.38</v>
      </c>
      <c r="V233" s="92">
        <v>3.5</v>
      </c>
      <c r="W233" s="92">
        <v>2.17</v>
      </c>
      <c r="X233" s="92">
        <v>3.9</v>
      </c>
      <c r="Y233" s="92">
        <v>1.58</v>
      </c>
      <c r="Z233" s="143">
        <f t="shared" si="0"/>
        <v>3.5</v>
      </c>
      <c r="AA233" s="143">
        <f t="shared" si="1"/>
        <v>3.9</v>
      </c>
      <c r="AB233" s="143">
        <f t="shared" si="2"/>
        <v>23.57817847281823</v>
      </c>
      <c r="AC233" s="143">
        <f t="shared" si="3"/>
        <v>1.58</v>
      </c>
      <c r="AD233" s="143">
        <f t="shared" si="4"/>
        <v>2.17</v>
      </c>
      <c r="AE233" s="143">
        <f t="shared" si="5"/>
        <v>36.157008192743113</v>
      </c>
      <c r="AF233" s="91">
        <v>43668</v>
      </c>
      <c r="AG233" s="92">
        <v>0.32</v>
      </c>
      <c r="AH233" s="92">
        <v>8.50854</v>
      </c>
      <c r="AI233" s="65" t="e">
        <f t="shared" si="11"/>
        <v>#VALUE!</v>
      </c>
      <c r="AJ233" s="66" t="e">
        <v>#VALUE!</v>
      </c>
      <c r="AK233" s="66" t="e">
        <v>#VALUE!</v>
      </c>
      <c r="AL233" s="102" t="e">
        <v>#VALUE!</v>
      </c>
      <c r="AM233" s="94">
        <v>63.5</v>
      </c>
      <c r="AN233" s="15" t="s">
        <v>16</v>
      </c>
    </row>
    <row r="234" spans="1:40" ht="14.5" x14ac:dyDescent="0.35">
      <c r="A234" s="59" t="s">
        <v>184</v>
      </c>
      <c r="B234" s="59" t="s">
        <v>188</v>
      </c>
      <c r="C234" s="59" t="s">
        <v>152</v>
      </c>
      <c r="D234" s="59" t="s">
        <v>357</v>
      </c>
      <c r="E234" s="59" t="s">
        <v>145</v>
      </c>
      <c r="F234" s="59" t="s">
        <v>160</v>
      </c>
      <c r="G234" s="75">
        <v>1.7282500000000001</v>
      </c>
      <c r="H234" s="75">
        <v>1.7282500000000001</v>
      </c>
      <c r="I234" s="92">
        <v>0.157</v>
      </c>
      <c r="J234" s="92">
        <v>0.56699999999999995</v>
      </c>
      <c r="K234" s="92">
        <v>9.2999999999999999E-2</v>
      </c>
      <c r="L234" s="92">
        <v>0.48099999999999998</v>
      </c>
      <c r="M234" s="92">
        <v>0.40699999999999997</v>
      </c>
      <c r="N234" s="92">
        <v>0.88200000000000001</v>
      </c>
      <c r="O234" s="92">
        <v>27.88</v>
      </c>
      <c r="P234" s="62">
        <v>1.764</v>
      </c>
      <c r="Q234" s="62">
        <v>0.81399999999999995</v>
      </c>
      <c r="R234" s="62">
        <v>0.40100000000000002</v>
      </c>
      <c r="S234" s="62">
        <v>0.31399999999999995</v>
      </c>
      <c r="T234" s="92">
        <v>1.69</v>
      </c>
      <c r="U234" s="92">
        <v>2.58</v>
      </c>
      <c r="V234" s="92">
        <v>2.69</v>
      </c>
      <c r="W234" s="92">
        <v>2.08</v>
      </c>
      <c r="X234" s="92">
        <v>1.6</v>
      </c>
      <c r="Y234" s="92">
        <v>1.7</v>
      </c>
      <c r="Z234" s="143">
        <f t="shared" si="0"/>
        <v>1.6</v>
      </c>
      <c r="AA234" s="143">
        <f t="shared" si="1"/>
        <v>2.69</v>
      </c>
      <c r="AB234" s="143" t="e">
        <f t="shared" si="2"/>
        <v>#NUM!</v>
      </c>
      <c r="AC234" s="143">
        <f t="shared" si="3"/>
        <v>1.7</v>
      </c>
      <c r="AD234" s="143">
        <f t="shared" si="4"/>
        <v>2.08</v>
      </c>
      <c r="AE234" s="143">
        <f t="shared" si="5"/>
        <v>22.333682652705868</v>
      </c>
      <c r="AF234" s="91">
        <v>43668</v>
      </c>
      <c r="AG234" s="92">
        <v>0.18</v>
      </c>
      <c r="AH234" s="92">
        <v>1.6553800000000001</v>
      </c>
      <c r="AI234" s="75">
        <f t="shared" si="11"/>
        <v>4.6398801115848251E-2</v>
      </c>
      <c r="AJ234" s="66">
        <v>3651.7116033585071</v>
      </c>
      <c r="AK234" s="66">
        <v>3.6517116033585073</v>
      </c>
      <c r="AL234" s="67">
        <v>3.6517119999999998</v>
      </c>
      <c r="AM234" s="94">
        <v>53.1</v>
      </c>
      <c r="AN234" s="15" t="s">
        <v>16</v>
      </c>
    </row>
    <row r="235" spans="1:40" ht="14.5" x14ac:dyDescent="0.35">
      <c r="A235" s="113" t="s">
        <v>184</v>
      </c>
      <c r="B235" s="113" t="s">
        <v>188</v>
      </c>
      <c r="C235" s="113" t="s">
        <v>152</v>
      </c>
      <c r="D235" s="113" t="s">
        <v>358</v>
      </c>
      <c r="E235" s="113" t="s">
        <v>148</v>
      </c>
      <c r="F235" s="113" t="s">
        <v>142</v>
      </c>
      <c r="G235" s="114"/>
      <c r="H235" s="114"/>
      <c r="I235" s="116">
        <v>0.17799999999999999</v>
      </c>
      <c r="J235" s="116">
        <v>0.874</v>
      </c>
      <c r="K235" s="116">
        <v>0.14899999999999999</v>
      </c>
      <c r="L235" s="116">
        <v>0.65300000000000002</v>
      </c>
      <c r="M235" s="116">
        <v>0.36899999999999999</v>
      </c>
      <c r="N235" s="116">
        <v>1.0629999999999999</v>
      </c>
      <c r="O235" s="116">
        <v>20.38</v>
      </c>
      <c r="P235" s="62">
        <v>2.1259999999999999</v>
      </c>
      <c r="Q235" s="62">
        <v>0.73799999999999999</v>
      </c>
      <c r="R235" s="62">
        <v>0.40999999999999992</v>
      </c>
      <c r="S235" s="62">
        <v>0.22</v>
      </c>
      <c r="T235" s="116">
        <v>1.83</v>
      </c>
      <c r="U235" s="116">
        <v>3.26</v>
      </c>
      <c r="V235" s="116">
        <v>3.38</v>
      </c>
      <c r="W235" s="116">
        <v>1.84</v>
      </c>
      <c r="X235" s="116">
        <v>3.6</v>
      </c>
      <c r="Y235" s="116">
        <v>1.59</v>
      </c>
      <c r="Z235" s="143">
        <f t="shared" si="0"/>
        <v>3.38</v>
      </c>
      <c r="AA235" s="143">
        <f t="shared" si="1"/>
        <v>3.6</v>
      </c>
      <c r="AB235" s="143">
        <f t="shared" si="2"/>
        <v>12.709032991493601</v>
      </c>
      <c r="AC235" s="143">
        <f t="shared" si="3"/>
        <v>1.59</v>
      </c>
      <c r="AD235" s="143">
        <f t="shared" si="4"/>
        <v>1.84</v>
      </c>
      <c r="AE235" s="143">
        <f t="shared" si="5"/>
        <v>14.477512182624279</v>
      </c>
      <c r="AF235" s="117">
        <v>43668</v>
      </c>
      <c r="AG235" s="116">
        <v>0.37</v>
      </c>
      <c r="AH235" s="116">
        <v>12.087870000000001</v>
      </c>
      <c r="AI235" s="65">
        <f t="shared" si="11"/>
        <v>4.0250597997770997E-2</v>
      </c>
      <c r="AJ235" s="66">
        <v>30738.521218828017</v>
      </c>
      <c r="AK235" s="66">
        <v>30.738521218828016</v>
      </c>
      <c r="AL235" s="67">
        <v>30.738520000000001</v>
      </c>
      <c r="AM235" s="119">
        <v>47.8</v>
      </c>
      <c r="AN235" s="15" t="s">
        <v>8</v>
      </c>
    </row>
    <row r="236" spans="1:40" ht="14.5" x14ac:dyDescent="0.35">
      <c r="A236" s="88" t="s">
        <v>184</v>
      </c>
      <c r="B236" s="88" t="s">
        <v>188</v>
      </c>
      <c r="C236" s="88" t="s">
        <v>152</v>
      </c>
      <c r="D236" s="88" t="s">
        <v>358</v>
      </c>
      <c r="E236" s="88" t="s">
        <v>148</v>
      </c>
      <c r="F236" s="88" t="s">
        <v>160</v>
      </c>
      <c r="G236" s="61">
        <v>5.8095100000000004</v>
      </c>
      <c r="H236" s="61">
        <v>5.6669600000000004</v>
      </c>
      <c r="I236" s="83">
        <v>0.122</v>
      </c>
      <c r="J236" s="83">
        <v>1.0629999999999999</v>
      </c>
      <c r="K236" s="64">
        <v>0.46800000000000003</v>
      </c>
      <c r="L236" s="64">
        <v>1.214</v>
      </c>
      <c r="M236" s="64">
        <v>0.70199999999999996</v>
      </c>
      <c r="N236" s="64">
        <v>1.351</v>
      </c>
      <c r="O236" s="64">
        <v>17.71</v>
      </c>
      <c r="P236" s="62">
        <v>2.702</v>
      </c>
      <c r="Q236" s="62">
        <v>1.4039999999999999</v>
      </c>
      <c r="R236" s="62">
        <v>0.13700000000000001</v>
      </c>
      <c r="S236" s="62">
        <v>0.23399999999999993</v>
      </c>
      <c r="T236" s="64">
        <v>1.68</v>
      </c>
      <c r="U236" s="64">
        <v>3.3</v>
      </c>
      <c r="V236" s="64">
        <v>3.7</v>
      </c>
      <c r="W236" s="64">
        <v>1.75</v>
      </c>
      <c r="X236" s="64">
        <v>2.04</v>
      </c>
      <c r="Y236" s="64">
        <v>2.83</v>
      </c>
      <c r="Z236" s="143">
        <f t="shared" si="0"/>
        <v>2.04</v>
      </c>
      <c r="AA236" s="143">
        <f t="shared" si="1"/>
        <v>3.7</v>
      </c>
      <c r="AB236" s="143" t="e">
        <f t="shared" si="2"/>
        <v>#NUM!</v>
      </c>
      <c r="AC236" s="143">
        <f t="shared" si="3"/>
        <v>1.75</v>
      </c>
      <c r="AD236" s="143">
        <f t="shared" si="4"/>
        <v>2.83</v>
      </c>
      <c r="AE236" s="143" t="e">
        <f t="shared" si="5"/>
        <v>#NUM!</v>
      </c>
      <c r="AF236" s="63">
        <v>43668</v>
      </c>
      <c r="AG236" s="64">
        <v>0.19</v>
      </c>
      <c r="AH236" s="64">
        <v>6.7866600000000004</v>
      </c>
      <c r="AI236" s="75">
        <f t="shared" si="11"/>
        <v>0.26934238492516488</v>
      </c>
      <c r="AJ236" s="66">
        <v>2579.0331103773447</v>
      </c>
      <c r="AK236" s="66">
        <v>2.5790331103773445</v>
      </c>
      <c r="AL236" s="67">
        <v>2.5790329999999999</v>
      </c>
      <c r="AM236" s="69">
        <v>52.7</v>
      </c>
      <c r="AN236" s="15" t="s">
        <v>18</v>
      </c>
    </row>
    <row r="237" spans="1:40" ht="14.5" x14ac:dyDescent="0.35">
      <c r="A237" s="88" t="s">
        <v>184</v>
      </c>
      <c r="B237" s="88" t="s">
        <v>188</v>
      </c>
      <c r="C237" s="88" t="s">
        <v>152</v>
      </c>
      <c r="D237" s="88" t="s">
        <v>359</v>
      </c>
      <c r="E237" s="88" t="s">
        <v>150</v>
      </c>
      <c r="F237" s="88" t="s">
        <v>142</v>
      </c>
      <c r="G237" s="61">
        <v>8.38795</v>
      </c>
      <c r="H237" s="61">
        <v>8.0853000000000002</v>
      </c>
      <c r="I237" s="83">
        <v>0.59799999999999998</v>
      </c>
      <c r="J237" s="83">
        <v>1.117</v>
      </c>
      <c r="K237" s="64">
        <v>0.99</v>
      </c>
      <c r="L237" s="64">
        <v>1.2270000000000001</v>
      </c>
      <c r="M237" s="64">
        <v>1.1970000000000001</v>
      </c>
      <c r="N237" s="64">
        <v>1.431</v>
      </c>
      <c r="O237" s="64">
        <v>21.67</v>
      </c>
      <c r="P237" s="62">
        <v>2.8620000000000001</v>
      </c>
      <c r="Q237" s="62">
        <v>2.3940000000000001</v>
      </c>
      <c r="R237" s="62">
        <v>0.20399999999999996</v>
      </c>
      <c r="S237" s="62">
        <v>0.20700000000000007</v>
      </c>
      <c r="T237" s="64">
        <v>1.82</v>
      </c>
      <c r="U237" s="64">
        <v>3.08</v>
      </c>
      <c r="V237" s="64">
        <v>3.99</v>
      </c>
      <c r="W237" s="64">
        <v>2.42</v>
      </c>
      <c r="X237" s="64">
        <v>3.07</v>
      </c>
      <c r="Y237" s="64">
        <v>1.74</v>
      </c>
      <c r="Z237" s="143">
        <f t="shared" si="0"/>
        <v>3.07</v>
      </c>
      <c r="AA237" s="143">
        <f t="shared" si="1"/>
        <v>3.99</v>
      </c>
      <c r="AB237" s="143">
        <f t="shared" si="2"/>
        <v>66.926081919087878</v>
      </c>
      <c r="AC237" s="143">
        <f t="shared" si="3"/>
        <v>1.74</v>
      </c>
      <c r="AD237" s="143">
        <f t="shared" si="4"/>
        <v>2.42</v>
      </c>
      <c r="AE237" s="143">
        <f t="shared" si="5"/>
        <v>42.843643033813862</v>
      </c>
      <c r="AF237" s="63">
        <v>43668</v>
      </c>
      <c r="AG237" s="64">
        <v>0.19</v>
      </c>
      <c r="AH237" s="64">
        <v>15.928430000000001</v>
      </c>
      <c r="AI237" s="65">
        <f t="shared" si="11"/>
        <v>0.99251684255994121</v>
      </c>
      <c r="AJ237" s="66">
        <v>1642.6332622762238</v>
      </c>
      <c r="AK237" s="66">
        <v>1.6426332622762239</v>
      </c>
      <c r="AL237" s="67">
        <v>1.642633</v>
      </c>
      <c r="AM237" s="69">
        <v>56.7</v>
      </c>
      <c r="AN237" s="15" t="s">
        <v>18</v>
      </c>
    </row>
    <row r="238" spans="1:40" ht="14.5" x14ac:dyDescent="0.35">
      <c r="A238" s="87" t="s">
        <v>184</v>
      </c>
      <c r="B238" s="87" t="s">
        <v>188</v>
      </c>
      <c r="C238" s="87" t="s">
        <v>152</v>
      </c>
      <c r="D238" s="87" t="s">
        <v>360</v>
      </c>
      <c r="E238" s="87" t="s">
        <v>151</v>
      </c>
      <c r="F238" s="87" t="s">
        <v>142</v>
      </c>
      <c r="G238" s="80">
        <v>8.5723099999999999</v>
      </c>
      <c r="H238" s="80">
        <v>8.4913699999999999</v>
      </c>
      <c r="I238" s="83">
        <v>0.308</v>
      </c>
      <c r="J238" s="83">
        <v>1.0349999999999999</v>
      </c>
      <c r="K238" s="83">
        <v>0.54600000000000004</v>
      </c>
      <c r="L238" s="83">
        <v>0.91200000000000003</v>
      </c>
      <c r="M238" s="83">
        <v>0.67100000000000004</v>
      </c>
      <c r="N238" s="83">
        <v>1.1339999999999999</v>
      </c>
      <c r="O238" s="83">
        <v>22.52</v>
      </c>
      <c r="P238" s="62">
        <v>2.2679999999999998</v>
      </c>
      <c r="Q238" s="62">
        <v>1.3420000000000001</v>
      </c>
      <c r="R238" s="62">
        <v>0.22199999999999986</v>
      </c>
      <c r="S238" s="62">
        <v>0.125</v>
      </c>
      <c r="T238" s="83">
        <v>1.97</v>
      </c>
      <c r="U238" s="83">
        <v>3.53</v>
      </c>
      <c r="V238" s="83">
        <v>2.87</v>
      </c>
      <c r="W238" s="83">
        <v>1.9</v>
      </c>
      <c r="X238" s="83">
        <v>3.74</v>
      </c>
      <c r="Y238" s="83">
        <v>3.21</v>
      </c>
      <c r="Z238" s="143">
        <f t="shared" si="0"/>
        <v>2.87</v>
      </c>
      <c r="AA238" s="143">
        <f t="shared" si="1"/>
        <v>3.74</v>
      </c>
      <c r="AB238" s="143">
        <f t="shared" si="2"/>
        <v>60.458639486052732</v>
      </c>
      <c r="AC238" s="143">
        <f t="shared" si="3"/>
        <v>1.9</v>
      </c>
      <c r="AD238" s="143">
        <f t="shared" si="4"/>
        <v>3.21</v>
      </c>
      <c r="AE238" s="143" t="e">
        <f t="shared" si="5"/>
        <v>#NUM!</v>
      </c>
      <c r="AF238" s="82">
        <v>43668</v>
      </c>
      <c r="AG238" s="83">
        <v>0.24</v>
      </c>
      <c r="AH238" s="83">
        <v>12.81427</v>
      </c>
      <c r="AI238" s="75">
        <f t="shared" si="11"/>
        <v>0.15248287146342374</v>
      </c>
      <c r="AJ238" s="66">
        <v>8601.5820315023411</v>
      </c>
      <c r="AK238" s="66">
        <v>8.6015820315023408</v>
      </c>
      <c r="AL238" s="67">
        <v>8.6015820000000005</v>
      </c>
      <c r="AM238" s="86">
        <v>66.5</v>
      </c>
      <c r="AN238" s="15" t="s">
        <v>149</v>
      </c>
    </row>
    <row r="239" spans="1:40" ht="14.5" x14ac:dyDescent="0.35">
      <c r="A239" s="59" t="s">
        <v>184</v>
      </c>
      <c r="B239" s="59" t="s">
        <v>188</v>
      </c>
      <c r="C239" s="59" t="s">
        <v>154</v>
      </c>
      <c r="D239" s="59" t="s">
        <v>361</v>
      </c>
      <c r="E239" s="59" t="s">
        <v>138</v>
      </c>
      <c r="F239" s="59" t="s">
        <v>142</v>
      </c>
      <c r="G239" s="75"/>
      <c r="H239" s="75"/>
      <c r="I239" s="75"/>
      <c r="J239" s="75"/>
      <c r="K239" s="75" t="s">
        <v>212</v>
      </c>
      <c r="L239" s="75"/>
      <c r="M239" s="75"/>
      <c r="N239" s="75"/>
      <c r="O239" s="92">
        <v>25.4</v>
      </c>
      <c r="P239" s="62">
        <v>0</v>
      </c>
      <c r="Q239" s="62">
        <v>0</v>
      </c>
      <c r="R239" s="62">
        <v>0</v>
      </c>
      <c r="S239" s="62" t="e">
        <v>#VALUE!</v>
      </c>
      <c r="T239" s="92">
        <v>1.89</v>
      </c>
      <c r="U239" s="92">
        <v>2.72</v>
      </c>
      <c r="V239" s="92">
        <v>2.12</v>
      </c>
      <c r="W239" s="92">
        <v>2.1</v>
      </c>
      <c r="X239" s="92">
        <v>1.31</v>
      </c>
      <c r="Y239" s="92">
        <v>1.74</v>
      </c>
      <c r="Z239" s="143">
        <f t="shared" si="0"/>
        <v>1.31</v>
      </c>
      <c r="AA239" s="143">
        <f t="shared" si="1"/>
        <v>2.12</v>
      </c>
      <c r="AB239" s="143">
        <f t="shared" si="2"/>
        <v>54.095931404331139</v>
      </c>
      <c r="AC239" s="143">
        <f t="shared" si="3"/>
        <v>1.74</v>
      </c>
      <c r="AD239" s="143">
        <f t="shared" si="4"/>
        <v>2.1</v>
      </c>
      <c r="AE239" s="143">
        <f t="shared" si="5"/>
        <v>21.100196019275227</v>
      </c>
      <c r="AF239" s="91">
        <v>43668</v>
      </c>
      <c r="AG239" s="92">
        <v>0.27</v>
      </c>
      <c r="AH239" s="92">
        <v>4.1037600000000003</v>
      </c>
      <c r="AI239" s="65" t="e">
        <f t="shared" si="11"/>
        <v>#VALUE!</v>
      </c>
      <c r="AJ239" s="66" t="e">
        <v>#VALUE!</v>
      </c>
      <c r="AK239" s="66" t="e">
        <v>#VALUE!</v>
      </c>
      <c r="AL239" s="102" t="e">
        <v>#VALUE!</v>
      </c>
      <c r="AM239" s="94">
        <v>43.4</v>
      </c>
      <c r="AN239" s="15" t="s">
        <v>16</v>
      </c>
    </row>
    <row r="240" spans="1:40" ht="14.5" x14ac:dyDescent="0.35">
      <c r="A240" s="87" t="s">
        <v>184</v>
      </c>
      <c r="B240" s="87" t="s">
        <v>188</v>
      </c>
      <c r="C240" s="87" t="s">
        <v>154</v>
      </c>
      <c r="D240" s="87" t="s">
        <v>362</v>
      </c>
      <c r="E240" s="87" t="s">
        <v>145</v>
      </c>
      <c r="F240" s="87" t="s">
        <v>139</v>
      </c>
      <c r="G240" s="80">
        <v>4.3745599999999998</v>
      </c>
      <c r="H240" s="80">
        <v>4.3553100000000002</v>
      </c>
      <c r="I240" s="83">
        <v>0.06</v>
      </c>
      <c r="J240" s="83">
        <v>0.85499999999999998</v>
      </c>
      <c r="K240" s="83">
        <v>0.10199999999999999</v>
      </c>
      <c r="L240" s="83">
        <v>0.58699999999999997</v>
      </c>
      <c r="M240" s="83">
        <v>0.40699999999999997</v>
      </c>
      <c r="N240" s="83">
        <v>1.2010000000000001</v>
      </c>
      <c r="O240" s="83">
        <v>21.95</v>
      </c>
      <c r="P240" s="62">
        <v>2.4020000000000001</v>
      </c>
      <c r="Q240" s="62">
        <v>0.81399999999999995</v>
      </c>
      <c r="R240" s="62">
        <v>0.6140000000000001</v>
      </c>
      <c r="S240" s="62">
        <v>0.30499999999999999</v>
      </c>
      <c r="T240" s="83">
        <v>1.3</v>
      </c>
      <c r="U240" s="83">
        <v>2.82</v>
      </c>
      <c r="V240" s="83">
        <v>3.15</v>
      </c>
      <c r="W240" s="83">
        <v>1.76</v>
      </c>
      <c r="X240" s="83">
        <v>2.91</v>
      </c>
      <c r="Y240" s="83">
        <v>1.33</v>
      </c>
      <c r="Z240" s="143">
        <f t="shared" si="0"/>
        <v>2.91</v>
      </c>
      <c r="AA240" s="143">
        <f t="shared" si="1"/>
        <v>3.15</v>
      </c>
      <c r="AB240" s="143">
        <f t="shared" si="2"/>
        <v>13.886540359458269</v>
      </c>
      <c r="AC240" s="143">
        <f t="shared" si="3"/>
        <v>1.33</v>
      </c>
      <c r="AD240" s="143">
        <f t="shared" si="4"/>
        <v>1.76</v>
      </c>
      <c r="AE240" s="143">
        <f t="shared" si="5"/>
        <v>25.467560136657372</v>
      </c>
      <c r="AF240" s="82">
        <v>43668</v>
      </c>
      <c r="AG240" s="83">
        <v>0.35</v>
      </c>
      <c r="AH240" s="83">
        <v>6.0382999999999996</v>
      </c>
      <c r="AI240" s="75">
        <f t="shared" si="11"/>
        <v>6.3104748811200706E-2</v>
      </c>
      <c r="AJ240" s="66">
        <v>9793.9564965613827</v>
      </c>
      <c r="AK240" s="66">
        <v>9.7939564965613837</v>
      </c>
      <c r="AL240" s="67">
        <v>9.7939559999999997</v>
      </c>
      <c r="AM240" s="86">
        <v>53.1</v>
      </c>
      <c r="AN240" s="15" t="s">
        <v>149</v>
      </c>
    </row>
    <row r="241" spans="1:40" ht="14.5" x14ac:dyDescent="0.35">
      <c r="A241" s="87" t="s">
        <v>184</v>
      </c>
      <c r="B241" s="87" t="s">
        <v>188</v>
      </c>
      <c r="C241" s="87" t="s">
        <v>154</v>
      </c>
      <c r="D241" s="87" t="s">
        <v>363</v>
      </c>
      <c r="E241" s="87" t="s">
        <v>148</v>
      </c>
      <c r="F241" s="87" t="s">
        <v>142</v>
      </c>
      <c r="G241" s="80">
        <v>1.4215</v>
      </c>
      <c r="H241" s="80">
        <v>1.39269</v>
      </c>
      <c r="I241" s="83">
        <v>0.06</v>
      </c>
      <c r="J241" s="83">
        <v>0.745</v>
      </c>
      <c r="K241" s="83">
        <v>5.6000000000000001E-2</v>
      </c>
      <c r="L241" s="83">
        <v>0.76500000000000001</v>
      </c>
      <c r="M241" s="83">
        <v>0.38800000000000001</v>
      </c>
      <c r="N241" s="83">
        <v>1.028</v>
      </c>
      <c r="O241" s="83">
        <v>25.77</v>
      </c>
      <c r="P241" s="62">
        <v>2.056</v>
      </c>
      <c r="Q241" s="62">
        <v>0.77600000000000002</v>
      </c>
      <c r="R241" s="62">
        <v>0.26300000000000001</v>
      </c>
      <c r="S241" s="62">
        <v>0.33200000000000002</v>
      </c>
      <c r="T241" s="83">
        <v>1.72</v>
      </c>
      <c r="U241" s="83">
        <v>2.56</v>
      </c>
      <c r="V241" s="83">
        <v>2.21</v>
      </c>
      <c r="W241" s="83">
        <v>1.76</v>
      </c>
      <c r="X241" s="83">
        <v>2.25</v>
      </c>
      <c r="Y241" s="83">
        <v>1.45</v>
      </c>
      <c r="Z241" s="143">
        <f t="shared" si="0"/>
        <v>2.21</v>
      </c>
      <c r="AA241" s="143">
        <f t="shared" si="1"/>
        <v>2.25</v>
      </c>
      <c r="AB241" s="143">
        <f t="shared" si="2"/>
        <v>2.2924427754324563</v>
      </c>
      <c r="AC241" s="143">
        <f t="shared" si="3"/>
        <v>1.45</v>
      </c>
      <c r="AD241" s="143">
        <f t="shared" si="4"/>
        <v>1.76</v>
      </c>
      <c r="AE241" s="143">
        <f t="shared" si="5"/>
        <v>18.059230486660098</v>
      </c>
      <c r="AF241" s="82">
        <v>43668</v>
      </c>
      <c r="AG241" s="83">
        <v>0.21</v>
      </c>
      <c r="AH241" s="83">
        <v>1.68605</v>
      </c>
      <c r="AI241" s="65">
        <f t="shared" si="11"/>
        <v>4.7054959943505302E-2</v>
      </c>
      <c r="AJ241" s="66">
        <v>3667.5037640139926</v>
      </c>
      <c r="AK241" s="66">
        <v>3.6675037640139929</v>
      </c>
      <c r="AL241" s="67">
        <v>3.6675040000000001</v>
      </c>
      <c r="AM241" s="86">
        <v>53.1</v>
      </c>
      <c r="AN241" s="15" t="s">
        <v>8</v>
      </c>
    </row>
    <row r="242" spans="1:40" ht="14.5" x14ac:dyDescent="0.35">
      <c r="A242" s="87" t="s">
        <v>184</v>
      </c>
      <c r="B242" s="87" t="s">
        <v>188</v>
      </c>
      <c r="C242" s="87" t="s">
        <v>154</v>
      </c>
      <c r="D242" s="87" t="s">
        <v>364</v>
      </c>
      <c r="E242" s="87" t="s">
        <v>150</v>
      </c>
      <c r="F242" s="87" t="s">
        <v>139</v>
      </c>
      <c r="G242" s="80">
        <v>2.9371</v>
      </c>
      <c r="H242" s="80">
        <v>2.92483</v>
      </c>
      <c r="I242" s="83">
        <v>0.15</v>
      </c>
      <c r="J242" s="83">
        <v>0.74399999999999999</v>
      </c>
      <c r="K242" s="83">
        <v>0.115</v>
      </c>
      <c r="L242" s="83">
        <v>0.55689999999999995</v>
      </c>
      <c r="M242" s="83">
        <v>0.32600000000000001</v>
      </c>
      <c r="N242" s="83">
        <v>0.77300000000000002</v>
      </c>
      <c r="O242" s="83">
        <v>19.239999999999998</v>
      </c>
      <c r="P242" s="62">
        <v>1.546</v>
      </c>
      <c r="Q242" s="62">
        <v>0.65200000000000002</v>
      </c>
      <c r="R242" s="62">
        <v>0.21610000000000007</v>
      </c>
      <c r="S242" s="62">
        <v>0.21100000000000002</v>
      </c>
      <c r="T242" s="83">
        <v>1.71</v>
      </c>
      <c r="U242" s="83">
        <v>2.63</v>
      </c>
      <c r="V242" s="83">
        <v>2.4</v>
      </c>
      <c r="W242" s="83">
        <v>1.28</v>
      </c>
      <c r="X242" s="83">
        <v>2.7</v>
      </c>
      <c r="Y242" s="83">
        <v>1.92</v>
      </c>
      <c r="Z242" s="143">
        <f t="shared" si="0"/>
        <v>2.4</v>
      </c>
      <c r="AA242" s="143">
        <f t="shared" si="1"/>
        <v>2.7</v>
      </c>
      <c r="AB242" s="143">
        <f t="shared" si="2"/>
        <v>17.457603119736021</v>
      </c>
      <c r="AC242" s="143">
        <f t="shared" si="3"/>
        <v>1.28</v>
      </c>
      <c r="AD242" s="143">
        <f t="shared" si="4"/>
        <v>1.92</v>
      </c>
      <c r="AE242" s="143">
        <f t="shared" si="5"/>
        <v>39.791819490471575</v>
      </c>
      <c r="AF242" s="82">
        <v>43668</v>
      </c>
      <c r="AG242" s="83">
        <v>0.27</v>
      </c>
      <c r="AH242" s="83">
        <v>5.8235799999999998</v>
      </c>
      <c r="AI242" s="75">
        <f t="shared" si="11"/>
        <v>2.036880198053731E-2</v>
      </c>
      <c r="AJ242" s="66">
        <v>29263.75731308194</v>
      </c>
      <c r="AK242" s="66">
        <v>29.263757313081939</v>
      </c>
      <c r="AL242" s="67">
        <v>29.263760000000001</v>
      </c>
      <c r="AM242" s="86">
        <v>34.799999999999997</v>
      </c>
      <c r="AN242" s="15" t="s">
        <v>8</v>
      </c>
    </row>
    <row r="243" spans="1:40" ht="14.5" x14ac:dyDescent="0.35">
      <c r="A243" s="59" t="s">
        <v>184</v>
      </c>
      <c r="B243" s="59" t="s">
        <v>188</v>
      </c>
      <c r="C243" s="59" t="s">
        <v>154</v>
      </c>
      <c r="D243" s="59" t="s">
        <v>365</v>
      </c>
      <c r="E243" s="59" t="s">
        <v>151</v>
      </c>
      <c r="F243" s="59" t="s">
        <v>142</v>
      </c>
      <c r="G243" s="75">
        <v>1.4841899999999999</v>
      </c>
      <c r="H243" s="75">
        <v>1.29847</v>
      </c>
      <c r="I243" s="92">
        <v>0.2</v>
      </c>
      <c r="J243" s="92">
        <v>0.70399999999999996</v>
      </c>
      <c r="K243" s="92">
        <v>0.218</v>
      </c>
      <c r="L243" s="92">
        <v>0.34300000000000003</v>
      </c>
      <c r="M243" s="92">
        <v>0.442</v>
      </c>
      <c r="N243" s="92">
        <v>0.67600000000000005</v>
      </c>
      <c r="O243" s="92">
        <v>20.86</v>
      </c>
      <c r="P243" s="62">
        <v>1.3520000000000001</v>
      </c>
      <c r="Q243" s="62">
        <v>0.88400000000000001</v>
      </c>
      <c r="R243" s="62">
        <v>0.33300000000000002</v>
      </c>
      <c r="S243" s="62">
        <v>0.224</v>
      </c>
      <c r="T243" s="92">
        <v>1.79</v>
      </c>
      <c r="U243" s="92">
        <v>2.8</v>
      </c>
      <c r="V243" s="92">
        <v>2.4500000000000002</v>
      </c>
      <c r="W243" s="92">
        <v>1.57</v>
      </c>
      <c r="X243" s="92">
        <v>1.66</v>
      </c>
      <c r="Y243" s="92">
        <v>2.3199999999999998</v>
      </c>
      <c r="Z243" s="143">
        <f t="shared" si="0"/>
        <v>1.66</v>
      </c>
      <c r="AA243" s="143">
        <f t="shared" si="1"/>
        <v>2.4500000000000002</v>
      </c>
      <c r="AB243" s="143">
        <f t="shared" si="2"/>
        <v>52.185511482070382</v>
      </c>
      <c r="AC243" s="143">
        <f t="shared" si="3"/>
        <v>1.57</v>
      </c>
      <c r="AD243" s="143">
        <f t="shared" si="4"/>
        <v>2.3199999999999998</v>
      </c>
      <c r="AE243" s="143">
        <f t="shared" si="5"/>
        <v>48.590377879634502</v>
      </c>
      <c r="AF243" s="91">
        <v>43668</v>
      </c>
      <c r="AG243" s="92">
        <v>0.11</v>
      </c>
      <c r="AH243" s="92">
        <v>1.01176</v>
      </c>
      <c r="AI243" s="65">
        <f t="shared" si="11"/>
        <v>4.3055245133312783E-2</v>
      </c>
      <c r="AJ243" s="66">
        <v>2405.2319606128935</v>
      </c>
      <c r="AK243" s="66">
        <v>2.4052319606128938</v>
      </c>
      <c r="AL243" s="67">
        <v>2.4052319999999998</v>
      </c>
      <c r="AM243" s="94">
        <v>50.1</v>
      </c>
      <c r="AN243" s="15" t="s">
        <v>16</v>
      </c>
    </row>
    <row r="244" spans="1:40" ht="14.5" x14ac:dyDescent="0.35">
      <c r="A244" s="87" t="s">
        <v>184</v>
      </c>
      <c r="B244" s="87" t="s">
        <v>189</v>
      </c>
      <c r="C244" s="87" t="s">
        <v>137</v>
      </c>
      <c r="D244" s="87" t="s">
        <v>366</v>
      </c>
      <c r="E244" s="87" t="s">
        <v>138</v>
      </c>
      <c r="F244" s="87" t="s">
        <v>139</v>
      </c>
      <c r="G244" s="80">
        <v>24.520530000000001</v>
      </c>
      <c r="H244" s="80">
        <v>15.533810000000001</v>
      </c>
      <c r="I244" s="83">
        <v>0.59199999999999997</v>
      </c>
      <c r="J244" s="83">
        <v>1.2709999999999999</v>
      </c>
      <c r="K244" s="83">
        <v>1.004</v>
      </c>
      <c r="L244" s="83">
        <v>1.788</v>
      </c>
      <c r="M244" s="83">
        <v>1.3420000000000001</v>
      </c>
      <c r="N244" s="83">
        <v>2.359</v>
      </c>
      <c r="O244" s="83">
        <v>17.53</v>
      </c>
      <c r="P244" s="62">
        <v>4.718</v>
      </c>
      <c r="Q244" s="62">
        <v>2.6840000000000002</v>
      </c>
      <c r="R244" s="62">
        <v>0.57099999999999995</v>
      </c>
      <c r="S244" s="62">
        <v>0.33800000000000008</v>
      </c>
      <c r="T244" s="83">
        <v>2.83</v>
      </c>
      <c r="U244" s="83">
        <v>4.26</v>
      </c>
      <c r="V244" s="83">
        <v>4.28</v>
      </c>
      <c r="W244" s="83">
        <v>3.26</v>
      </c>
      <c r="X244" s="83">
        <v>4.13</v>
      </c>
      <c r="Y244" s="83">
        <v>2.72</v>
      </c>
      <c r="Z244" s="143">
        <f t="shared" si="0"/>
        <v>4.13</v>
      </c>
      <c r="AA244" s="143">
        <f t="shared" si="1"/>
        <v>4.28</v>
      </c>
      <c r="AB244" s="143">
        <f t="shared" si="2"/>
        <v>8.6269265567088755</v>
      </c>
      <c r="AC244" s="143">
        <f t="shared" si="3"/>
        <v>2.72</v>
      </c>
      <c r="AD244" s="143">
        <f t="shared" si="4"/>
        <v>3.26</v>
      </c>
      <c r="AE244" s="143">
        <f t="shared" si="5"/>
        <v>32.683638838795275</v>
      </c>
      <c r="AF244" s="82">
        <v>43705</v>
      </c>
      <c r="AG244" s="83">
        <v>0.32</v>
      </c>
      <c r="AH244" s="83">
        <v>41.505429999999997</v>
      </c>
      <c r="AI244" s="75">
        <f t="shared" si="11"/>
        <v>3.0566991793908893</v>
      </c>
      <c r="AJ244" s="66">
        <v>1389.81739794173</v>
      </c>
      <c r="AK244" s="66">
        <v>1.3898173979417299</v>
      </c>
      <c r="AL244" s="67">
        <v>1.3898170000000001</v>
      </c>
      <c r="AM244" s="86">
        <v>67.3</v>
      </c>
      <c r="AN244" s="15" t="s">
        <v>149</v>
      </c>
    </row>
    <row r="245" spans="1:40" ht="14.5" x14ac:dyDescent="0.35">
      <c r="A245" s="87" t="s">
        <v>184</v>
      </c>
      <c r="B245" s="87" t="s">
        <v>189</v>
      </c>
      <c r="C245" s="87" t="s">
        <v>137</v>
      </c>
      <c r="D245" s="87" t="s">
        <v>366</v>
      </c>
      <c r="E245" s="87" t="s">
        <v>138</v>
      </c>
      <c r="F245" s="87" t="s">
        <v>160</v>
      </c>
      <c r="G245" s="80">
        <v>9.53552</v>
      </c>
      <c r="H245" s="80">
        <v>7.7241999999999997</v>
      </c>
      <c r="I245" s="83">
        <v>0.44900000000000001</v>
      </c>
      <c r="J245" s="83">
        <v>1.1479999999999999</v>
      </c>
      <c r="K245" s="83">
        <v>0.83499999999999996</v>
      </c>
      <c r="L245" s="83">
        <v>1.4890000000000001</v>
      </c>
      <c r="M245" s="83">
        <v>1.004</v>
      </c>
      <c r="N245" s="83">
        <v>1.7649999999999999</v>
      </c>
      <c r="O245" s="83">
        <v>17.170000000000002</v>
      </c>
      <c r="P245" s="62">
        <v>3.53</v>
      </c>
      <c r="Q245" s="62">
        <v>2.008</v>
      </c>
      <c r="R245" s="62">
        <v>0.2759999999999998</v>
      </c>
      <c r="S245" s="62">
        <v>0.16900000000000004</v>
      </c>
      <c r="T245" s="83">
        <v>2.09</v>
      </c>
      <c r="U245" s="83">
        <v>3.16</v>
      </c>
      <c r="V245" s="83">
        <v>3.25</v>
      </c>
      <c r="W245" s="83">
        <v>1.98</v>
      </c>
      <c r="X245" s="83">
        <v>3.41</v>
      </c>
      <c r="Y245" s="83">
        <v>2.06</v>
      </c>
      <c r="Z245" s="143">
        <f t="shared" si="0"/>
        <v>3.25</v>
      </c>
      <c r="AA245" s="143">
        <f t="shared" si="1"/>
        <v>3.41</v>
      </c>
      <c r="AB245" s="143">
        <f t="shared" si="2"/>
        <v>9.2068962192437027</v>
      </c>
      <c r="AC245" s="143">
        <f t="shared" si="3"/>
        <v>1.98</v>
      </c>
      <c r="AD245" s="143">
        <f t="shared" si="4"/>
        <v>2.06</v>
      </c>
      <c r="AE245" s="143">
        <f t="shared" si="5"/>
        <v>4.5885657347381335</v>
      </c>
      <c r="AF245" s="82">
        <v>43705</v>
      </c>
      <c r="AG245" s="83">
        <v>0.27</v>
      </c>
      <c r="AH245" s="83">
        <v>15.37011</v>
      </c>
      <c r="AI245" s="65">
        <f t="shared" si="11"/>
        <v>0.72209077693721524</v>
      </c>
      <c r="AJ245" s="66">
        <v>2178.6662437343207</v>
      </c>
      <c r="AK245" s="66">
        <v>2.1786662437343209</v>
      </c>
      <c r="AL245" s="67">
        <v>2.1786660000000002</v>
      </c>
      <c r="AM245" s="86">
        <v>39.5</v>
      </c>
      <c r="AN245" s="15" t="s">
        <v>149</v>
      </c>
    </row>
    <row r="246" spans="1:40" ht="14.5" x14ac:dyDescent="0.35">
      <c r="A246" s="87" t="s">
        <v>184</v>
      </c>
      <c r="B246" s="87" t="s">
        <v>189</v>
      </c>
      <c r="C246" s="87" t="s">
        <v>137</v>
      </c>
      <c r="D246" s="87" t="s">
        <v>367</v>
      </c>
      <c r="E246" s="87" t="s">
        <v>145</v>
      </c>
      <c r="F246" s="87" t="s">
        <v>139</v>
      </c>
      <c r="G246" s="80">
        <v>29.889859999999999</v>
      </c>
      <c r="H246" s="80">
        <v>24.441310000000001</v>
      </c>
      <c r="I246" s="83">
        <v>0.44400000000000001</v>
      </c>
      <c r="J246" s="83">
        <v>1.4330000000000001</v>
      </c>
      <c r="K246" s="83">
        <v>1.381</v>
      </c>
      <c r="L246" s="83">
        <v>2.0009999999999999</v>
      </c>
      <c r="M246" s="83">
        <v>1.968</v>
      </c>
      <c r="N246" s="83">
        <v>2.726</v>
      </c>
      <c r="O246" s="83">
        <v>18.57</v>
      </c>
      <c r="P246" s="62">
        <v>5.452</v>
      </c>
      <c r="Q246" s="62">
        <v>3.9359999999999999</v>
      </c>
      <c r="R246" s="62">
        <v>0.72500000000000009</v>
      </c>
      <c r="S246" s="62">
        <v>0.58699999999999997</v>
      </c>
      <c r="T246" s="83">
        <v>3.1</v>
      </c>
      <c r="U246" s="83">
        <v>5.05</v>
      </c>
      <c r="V246" s="83">
        <v>5.39</v>
      </c>
      <c r="W246" s="83">
        <v>3.67</v>
      </c>
      <c r="X246" s="83">
        <v>4.51</v>
      </c>
      <c r="Y246" s="83">
        <v>2.4700000000000002</v>
      </c>
      <c r="Z246" s="143">
        <f t="shared" si="0"/>
        <v>4.51</v>
      </c>
      <c r="AA246" s="143">
        <f t="shared" si="1"/>
        <v>5.39</v>
      </c>
      <c r="AB246" s="143">
        <f t="shared" si="2"/>
        <v>61.64236340959723</v>
      </c>
      <c r="AC246" s="143">
        <f t="shared" si="3"/>
        <v>2.4700000000000002</v>
      </c>
      <c r="AD246" s="143">
        <f t="shared" si="4"/>
        <v>3.67</v>
      </c>
      <c r="AE246" s="143" t="e">
        <f t="shared" si="5"/>
        <v>#NUM!</v>
      </c>
      <c r="AF246" s="82">
        <v>43705</v>
      </c>
      <c r="AG246" s="83">
        <v>0.26</v>
      </c>
      <c r="AH246" s="83">
        <v>42.057960000000001</v>
      </c>
      <c r="AI246" s="75">
        <f t="shared" si="11"/>
        <v>12.179689840152299</v>
      </c>
      <c r="AJ246" s="66">
        <v>353.4414672291993</v>
      </c>
      <c r="AK246" s="66">
        <v>0.35344146722919934</v>
      </c>
      <c r="AL246" s="67">
        <v>0.35344100000000001</v>
      </c>
      <c r="AM246" s="86">
        <v>84.2</v>
      </c>
      <c r="AN246" s="15" t="s">
        <v>149</v>
      </c>
    </row>
    <row r="247" spans="1:40" ht="14.5" x14ac:dyDescent="0.35">
      <c r="A247" s="59" t="s">
        <v>184</v>
      </c>
      <c r="B247" s="59" t="s">
        <v>189</v>
      </c>
      <c r="C247" s="59" t="s">
        <v>137</v>
      </c>
      <c r="D247" s="59" t="s">
        <v>367</v>
      </c>
      <c r="E247" s="59" t="s">
        <v>145</v>
      </c>
      <c r="F247" s="59" t="s">
        <v>142</v>
      </c>
      <c r="G247" s="75"/>
      <c r="H247" s="75"/>
      <c r="I247" s="92">
        <v>0.33400000000000002</v>
      </c>
      <c r="J247" s="92">
        <v>1.2909999999999999</v>
      </c>
      <c r="K247" s="92">
        <v>0.72899999999999998</v>
      </c>
      <c r="L247" s="92">
        <v>1.8779999999999999</v>
      </c>
      <c r="M247" s="92">
        <v>1.01</v>
      </c>
      <c r="N247" s="92">
        <v>2.27</v>
      </c>
      <c r="O247" s="92">
        <v>16.059999999999999</v>
      </c>
      <c r="P247" s="62">
        <v>4.54</v>
      </c>
      <c r="Q247" s="62">
        <v>2.02</v>
      </c>
      <c r="R247" s="62">
        <v>0.39200000000000013</v>
      </c>
      <c r="S247" s="62">
        <v>0.28100000000000003</v>
      </c>
      <c r="T247" s="92">
        <v>2.1</v>
      </c>
      <c r="U247" s="92">
        <v>4.25</v>
      </c>
      <c r="V247" s="92">
        <v>4.29</v>
      </c>
      <c r="W247" s="92">
        <v>2.2400000000000002</v>
      </c>
      <c r="X247" s="92">
        <v>3.83</v>
      </c>
      <c r="Y247" s="92">
        <v>1.94</v>
      </c>
      <c r="Z247" s="143">
        <f t="shared" si="0"/>
        <v>3.83</v>
      </c>
      <c r="AA247" s="143">
        <f t="shared" si="1"/>
        <v>4.29</v>
      </c>
      <c r="AB247" s="143">
        <f t="shared" si="2"/>
        <v>27.387107496400624</v>
      </c>
      <c r="AC247" s="143">
        <f t="shared" si="3"/>
        <v>1.94</v>
      </c>
      <c r="AD247" s="143">
        <f t="shared" si="4"/>
        <v>2.2400000000000002</v>
      </c>
      <c r="AE247" s="143">
        <f t="shared" si="5"/>
        <v>17.457603119736021</v>
      </c>
      <c r="AF247" s="91">
        <v>43705</v>
      </c>
      <c r="AG247" s="75"/>
      <c r="AH247" s="75"/>
      <c r="AI247" s="65">
        <f t="shared" si="11"/>
        <v>1.2654394833402192</v>
      </c>
      <c r="AJ247" s="66">
        <v>0</v>
      </c>
      <c r="AK247" s="66">
        <v>0</v>
      </c>
      <c r="AL247" s="102" t="e">
        <v>#VALUE!</v>
      </c>
      <c r="AM247" s="75" t="s">
        <v>211</v>
      </c>
      <c r="AN247" s="15" t="s">
        <v>16</v>
      </c>
    </row>
    <row r="248" spans="1:40" ht="14.5" x14ac:dyDescent="0.35">
      <c r="A248" s="59" t="s">
        <v>184</v>
      </c>
      <c r="B248" s="59" t="s">
        <v>189</v>
      </c>
      <c r="C248" s="59" t="s">
        <v>137</v>
      </c>
      <c r="D248" s="59" t="s">
        <v>367</v>
      </c>
      <c r="E248" s="59" t="s">
        <v>145</v>
      </c>
      <c r="F248" s="59" t="s">
        <v>160</v>
      </c>
      <c r="G248" s="75"/>
      <c r="H248" s="75"/>
      <c r="I248" s="75"/>
      <c r="J248" s="75"/>
      <c r="K248" s="92">
        <v>0.83399999999999996</v>
      </c>
      <c r="L248" s="92">
        <v>1.6739999999999999</v>
      </c>
      <c r="M248" s="92">
        <v>1.123</v>
      </c>
      <c r="N248" s="92">
        <v>2.1259999999999999</v>
      </c>
      <c r="O248" s="92">
        <v>17.260000000000002</v>
      </c>
      <c r="P248" s="62">
        <v>4.2519999999999998</v>
      </c>
      <c r="Q248" s="62">
        <v>2.246</v>
      </c>
      <c r="R248" s="62">
        <v>0.45199999999999996</v>
      </c>
      <c r="S248" s="62">
        <v>0.28900000000000003</v>
      </c>
      <c r="T248" s="92">
        <v>2.17</v>
      </c>
      <c r="U248" s="92">
        <v>3.81</v>
      </c>
      <c r="V248" s="92">
        <v>3.78</v>
      </c>
      <c r="W248" s="92">
        <v>1.96</v>
      </c>
      <c r="X248" s="92">
        <v>3.78</v>
      </c>
      <c r="Y248" s="92">
        <v>2.16</v>
      </c>
      <c r="Z248" s="143">
        <f t="shared" si="0"/>
        <v>3.78</v>
      </c>
      <c r="AA248" s="143">
        <f t="shared" si="1"/>
        <v>3.78</v>
      </c>
      <c r="AB248" s="143">
        <f t="shared" si="2"/>
        <v>0</v>
      </c>
      <c r="AC248" s="143">
        <f t="shared" si="3"/>
        <v>1.96</v>
      </c>
      <c r="AD248" s="143">
        <f t="shared" si="4"/>
        <v>2.16</v>
      </c>
      <c r="AE248" s="143">
        <f t="shared" si="5"/>
        <v>11.53695903018127</v>
      </c>
      <c r="AF248" s="91">
        <v>43705</v>
      </c>
      <c r="AG248" s="92">
        <v>0.17</v>
      </c>
      <c r="AH248" s="75"/>
      <c r="AI248" s="75">
        <f t="shared" si="11"/>
        <v>1.6021070922442151</v>
      </c>
      <c r="AJ248" s="66">
        <v>0</v>
      </c>
      <c r="AK248" s="66">
        <v>0</v>
      </c>
      <c r="AL248" s="102" t="e">
        <v>#VALUE!</v>
      </c>
      <c r="AM248" s="75" t="s">
        <v>211</v>
      </c>
      <c r="AN248" s="15" t="s">
        <v>16</v>
      </c>
    </row>
    <row r="249" spans="1:40" ht="14.5" x14ac:dyDescent="0.35">
      <c r="A249" s="87" t="s">
        <v>184</v>
      </c>
      <c r="B249" s="87" t="s">
        <v>189</v>
      </c>
      <c r="C249" s="87" t="s">
        <v>137</v>
      </c>
      <c r="D249" s="87" t="s">
        <v>368</v>
      </c>
      <c r="E249" s="87" t="s">
        <v>148</v>
      </c>
      <c r="F249" s="87" t="s">
        <v>139</v>
      </c>
      <c r="G249" s="80">
        <v>21.926490000000001</v>
      </c>
      <c r="H249" s="80">
        <v>18.640059999999998</v>
      </c>
      <c r="I249" s="83">
        <v>0.22600000000000001</v>
      </c>
      <c r="J249" s="83">
        <v>1.583</v>
      </c>
      <c r="K249" s="83">
        <v>0.998</v>
      </c>
      <c r="L249" s="83">
        <v>1.929</v>
      </c>
      <c r="M249" s="83">
        <v>1.3680000000000001</v>
      </c>
      <c r="N249" s="83">
        <v>2.4020000000000001</v>
      </c>
      <c r="O249" s="83">
        <v>18.64</v>
      </c>
      <c r="P249" s="62">
        <v>4.8040000000000003</v>
      </c>
      <c r="Q249" s="62">
        <v>2.7360000000000002</v>
      </c>
      <c r="R249" s="62">
        <v>0.47300000000000009</v>
      </c>
      <c r="S249" s="62">
        <v>0.37000000000000011</v>
      </c>
      <c r="T249" s="83">
        <v>2.64</v>
      </c>
      <c r="U249" s="83">
        <v>4.6399999999999997</v>
      </c>
      <c r="V249" s="83">
        <v>4.87</v>
      </c>
      <c r="W249" s="83">
        <v>2.76</v>
      </c>
      <c r="X249" s="83">
        <v>4.2300000000000004</v>
      </c>
      <c r="Y249" s="83">
        <v>2.16</v>
      </c>
      <c r="Z249" s="143">
        <f t="shared" si="0"/>
        <v>4.2300000000000004</v>
      </c>
      <c r="AA249" s="143">
        <f t="shared" si="1"/>
        <v>4.87</v>
      </c>
      <c r="AB249" s="143">
        <f t="shared" si="2"/>
        <v>39.791819490471561</v>
      </c>
      <c r="AC249" s="143">
        <f t="shared" si="3"/>
        <v>2.16</v>
      </c>
      <c r="AD249" s="143">
        <f t="shared" si="4"/>
        <v>2.76</v>
      </c>
      <c r="AE249" s="143">
        <f t="shared" si="5"/>
        <v>36.86989763742551</v>
      </c>
      <c r="AF249" s="82">
        <v>43705</v>
      </c>
      <c r="AG249" s="83">
        <v>0.38</v>
      </c>
      <c r="AH249" s="83">
        <v>36.060180000000003</v>
      </c>
      <c r="AI249" s="65">
        <f t="shared" si="11"/>
        <v>3.3237503326023807</v>
      </c>
      <c r="AJ249" s="66">
        <v>1110.4653792874226</v>
      </c>
      <c r="AK249" s="66">
        <v>1.1104653792874226</v>
      </c>
      <c r="AL249" s="67">
        <v>1.110465</v>
      </c>
      <c r="AM249" s="86">
        <v>79.7</v>
      </c>
      <c r="AN249" s="15" t="s">
        <v>149</v>
      </c>
    </row>
    <row r="250" spans="1:40" ht="14.5" x14ac:dyDescent="0.35">
      <c r="A250" s="87" t="s">
        <v>184</v>
      </c>
      <c r="B250" s="87" t="s">
        <v>189</v>
      </c>
      <c r="C250" s="87" t="s">
        <v>137</v>
      </c>
      <c r="D250" s="87" t="s">
        <v>368</v>
      </c>
      <c r="E250" s="87" t="s">
        <v>148</v>
      </c>
      <c r="F250" s="87" t="s">
        <v>142</v>
      </c>
      <c r="G250" s="80">
        <v>11.949759999999999</v>
      </c>
      <c r="H250" s="80">
        <v>9.5573899999999998</v>
      </c>
      <c r="I250" s="83">
        <v>0.45900000000000002</v>
      </c>
      <c r="J250" s="83">
        <v>1.141</v>
      </c>
      <c r="K250" s="83">
        <v>0.84699999999999998</v>
      </c>
      <c r="L250" s="83">
        <v>1.7030000000000001</v>
      </c>
      <c r="M250" s="83">
        <v>1.044</v>
      </c>
      <c r="N250" s="83">
        <v>1.9690000000000001</v>
      </c>
      <c r="O250" s="83">
        <v>27.9</v>
      </c>
      <c r="P250" s="62">
        <v>3.9380000000000002</v>
      </c>
      <c r="Q250" s="62">
        <v>2.0880000000000001</v>
      </c>
      <c r="R250" s="62">
        <v>0.26600000000000001</v>
      </c>
      <c r="S250" s="62">
        <v>0.19700000000000006</v>
      </c>
      <c r="T250" s="83">
        <v>1.99</v>
      </c>
      <c r="U250" s="83">
        <v>3.79</v>
      </c>
      <c r="V250" s="83">
        <v>3.36</v>
      </c>
      <c r="W250" s="83">
        <v>2.38</v>
      </c>
      <c r="X250" s="83">
        <v>2.25</v>
      </c>
      <c r="Y250" s="83">
        <v>4</v>
      </c>
      <c r="Z250" s="143">
        <f t="shared" si="0"/>
        <v>2.25</v>
      </c>
      <c r="AA250" s="143">
        <f t="shared" si="1"/>
        <v>3.36</v>
      </c>
      <c r="AB250" s="143" t="e">
        <f t="shared" si="2"/>
        <v>#NUM!</v>
      </c>
      <c r="AC250" s="143">
        <f t="shared" si="3"/>
        <v>2.38</v>
      </c>
      <c r="AD250" s="143">
        <f t="shared" si="4"/>
        <v>4</v>
      </c>
      <c r="AE250" s="143" t="e">
        <f t="shared" si="5"/>
        <v>#NUM!</v>
      </c>
      <c r="AF250" s="82">
        <v>43705</v>
      </c>
      <c r="AG250" s="83">
        <v>0.34</v>
      </c>
      <c r="AH250" s="83">
        <v>26.345960000000002</v>
      </c>
      <c r="AI250" s="75">
        <f t="shared" si="11"/>
        <v>0.94694790851613675</v>
      </c>
      <c r="AJ250" s="66">
        <v>2847.6949540539385</v>
      </c>
      <c r="AK250" s="66">
        <v>2.8476949540539387</v>
      </c>
      <c r="AL250" s="67">
        <v>2.8476949999999999</v>
      </c>
      <c r="AM250" s="86">
        <v>75.599999999999994</v>
      </c>
      <c r="AN250" s="15" t="s">
        <v>149</v>
      </c>
    </row>
    <row r="251" spans="1:40" ht="14.5" x14ac:dyDescent="0.35">
      <c r="A251" s="87" t="s">
        <v>184</v>
      </c>
      <c r="B251" s="87" t="s">
        <v>189</v>
      </c>
      <c r="C251" s="87" t="s">
        <v>137</v>
      </c>
      <c r="D251" s="87" t="s">
        <v>369</v>
      </c>
      <c r="E251" s="87" t="s">
        <v>150</v>
      </c>
      <c r="F251" s="87" t="s">
        <v>139</v>
      </c>
      <c r="G251" s="80">
        <v>22.995519999999999</v>
      </c>
      <c r="H251" s="80">
        <v>16.320060000000002</v>
      </c>
      <c r="I251" s="83">
        <v>0.78600000000000003</v>
      </c>
      <c r="J251" s="83">
        <v>1.2210000000000001</v>
      </c>
      <c r="K251" s="83">
        <v>1.389</v>
      </c>
      <c r="L251" s="83">
        <v>1.7589999999999999</v>
      </c>
      <c r="M251" s="83">
        <v>1.853</v>
      </c>
      <c r="N251" s="83">
        <v>2.2570000000000001</v>
      </c>
      <c r="O251" s="83">
        <v>25.12</v>
      </c>
      <c r="P251" s="62">
        <v>4.5140000000000002</v>
      </c>
      <c r="Q251" s="62">
        <v>3.706</v>
      </c>
      <c r="R251" s="62">
        <v>0.49800000000000022</v>
      </c>
      <c r="S251" s="62">
        <v>0.46399999999999997</v>
      </c>
      <c r="T251" s="83">
        <v>3.2</v>
      </c>
      <c r="U251" s="83">
        <v>3.86</v>
      </c>
      <c r="V251" s="83">
        <v>4.82</v>
      </c>
      <c r="W251" s="83">
        <v>3.65</v>
      </c>
      <c r="X251" s="83">
        <v>3.76</v>
      </c>
      <c r="Y251" s="83">
        <v>2.5499999999999998</v>
      </c>
      <c r="Z251" s="143">
        <f t="shared" si="0"/>
        <v>3.76</v>
      </c>
      <c r="AA251" s="143">
        <f t="shared" si="1"/>
        <v>4.82</v>
      </c>
      <c r="AB251" s="143" t="e">
        <f t="shared" si="2"/>
        <v>#NUM!</v>
      </c>
      <c r="AC251" s="143">
        <f t="shared" si="3"/>
        <v>2.5499999999999998</v>
      </c>
      <c r="AD251" s="143">
        <f t="shared" si="4"/>
        <v>3.65</v>
      </c>
      <c r="AE251" s="143" t="e">
        <f t="shared" si="5"/>
        <v>#NUM!</v>
      </c>
      <c r="AF251" s="82">
        <v>43705</v>
      </c>
      <c r="AG251" s="83">
        <v>0.35</v>
      </c>
      <c r="AH251" s="83">
        <v>44.759329999999999</v>
      </c>
      <c r="AI251" s="65">
        <f t="shared" si="11"/>
        <v>7.5761833214381173</v>
      </c>
      <c r="AJ251" s="66">
        <v>604.69813471180726</v>
      </c>
      <c r="AK251" s="66">
        <v>0.60469813471180722</v>
      </c>
      <c r="AL251" s="67">
        <v>0.60469799999999996</v>
      </c>
      <c r="AM251" s="86">
        <v>87.1</v>
      </c>
      <c r="AN251" s="15" t="s">
        <v>149</v>
      </c>
    </row>
    <row r="252" spans="1:40" ht="14.5" x14ac:dyDescent="0.35">
      <c r="A252" s="87" t="s">
        <v>184</v>
      </c>
      <c r="B252" s="87" t="s">
        <v>189</v>
      </c>
      <c r="C252" s="87" t="s">
        <v>137</v>
      </c>
      <c r="D252" s="87" t="s">
        <v>370</v>
      </c>
      <c r="E252" s="87" t="s">
        <v>151</v>
      </c>
      <c r="F252" s="87" t="s">
        <v>139</v>
      </c>
      <c r="G252" s="80">
        <v>14.237159999999999</v>
      </c>
      <c r="H252" s="80">
        <v>10.790609999999999</v>
      </c>
      <c r="I252" s="83">
        <v>0.46800000000000003</v>
      </c>
      <c r="J252" s="83">
        <v>0.84099999999999997</v>
      </c>
      <c r="K252" s="83">
        <v>0.76800000000000002</v>
      </c>
      <c r="L252" s="83">
        <v>1.2270000000000001</v>
      </c>
      <c r="M252" s="83">
        <v>1.1950000000000001</v>
      </c>
      <c r="N252" s="83">
        <v>1.5309999999999999</v>
      </c>
      <c r="O252" s="83">
        <v>24.43</v>
      </c>
      <c r="P252" s="62">
        <v>3.0619999999999998</v>
      </c>
      <c r="Q252" s="62">
        <v>2.39</v>
      </c>
      <c r="R252" s="62">
        <v>0.30399999999999983</v>
      </c>
      <c r="S252" s="62">
        <v>0.42700000000000005</v>
      </c>
      <c r="T252" s="83">
        <v>2.16</v>
      </c>
      <c r="U252" s="83">
        <v>3.18</v>
      </c>
      <c r="V252" s="83">
        <v>4.1900000000000004</v>
      </c>
      <c r="W252" s="83">
        <v>3.2</v>
      </c>
      <c r="X252" s="83">
        <v>2.93</v>
      </c>
      <c r="Y252" s="83">
        <v>1.95</v>
      </c>
      <c r="Z252" s="143">
        <f t="shared" si="0"/>
        <v>2.93</v>
      </c>
      <c r="AA252" s="143">
        <f t="shared" si="1"/>
        <v>4.1900000000000004</v>
      </c>
      <c r="AB252" s="143" t="e">
        <f t="shared" si="2"/>
        <v>#NUM!</v>
      </c>
      <c r="AC252" s="143">
        <f t="shared" si="3"/>
        <v>1.95</v>
      </c>
      <c r="AD252" s="143">
        <f t="shared" si="4"/>
        <v>3.2</v>
      </c>
      <c r="AE252" s="143" t="e">
        <f t="shared" si="5"/>
        <v>#NUM!</v>
      </c>
      <c r="AF252" s="82">
        <v>43705</v>
      </c>
      <c r="AG252" s="83">
        <v>0.24</v>
      </c>
      <c r="AH252" s="83">
        <v>40.794040000000003</v>
      </c>
      <c r="AI252" s="75">
        <f t="shared" si="11"/>
        <v>1.6154254855387993</v>
      </c>
      <c r="AJ252" s="66">
        <v>2584.730776222721</v>
      </c>
      <c r="AK252" s="66">
        <v>2.5847307762227212</v>
      </c>
      <c r="AL252" s="67">
        <v>2.5847310000000001</v>
      </c>
      <c r="AM252" s="86">
        <v>74.400000000000006</v>
      </c>
      <c r="AN252" s="15" t="s">
        <v>149</v>
      </c>
    </row>
    <row r="253" spans="1:40" ht="14.5" x14ac:dyDescent="0.35">
      <c r="A253" s="87" t="s">
        <v>184</v>
      </c>
      <c r="B253" s="87" t="s">
        <v>189</v>
      </c>
      <c r="C253" s="87" t="s">
        <v>137</v>
      </c>
      <c r="D253" s="87" t="s">
        <v>370</v>
      </c>
      <c r="E253" s="87" t="s">
        <v>151</v>
      </c>
      <c r="F253" s="87" t="s">
        <v>142</v>
      </c>
      <c r="G253" s="80">
        <v>7.93424</v>
      </c>
      <c r="H253" s="80">
        <v>5.4552100000000001</v>
      </c>
      <c r="I253" s="83">
        <v>0.40799999999999997</v>
      </c>
      <c r="J253" s="83">
        <v>0.53900000000000003</v>
      </c>
      <c r="K253" s="83">
        <v>0.74099999999999999</v>
      </c>
      <c r="L253" s="83">
        <v>0.98099999999999998</v>
      </c>
      <c r="M253" s="83">
        <v>0.99099999999999999</v>
      </c>
      <c r="N253" s="83">
        <v>1.4119999999999999</v>
      </c>
      <c r="O253" s="83">
        <v>20.64</v>
      </c>
      <c r="P253" s="62">
        <v>2.8239999999999998</v>
      </c>
      <c r="Q253" s="62">
        <v>1.982</v>
      </c>
      <c r="R253" s="62">
        <v>0.43099999999999994</v>
      </c>
      <c r="S253" s="62">
        <v>0.25</v>
      </c>
      <c r="T253" s="83">
        <v>1.72</v>
      </c>
      <c r="U253" s="83">
        <v>2.39</v>
      </c>
      <c r="V253" s="83">
        <v>2.23</v>
      </c>
      <c r="W253" s="83">
        <v>1.62</v>
      </c>
      <c r="X253" s="83">
        <v>2.54</v>
      </c>
      <c r="Y253" s="83">
        <v>1.88</v>
      </c>
      <c r="Z253" s="143">
        <f t="shared" si="0"/>
        <v>2.23</v>
      </c>
      <c r="AA253" s="143">
        <f t="shared" si="1"/>
        <v>2.54</v>
      </c>
      <c r="AB253" s="143">
        <f t="shared" si="2"/>
        <v>18.059230486660098</v>
      </c>
      <c r="AC253" s="143">
        <f t="shared" si="3"/>
        <v>1.62</v>
      </c>
      <c r="AD253" s="143">
        <f t="shared" si="4"/>
        <v>1.88</v>
      </c>
      <c r="AE253" s="143">
        <f t="shared" si="5"/>
        <v>15.070062141447881</v>
      </c>
      <c r="AF253" s="82">
        <v>43705</v>
      </c>
      <c r="AG253" s="83">
        <v>0.26</v>
      </c>
      <c r="AH253" s="83">
        <v>20.19351</v>
      </c>
      <c r="AI253" s="65">
        <f t="shared" si="11"/>
        <v>0.7658257089822158</v>
      </c>
      <c r="AJ253" s="66">
        <v>2698.9037634580081</v>
      </c>
      <c r="AK253" s="66">
        <v>2.6989037634580084</v>
      </c>
      <c r="AL253" s="67">
        <v>2.6989040000000002</v>
      </c>
      <c r="AM253" s="86">
        <v>36.299999999999997</v>
      </c>
      <c r="AN253" s="15" t="s">
        <v>149</v>
      </c>
    </row>
    <row r="254" spans="1:40" ht="14.5" x14ac:dyDescent="0.35">
      <c r="A254" s="87" t="s">
        <v>184</v>
      </c>
      <c r="B254" s="87" t="s">
        <v>189</v>
      </c>
      <c r="C254" s="87" t="s">
        <v>137</v>
      </c>
      <c r="D254" s="87" t="s">
        <v>371</v>
      </c>
      <c r="E254" s="87" t="s">
        <v>169</v>
      </c>
      <c r="F254" s="87" t="s">
        <v>139</v>
      </c>
      <c r="G254" s="80">
        <v>16.165569999999999</v>
      </c>
      <c r="H254" s="80">
        <v>14.43168</v>
      </c>
      <c r="I254" s="83">
        <v>0.17599999999999999</v>
      </c>
      <c r="J254" s="83">
        <v>1.2789999999999999</v>
      </c>
      <c r="K254" s="83">
        <v>0.877</v>
      </c>
      <c r="L254" s="83">
        <v>1.8160000000000001</v>
      </c>
      <c r="M254" s="83">
        <v>1.361</v>
      </c>
      <c r="N254" s="83">
        <v>2.1989999999999998</v>
      </c>
      <c r="O254" s="83">
        <v>27.32</v>
      </c>
      <c r="P254" s="62">
        <v>4.3979999999999997</v>
      </c>
      <c r="Q254" s="62">
        <v>2.722</v>
      </c>
      <c r="R254" s="62">
        <v>0.38299999999999979</v>
      </c>
      <c r="S254" s="62">
        <v>0.48399999999999999</v>
      </c>
      <c r="T254" s="83">
        <v>2.19</v>
      </c>
      <c r="U254" s="83">
        <v>3.91</v>
      </c>
      <c r="V254" s="83">
        <v>4.53</v>
      </c>
      <c r="W254" s="83">
        <v>3.32</v>
      </c>
      <c r="X254" s="83">
        <v>3.61</v>
      </c>
      <c r="Y254" s="83">
        <v>1.87</v>
      </c>
      <c r="Z254" s="143">
        <f t="shared" si="0"/>
        <v>3.61</v>
      </c>
      <c r="AA254" s="143">
        <f t="shared" si="1"/>
        <v>4.53</v>
      </c>
      <c r="AB254" s="143">
        <f t="shared" si="2"/>
        <v>66.926081919087878</v>
      </c>
      <c r="AC254" s="143">
        <f t="shared" si="3"/>
        <v>1.87</v>
      </c>
      <c r="AD254" s="143">
        <f t="shared" si="4"/>
        <v>3.32</v>
      </c>
      <c r="AE254" s="143" t="e">
        <f t="shared" si="5"/>
        <v>#NUM!</v>
      </c>
      <c r="AF254" s="82">
        <v>43705</v>
      </c>
      <c r="AG254" s="83">
        <v>0.35</v>
      </c>
      <c r="AH254" s="83">
        <v>44.871470000000002</v>
      </c>
      <c r="AI254" s="75">
        <f t="shared" si="11"/>
        <v>3.3919454431407199</v>
      </c>
      <c r="AJ254" s="66">
        <v>1354.0258815913378</v>
      </c>
      <c r="AK254" s="66">
        <v>1.3540258815913377</v>
      </c>
      <c r="AL254" s="67">
        <v>1.354026</v>
      </c>
      <c r="AM254" s="86">
        <v>91.2</v>
      </c>
      <c r="AN254" s="15" t="s">
        <v>149</v>
      </c>
    </row>
    <row r="255" spans="1:40" ht="14.5" x14ac:dyDescent="0.35">
      <c r="A255" s="87" t="s">
        <v>184</v>
      </c>
      <c r="B255" s="87" t="s">
        <v>189</v>
      </c>
      <c r="C255" s="87" t="s">
        <v>152</v>
      </c>
      <c r="D255" s="87" t="s">
        <v>372</v>
      </c>
      <c r="E255" s="87" t="s">
        <v>138</v>
      </c>
      <c r="F255" s="87" t="s">
        <v>139</v>
      </c>
      <c r="G255" s="80">
        <v>14.4473</v>
      </c>
      <c r="H255" s="80">
        <v>11.279339999999999</v>
      </c>
      <c r="I255" s="83">
        <v>0.50600000000000001</v>
      </c>
      <c r="J255" s="83">
        <v>1.113</v>
      </c>
      <c r="K255" s="83">
        <v>0.78800000000000003</v>
      </c>
      <c r="L255" s="83">
        <v>1.609</v>
      </c>
      <c r="M255" s="83">
        <v>1.1890000000000001</v>
      </c>
      <c r="N255" s="83">
        <v>2.0350000000000001</v>
      </c>
      <c r="O255" s="83">
        <v>21</v>
      </c>
      <c r="P255" s="62">
        <v>4.07</v>
      </c>
      <c r="Q255" s="62">
        <v>2.3780000000000001</v>
      </c>
      <c r="R255" s="62">
        <v>0.42600000000000016</v>
      </c>
      <c r="S255" s="62">
        <v>0.40100000000000002</v>
      </c>
      <c r="T255" s="83">
        <v>2.29</v>
      </c>
      <c r="U255" s="83">
        <v>3.94</v>
      </c>
      <c r="V255" s="83">
        <v>3.72</v>
      </c>
      <c r="W255" s="83">
        <v>2.35</v>
      </c>
      <c r="X255" s="83">
        <v>3.3</v>
      </c>
      <c r="Y255" s="83">
        <v>2.76</v>
      </c>
      <c r="Z255" s="143">
        <f t="shared" si="0"/>
        <v>3.3</v>
      </c>
      <c r="AA255" s="143">
        <f t="shared" si="1"/>
        <v>3.72</v>
      </c>
      <c r="AB255" s="143">
        <f t="shared" si="2"/>
        <v>24.834587484031132</v>
      </c>
      <c r="AC255" s="143">
        <f t="shared" si="3"/>
        <v>2.35</v>
      </c>
      <c r="AD255" s="143">
        <f t="shared" si="4"/>
        <v>2.76</v>
      </c>
      <c r="AE255" s="143">
        <f t="shared" si="5"/>
        <v>24.204834795931628</v>
      </c>
      <c r="AF255" s="82">
        <v>43668</v>
      </c>
      <c r="AG255" s="83">
        <v>0.26</v>
      </c>
      <c r="AH255" s="83">
        <v>28.562169999999998</v>
      </c>
      <c r="AI255" s="65">
        <f t="shared" si="11"/>
        <v>2.0682444385708649</v>
      </c>
      <c r="AJ255" s="66">
        <v>1413.4969029878039</v>
      </c>
      <c r="AK255" s="66">
        <v>1.4134969029878039</v>
      </c>
      <c r="AL255" s="67">
        <v>1.413497</v>
      </c>
      <c r="AM255" s="86">
        <v>62.9</v>
      </c>
      <c r="AN255" s="15" t="s">
        <v>149</v>
      </c>
    </row>
    <row r="256" spans="1:40" ht="14.5" x14ac:dyDescent="0.35">
      <c r="A256" s="87" t="s">
        <v>184</v>
      </c>
      <c r="B256" s="87" t="s">
        <v>189</v>
      </c>
      <c r="C256" s="87" t="s">
        <v>152</v>
      </c>
      <c r="D256" s="87" t="s">
        <v>372</v>
      </c>
      <c r="E256" s="87" t="s">
        <v>138</v>
      </c>
      <c r="F256" s="87" t="s">
        <v>142</v>
      </c>
      <c r="G256" s="80">
        <v>9.9408700000000003</v>
      </c>
      <c r="H256" s="80">
        <v>5.6534300000000002</v>
      </c>
      <c r="I256" s="83">
        <v>0.61499999999999999</v>
      </c>
      <c r="J256" s="83">
        <v>0.92600000000000005</v>
      </c>
      <c r="K256" s="83">
        <v>1.024</v>
      </c>
      <c r="L256" s="83">
        <v>1.417</v>
      </c>
      <c r="M256" s="83">
        <v>1.3220000000000001</v>
      </c>
      <c r="N256" s="83">
        <v>1.671</v>
      </c>
      <c r="O256" s="83">
        <v>22.4</v>
      </c>
      <c r="P256" s="62">
        <v>3.3420000000000001</v>
      </c>
      <c r="Q256" s="62">
        <v>2.6440000000000001</v>
      </c>
      <c r="R256" s="62">
        <v>0.254</v>
      </c>
      <c r="S256" s="62">
        <v>0.29800000000000004</v>
      </c>
      <c r="T256" s="83">
        <v>2.48</v>
      </c>
      <c r="U256" s="83">
        <v>2.95</v>
      </c>
      <c r="V256" s="83">
        <v>3.55</v>
      </c>
      <c r="W256" s="83">
        <v>2.68</v>
      </c>
      <c r="X256" s="83">
        <v>2.78</v>
      </c>
      <c r="Y256" s="83">
        <v>2.16</v>
      </c>
      <c r="Z256" s="143">
        <f t="shared" si="0"/>
        <v>2.78</v>
      </c>
      <c r="AA256" s="143">
        <f t="shared" si="1"/>
        <v>3.55</v>
      </c>
      <c r="AB256" s="143">
        <f t="shared" si="2"/>
        <v>50.353888841529006</v>
      </c>
      <c r="AC256" s="143">
        <f t="shared" si="3"/>
        <v>2.16</v>
      </c>
      <c r="AD256" s="143">
        <f t="shared" si="4"/>
        <v>2.68</v>
      </c>
      <c r="AE256" s="143">
        <f t="shared" si="5"/>
        <v>31.332251490440182</v>
      </c>
      <c r="AF256" s="82">
        <v>43668</v>
      </c>
      <c r="AG256" s="83">
        <v>0.16</v>
      </c>
      <c r="AH256" s="83">
        <v>24.009869999999999</v>
      </c>
      <c r="AI256" s="75">
        <f t="shared" si="11"/>
        <v>1.8372427698093299</v>
      </c>
      <c r="AJ256" s="66">
        <v>1337.6077870645488</v>
      </c>
      <c r="AK256" s="66">
        <v>1.3376077870645489</v>
      </c>
      <c r="AL256" s="67">
        <v>1.3376079999999999</v>
      </c>
      <c r="AM256" s="86">
        <v>47.9</v>
      </c>
      <c r="AN256" s="15" t="s">
        <v>149</v>
      </c>
    </row>
    <row r="257" spans="1:40" ht="14.5" x14ac:dyDescent="0.35">
      <c r="A257" s="87" t="s">
        <v>184</v>
      </c>
      <c r="B257" s="87" t="s">
        <v>189</v>
      </c>
      <c r="C257" s="87" t="s">
        <v>152</v>
      </c>
      <c r="D257" s="87" t="s">
        <v>372</v>
      </c>
      <c r="E257" s="87" t="s">
        <v>138</v>
      </c>
      <c r="F257" s="87" t="s">
        <v>160</v>
      </c>
      <c r="G257" s="80">
        <v>5.0686799999999996</v>
      </c>
      <c r="H257" s="80">
        <v>2.8855900000000001</v>
      </c>
      <c r="I257" s="83">
        <v>0.63100000000000001</v>
      </c>
      <c r="J257" s="83">
        <v>0.879</v>
      </c>
      <c r="K257" s="83">
        <v>0.745</v>
      </c>
      <c r="L257" s="83">
        <v>1.097</v>
      </c>
      <c r="M257" s="83">
        <v>1.006</v>
      </c>
      <c r="N257" s="83">
        <v>1.343</v>
      </c>
      <c r="O257" s="83">
        <v>24.88</v>
      </c>
      <c r="P257" s="62">
        <v>2.6859999999999999</v>
      </c>
      <c r="Q257" s="62">
        <v>2.012</v>
      </c>
      <c r="R257" s="62">
        <v>0.246</v>
      </c>
      <c r="S257" s="62">
        <v>0.26100000000000001</v>
      </c>
      <c r="T257" s="83">
        <v>1.76</v>
      </c>
      <c r="U257" s="83">
        <v>2.2999999999999998</v>
      </c>
      <c r="V257" s="83">
        <v>2.8</v>
      </c>
      <c r="W257" s="83">
        <v>1.99</v>
      </c>
      <c r="X257" s="83">
        <v>2.2000000000000002</v>
      </c>
      <c r="Y257" s="83">
        <v>1.95</v>
      </c>
      <c r="Z257" s="143">
        <f t="shared" si="0"/>
        <v>2.2000000000000002</v>
      </c>
      <c r="AA257" s="143">
        <f t="shared" si="1"/>
        <v>2.8</v>
      </c>
      <c r="AB257" s="143">
        <f t="shared" si="2"/>
        <v>36.86989763742551</v>
      </c>
      <c r="AC257" s="143">
        <f t="shared" si="3"/>
        <v>1.95</v>
      </c>
      <c r="AD257" s="143">
        <f t="shared" si="4"/>
        <v>1.99</v>
      </c>
      <c r="AE257" s="143">
        <f t="shared" si="5"/>
        <v>2.2924427754324563</v>
      </c>
      <c r="AF257" s="82">
        <v>43668</v>
      </c>
      <c r="AG257" s="83">
        <v>0.23</v>
      </c>
      <c r="AH257" s="83">
        <v>12.4964</v>
      </c>
      <c r="AI257" s="65">
        <f t="shared" si="11"/>
        <v>0.71763151815478321</v>
      </c>
      <c r="AJ257" s="66">
        <v>1782.3333785870002</v>
      </c>
      <c r="AK257" s="66">
        <v>1.7823333785870001</v>
      </c>
      <c r="AL257" s="67">
        <v>1.7823329999999999</v>
      </c>
      <c r="AM257" s="86">
        <v>44</v>
      </c>
      <c r="AN257" s="15" t="s">
        <v>149</v>
      </c>
    </row>
    <row r="258" spans="1:40" ht="14.5" x14ac:dyDescent="0.35">
      <c r="A258" s="87" t="s">
        <v>184</v>
      </c>
      <c r="B258" s="87" t="s">
        <v>189</v>
      </c>
      <c r="C258" s="87" t="s">
        <v>152</v>
      </c>
      <c r="D258" s="87" t="s">
        <v>373</v>
      </c>
      <c r="E258" s="87" t="s">
        <v>145</v>
      </c>
      <c r="F258" s="87" t="s">
        <v>139</v>
      </c>
      <c r="G258" s="80">
        <v>16.18299</v>
      </c>
      <c r="H258" s="80">
        <v>12.71712</v>
      </c>
      <c r="I258" s="83">
        <v>0.68700000000000006</v>
      </c>
      <c r="J258" s="83">
        <v>1.397</v>
      </c>
      <c r="K258" s="83">
        <v>1.242</v>
      </c>
      <c r="L258" s="83">
        <v>2.0019999999999998</v>
      </c>
      <c r="M258" s="83">
        <v>1.63</v>
      </c>
      <c r="N258" s="83">
        <v>2.3450000000000002</v>
      </c>
      <c r="O258" s="83">
        <v>20.420000000000002</v>
      </c>
      <c r="P258" s="62">
        <v>4.6900000000000004</v>
      </c>
      <c r="Q258" s="62">
        <v>3.26</v>
      </c>
      <c r="R258" s="62">
        <v>0.34300000000000042</v>
      </c>
      <c r="S258" s="62">
        <v>0.3879999999999999</v>
      </c>
      <c r="T258" s="83">
        <v>2.65</v>
      </c>
      <c r="U258" s="83">
        <v>4.13</v>
      </c>
      <c r="V258" s="83">
        <v>4.17</v>
      </c>
      <c r="W258" s="83">
        <v>2.88</v>
      </c>
      <c r="X258" s="83">
        <v>3.97</v>
      </c>
      <c r="Y258" s="83">
        <v>3.14</v>
      </c>
      <c r="Z258" s="143">
        <f t="shared" si="0"/>
        <v>3.97</v>
      </c>
      <c r="AA258" s="143">
        <f t="shared" si="1"/>
        <v>4.17</v>
      </c>
      <c r="AB258" s="143">
        <f t="shared" si="2"/>
        <v>11.536959030181244</v>
      </c>
      <c r="AC258" s="143">
        <f t="shared" si="3"/>
        <v>2.88</v>
      </c>
      <c r="AD258" s="143">
        <f t="shared" si="4"/>
        <v>3.14</v>
      </c>
      <c r="AE258" s="143">
        <f t="shared" si="5"/>
        <v>15.070062141447909</v>
      </c>
      <c r="AF258" s="82">
        <v>43668</v>
      </c>
      <c r="AG258" s="83">
        <v>0.27</v>
      </c>
      <c r="AH258" s="83">
        <v>22.79429</v>
      </c>
      <c r="AI258" s="75">
        <f t="shared" si="11"/>
        <v>4.9637486018694039</v>
      </c>
      <c r="AJ258" s="66">
        <v>470.02593097274621</v>
      </c>
      <c r="AK258" s="66">
        <v>0.4700259309727462</v>
      </c>
      <c r="AL258" s="67">
        <v>0.470026</v>
      </c>
      <c r="AM258" s="86">
        <v>77.099999999999994</v>
      </c>
      <c r="AN258" s="15" t="s">
        <v>149</v>
      </c>
    </row>
    <row r="259" spans="1:40" ht="14.5" x14ac:dyDescent="0.35">
      <c r="A259" s="88" t="s">
        <v>184</v>
      </c>
      <c r="B259" s="88" t="s">
        <v>189</v>
      </c>
      <c r="C259" s="88" t="s">
        <v>152</v>
      </c>
      <c r="D259" s="88" t="s">
        <v>373</v>
      </c>
      <c r="E259" s="88" t="s">
        <v>145</v>
      </c>
      <c r="F259" s="88" t="s">
        <v>142</v>
      </c>
      <c r="G259" s="61">
        <v>14.36224</v>
      </c>
      <c r="H259" s="61">
        <v>14.34102</v>
      </c>
      <c r="I259" s="83">
        <v>0.45600000000000002</v>
      </c>
      <c r="J259" s="83">
        <v>1.494</v>
      </c>
      <c r="K259" s="64">
        <v>0.77500000000000002</v>
      </c>
      <c r="L259" s="64">
        <v>1.827</v>
      </c>
      <c r="M259" s="64">
        <v>1.17</v>
      </c>
      <c r="N259" s="64">
        <v>2.278</v>
      </c>
      <c r="O259" s="64">
        <v>20.88</v>
      </c>
      <c r="P259" s="62">
        <v>4.556</v>
      </c>
      <c r="Q259" s="62">
        <v>2.34</v>
      </c>
      <c r="R259" s="62">
        <v>0.45100000000000007</v>
      </c>
      <c r="S259" s="62">
        <v>0.39499999999999991</v>
      </c>
      <c r="T259" s="64">
        <v>2.4300000000000002</v>
      </c>
      <c r="U259" s="64">
        <v>4.24</v>
      </c>
      <c r="V259" s="64">
        <v>4.2300000000000004</v>
      </c>
      <c r="W259" s="64">
        <v>2.85</v>
      </c>
      <c r="X259" s="64">
        <v>4.2300000000000004</v>
      </c>
      <c r="Y259" s="64">
        <v>2.4300000000000002</v>
      </c>
      <c r="Z259" s="143">
        <f t="shared" si="0"/>
        <v>4.2300000000000004</v>
      </c>
      <c r="AA259" s="143">
        <f t="shared" si="1"/>
        <v>4.2300000000000004</v>
      </c>
      <c r="AB259" s="143">
        <f t="shared" si="2"/>
        <v>0</v>
      </c>
      <c r="AC259" s="143">
        <f t="shared" si="3"/>
        <v>2.4300000000000002</v>
      </c>
      <c r="AD259" s="143">
        <f t="shared" si="4"/>
        <v>2.85</v>
      </c>
      <c r="AE259" s="143">
        <f t="shared" si="5"/>
        <v>24.834587484031104</v>
      </c>
      <c r="AF259" s="63">
        <v>43668</v>
      </c>
      <c r="AG259" s="64">
        <v>0.28000000000000003</v>
      </c>
      <c r="AH259" s="64">
        <v>20.926639999999999</v>
      </c>
      <c r="AI259" s="65">
        <f t="shared" si="11"/>
        <v>2.1975711266939939</v>
      </c>
      <c r="AJ259" s="66">
        <v>974.68007852634628</v>
      </c>
      <c r="AK259" s="66">
        <v>0.97468007852634631</v>
      </c>
      <c r="AL259" s="67">
        <v>0.97467999999999999</v>
      </c>
      <c r="AM259" s="69">
        <v>70.400000000000006</v>
      </c>
      <c r="AN259" s="15" t="s">
        <v>18</v>
      </c>
    </row>
    <row r="260" spans="1:40" ht="14.5" x14ac:dyDescent="0.35">
      <c r="A260" s="87" t="s">
        <v>184</v>
      </c>
      <c r="B260" s="87" t="s">
        <v>189</v>
      </c>
      <c r="C260" s="87" t="s">
        <v>152</v>
      </c>
      <c r="D260" s="87" t="s">
        <v>373</v>
      </c>
      <c r="E260" s="87" t="s">
        <v>145</v>
      </c>
      <c r="F260" s="87" t="s">
        <v>160</v>
      </c>
      <c r="G260" s="80">
        <v>8.6663999999999994</v>
      </c>
      <c r="H260" s="80">
        <v>7.2595999999999998</v>
      </c>
      <c r="I260" s="83">
        <v>0.42499999999999999</v>
      </c>
      <c r="J260" s="83">
        <v>1.165</v>
      </c>
      <c r="K260" s="83">
        <v>0.75700000000000001</v>
      </c>
      <c r="L260" s="83">
        <v>1.58</v>
      </c>
      <c r="M260" s="83">
        <v>1.0289999999999999</v>
      </c>
      <c r="N260" s="83">
        <v>1.778</v>
      </c>
      <c r="O260" s="83">
        <v>26.02</v>
      </c>
      <c r="P260" s="62">
        <v>3.556</v>
      </c>
      <c r="Q260" s="62">
        <v>2.0579999999999998</v>
      </c>
      <c r="R260" s="62">
        <v>0.19799999999999995</v>
      </c>
      <c r="S260" s="62">
        <v>0.27199999999999991</v>
      </c>
      <c r="T260" s="83">
        <v>2.11</v>
      </c>
      <c r="U260" s="83">
        <v>3.71</v>
      </c>
      <c r="V260" s="83">
        <v>4.3499999999999996</v>
      </c>
      <c r="W260" s="83">
        <v>2.36</v>
      </c>
      <c r="X260" s="83">
        <v>3.49</v>
      </c>
      <c r="Y260" s="83">
        <v>2.02</v>
      </c>
      <c r="Z260" s="143">
        <f t="shared" si="0"/>
        <v>3.49</v>
      </c>
      <c r="AA260" s="143">
        <f t="shared" si="1"/>
        <v>4.3499999999999996</v>
      </c>
      <c r="AB260" s="143">
        <f t="shared" si="2"/>
        <v>59.316582877480393</v>
      </c>
      <c r="AC260" s="143">
        <f t="shared" si="3"/>
        <v>2.02</v>
      </c>
      <c r="AD260" s="143">
        <f t="shared" si="4"/>
        <v>2.36</v>
      </c>
      <c r="AE260" s="143">
        <f t="shared" si="5"/>
        <v>19.876874065540346</v>
      </c>
      <c r="AF260" s="82">
        <v>43668</v>
      </c>
      <c r="AG260" s="83">
        <v>0.3</v>
      </c>
      <c r="AH260" s="83">
        <v>22.03416</v>
      </c>
      <c r="AI260" s="75">
        <f t="shared" si="11"/>
        <v>0.98317262912406655</v>
      </c>
      <c r="AJ260" s="66">
        <v>2293.8881923607792</v>
      </c>
      <c r="AK260" s="66">
        <v>2.2938881923607792</v>
      </c>
      <c r="AL260" s="67">
        <v>2.2938879999999999</v>
      </c>
      <c r="AM260" s="86">
        <v>68.599999999999994</v>
      </c>
      <c r="AN260" s="15" t="s">
        <v>149</v>
      </c>
    </row>
    <row r="261" spans="1:40" ht="14.5" x14ac:dyDescent="0.35">
      <c r="A261" s="87" t="s">
        <v>184</v>
      </c>
      <c r="B261" s="87" t="s">
        <v>189</v>
      </c>
      <c r="C261" s="87" t="s">
        <v>152</v>
      </c>
      <c r="D261" s="87" t="s">
        <v>374</v>
      </c>
      <c r="E261" s="87" t="s">
        <v>148</v>
      </c>
      <c r="F261" s="87" t="s">
        <v>139</v>
      </c>
      <c r="G261" s="80">
        <v>15.038930000000001</v>
      </c>
      <c r="H261" s="80">
        <v>13.55878</v>
      </c>
      <c r="I261" s="83">
        <v>9.8000000000000004E-2</v>
      </c>
      <c r="J261" s="83">
        <v>1.171</v>
      </c>
      <c r="K261" s="83">
        <v>0.42299999999999999</v>
      </c>
      <c r="L261" s="83">
        <v>1.694</v>
      </c>
      <c r="M261" s="83">
        <v>0.86599999999999999</v>
      </c>
      <c r="N261" s="83">
        <v>2.2250000000000001</v>
      </c>
      <c r="O261" s="83">
        <v>20.239999999999998</v>
      </c>
      <c r="P261" s="62">
        <v>4.45</v>
      </c>
      <c r="Q261" s="62">
        <v>1.732</v>
      </c>
      <c r="R261" s="62">
        <v>0.53100000000000014</v>
      </c>
      <c r="S261" s="62">
        <v>0.443</v>
      </c>
      <c r="T261" s="83">
        <v>2.16</v>
      </c>
      <c r="U261" s="83">
        <v>3.76</v>
      </c>
      <c r="V261" s="83">
        <v>3.99</v>
      </c>
      <c r="W261" s="83">
        <v>2.63</v>
      </c>
      <c r="X261" s="83">
        <v>3.61</v>
      </c>
      <c r="Y261" s="83">
        <v>1.81</v>
      </c>
      <c r="Z261" s="143">
        <f t="shared" si="0"/>
        <v>3.61</v>
      </c>
      <c r="AA261" s="143">
        <f t="shared" si="1"/>
        <v>3.99</v>
      </c>
      <c r="AB261" s="143">
        <f t="shared" si="2"/>
        <v>22.333682652705882</v>
      </c>
      <c r="AC261" s="143">
        <f t="shared" si="3"/>
        <v>1.81</v>
      </c>
      <c r="AD261" s="143">
        <f t="shared" si="4"/>
        <v>2.63</v>
      </c>
      <c r="AE261" s="143">
        <f t="shared" si="5"/>
        <v>55.084793739978309</v>
      </c>
      <c r="AF261" s="82">
        <v>43668</v>
      </c>
      <c r="AG261" s="83">
        <v>0.24</v>
      </c>
      <c r="AH261" s="83">
        <v>25.28276</v>
      </c>
      <c r="AI261" s="65">
        <f t="shared" si="11"/>
        <v>1.0342429293428097</v>
      </c>
      <c r="AJ261" s="66">
        <v>2502.1160478009742</v>
      </c>
      <c r="AK261" s="66">
        <v>2.5021160478009743</v>
      </c>
      <c r="AL261" s="67">
        <v>2.502116</v>
      </c>
      <c r="AM261" s="86">
        <v>69.5</v>
      </c>
      <c r="AN261" s="15" t="s">
        <v>149</v>
      </c>
    </row>
    <row r="262" spans="1:40" ht="14.5" x14ac:dyDescent="0.35">
      <c r="A262" s="87" t="s">
        <v>184</v>
      </c>
      <c r="B262" s="87" t="s">
        <v>189</v>
      </c>
      <c r="C262" s="87" t="s">
        <v>152</v>
      </c>
      <c r="D262" s="87" t="s">
        <v>374</v>
      </c>
      <c r="E262" s="87" t="s">
        <v>148</v>
      </c>
      <c r="F262" s="87" t="s">
        <v>142</v>
      </c>
      <c r="G262" s="80">
        <v>11.412710000000001</v>
      </c>
      <c r="H262" s="80">
        <v>8.2339199999999995</v>
      </c>
      <c r="I262" s="83">
        <v>0.31</v>
      </c>
      <c r="J262" s="83">
        <v>1.147</v>
      </c>
      <c r="K262" s="83">
        <v>0.79300000000000004</v>
      </c>
      <c r="L262" s="83">
        <v>1.4850000000000001</v>
      </c>
      <c r="M262" s="83">
        <v>1.0580000000000001</v>
      </c>
      <c r="N262" s="83">
        <v>1.831</v>
      </c>
      <c r="O262" s="83">
        <v>23.63</v>
      </c>
      <c r="P262" s="62">
        <v>3.6619999999999999</v>
      </c>
      <c r="Q262" s="62">
        <v>2.1160000000000001</v>
      </c>
      <c r="R262" s="62">
        <v>0.34599999999999986</v>
      </c>
      <c r="S262" s="62">
        <v>0.26500000000000001</v>
      </c>
      <c r="T262" s="83">
        <v>2.17</v>
      </c>
      <c r="U262" s="83">
        <v>3.71</v>
      </c>
      <c r="V262" s="83">
        <v>3.43</v>
      </c>
      <c r="W262" s="83">
        <v>1.84</v>
      </c>
      <c r="X262" s="83">
        <v>3.93</v>
      </c>
      <c r="Y262" s="83">
        <v>1.97</v>
      </c>
      <c r="Z262" s="143">
        <f t="shared" si="0"/>
        <v>3.43</v>
      </c>
      <c r="AA262" s="143">
        <f t="shared" si="1"/>
        <v>3.93</v>
      </c>
      <c r="AB262" s="143">
        <f t="shared" si="2"/>
        <v>29.999999993150116</v>
      </c>
      <c r="AC262" s="143">
        <f t="shared" si="3"/>
        <v>1.84</v>
      </c>
      <c r="AD262" s="143">
        <f t="shared" si="4"/>
        <v>1.97</v>
      </c>
      <c r="AE262" s="143">
        <f t="shared" si="5"/>
        <v>7.4695923147113961</v>
      </c>
      <c r="AF262" s="82">
        <v>43668</v>
      </c>
      <c r="AG262" s="83">
        <v>0.15</v>
      </c>
      <c r="AH262" s="83">
        <v>30.377559999999999</v>
      </c>
      <c r="AI262" s="75">
        <f t="shared" si="11"/>
        <v>1.1214653058266466</v>
      </c>
      <c r="AJ262" s="66">
        <v>2772.506490403448</v>
      </c>
      <c r="AK262" s="66">
        <v>2.772506490403448</v>
      </c>
      <c r="AL262" s="67">
        <v>2.7725059999999999</v>
      </c>
      <c r="AM262" s="86">
        <v>64.099999999999994</v>
      </c>
      <c r="AN262" s="15" t="s">
        <v>149</v>
      </c>
    </row>
    <row r="263" spans="1:40" ht="14.5" x14ac:dyDescent="0.35">
      <c r="A263" s="87" t="s">
        <v>184</v>
      </c>
      <c r="B263" s="87" t="s">
        <v>189</v>
      </c>
      <c r="C263" s="87" t="s">
        <v>152</v>
      </c>
      <c r="D263" s="87" t="s">
        <v>374</v>
      </c>
      <c r="E263" s="87" t="s">
        <v>148</v>
      </c>
      <c r="F263" s="87" t="s">
        <v>160</v>
      </c>
      <c r="G263" s="80">
        <v>6.4135400000000002</v>
      </c>
      <c r="H263" s="80">
        <v>4.8663600000000002</v>
      </c>
      <c r="I263" s="83">
        <v>0.39900000000000002</v>
      </c>
      <c r="J263" s="83">
        <v>0.82</v>
      </c>
      <c r="K263" s="83">
        <v>0.76900000000000002</v>
      </c>
      <c r="L263" s="83">
        <v>1.2529999999999999</v>
      </c>
      <c r="M263" s="83">
        <v>1.0629999999999999</v>
      </c>
      <c r="N263" s="83">
        <v>1.4850000000000001</v>
      </c>
      <c r="O263" s="83">
        <v>23.94</v>
      </c>
      <c r="P263" s="62">
        <v>2.97</v>
      </c>
      <c r="Q263" s="62">
        <v>2.1259999999999999</v>
      </c>
      <c r="R263" s="62">
        <v>0.23200000000000021</v>
      </c>
      <c r="S263" s="62">
        <v>0.29399999999999993</v>
      </c>
      <c r="T263" s="83">
        <v>1.92</v>
      </c>
      <c r="U263" s="83">
        <v>2.81</v>
      </c>
      <c r="V263" s="83">
        <v>3.14</v>
      </c>
      <c r="W263" s="83">
        <v>1.82</v>
      </c>
      <c r="X263" s="83">
        <v>2.67</v>
      </c>
      <c r="Y263" s="83">
        <v>1.81</v>
      </c>
      <c r="Z263" s="143">
        <f t="shared" si="0"/>
        <v>2.67</v>
      </c>
      <c r="AA263" s="143">
        <f t="shared" si="1"/>
        <v>3.14</v>
      </c>
      <c r="AB263" s="143">
        <f t="shared" si="2"/>
        <v>28.034296528480237</v>
      </c>
      <c r="AC263" s="143">
        <f t="shared" si="3"/>
        <v>1.81</v>
      </c>
      <c r="AD263" s="143">
        <f t="shared" si="4"/>
        <v>1.82</v>
      </c>
      <c r="AE263" s="143">
        <f t="shared" si="5"/>
        <v>0.57296734472632771</v>
      </c>
      <c r="AF263" s="82">
        <v>43668</v>
      </c>
      <c r="AG263" s="83">
        <v>0.16</v>
      </c>
      <c r="AH263" s="83">
        <v>18.117830000000001</v>
      </c>
      <c r="AI263" s="65">
        <f t="shared" si="11"/>
        <v>0.95340125802524922</v>
      </c>
      <c r="AJ263" s="66">
        <v>1945.0733632336173</v>
      </c>
      <c r="AK263" s="66">
        <v>1.9450733632336175</v>
      </c>
      <c r="AL263" s="67">
        <v>1.9450730000000001</v>
      </c>
      <c r="AM263" s="86">
        <v>50.8</v>
      </c>
      <c r="AN263" s="15" t="s">
        <v>149</v>
      </c>
    </row>
    <row r="264" spans="1:40" ht="14.5" x14ac:dyDescent="0.35">
      <c r="A264" s="87" t="s">
        <v>184</v>
      </c>
      <c r="B264" s="87" t="s">
        <v>189</v>
      </c>
      <c r="C264" s="87" t="s">
        <v>152</v>
      </c>
      <c r="D264" s="87" t="s">
        <v>375</v>
      </c>
      <c r="E264" s="87" t="s">
        <v>150</v>
      </c>
      <c r="F264" s="87" t="s">
        <v>139</v>
      </c>
      <c r="G264" s="80">
        <v>13.124230000000001</v>
      </c>
      <c r="H264" s="80">
        <v>11.576919999999999</v>
      </c>
      <c r="I264" s="83">
        <v>0.38400000000000001</v>
      </c>
      <c r="J264" s="83">
        <v>1.1180000000000001</v>
      </c>
      <c r="K264" s="83">
        <v>0.89500000000000002</v>
      </c>
      <c r="L264" s="83">
        <v>1.3580000000000001</v>
      </c>
      <c r="M264" s="83">
        <v>1.1739999999999999</v>
      </c>
      <c r="N264" s="83">
        <v>1.7809999999999999</v>
      </c>
      <c r="O264" s="83">
        <v>21.19</v>
      </c>
      <c r="P264" s="62">
        <v>3.5619999999999998</v>
      </c>
      <c r="Q264" s="62">
        <v>2.3479999999999999</v>
      </c>
      <c r="R264" s="62">
        <v>0.42299999999999982</v>
      </c>
      <c r="S264" s="62">
        <v>0.27899999999999991</v>
      </c>
      <c r="T264" s="83">
        <v>2.66</v>
      </c>
      <c r="U264" s="83">
        <v>3.31</v>
      </c>
      <c r="V264" s="83">
        <v>3.4</v>
      </c>
      <c r="W264" s="83">
        <v>2.86</v>
      </c>
      <c r="X264" s="83">
        <v>3.59</v>
      </c>
      <c r="Y264" s="83">
        <v>1.84</v>
      </c>
      <c r="Z264" s="143">
        <f t="shared" si="0"/>
        <v>3.4</v>
      </c>
      <c r="AA264" s="143">
        <f t="shared" si="1"/>
        <v>3.59</v>
      </c>
      <c r="AB264" s="143">
        <f t="shared" si="2"/>
        <v>10.952784196390279</v>
      </c>
      <c r="AC264" s="143">
        <f t="shared" si="3"/>
        <v>1.84</v>
      </c>
      <c r="AD264" s="143">
        <f t="shared" si="4"/>
        <v>2.86</v>
      </c>
      <c r="AE264" s="143" t="e">
        <f t="shared" si="5"/>
        <v>#NUM!</v>
      </c>
      <c r="AF264" s="82">
        <v>43668</v>
      </c>
      <c r="AG264" s="83">
        <v>0.12</v>
      </c>
      <c r="AH264" s="83">
        <v>33.887590000000003</v>
      </c>
      <c r="AI264" s="75">
        <f t="shared" si="11"/>
        <v>1.4987401478257742</v>
      </c>
      <c r="AJ264" s="66">
        <v>2314.301141410991</v>
      </c>
      <c r="AK264" s="66">
        <v>2.3143011414109909</v>
      </c>
      <c r="AL264" s="67">
        <v>2.3143009999999999</v>
      </c>
      <c r="AM264" s="86">
        <v>59.7</v>
      </c>
      <c r="AN264" s="15" t="s">
        <v>149</v>
      </c>
    </row>
    <row r="265" spans="1:40" ht="14.5" x14ac:dyDescent="0.35">
      <c r="A265" s="87" t="s">
        <v>184</v>
      </c>
      <c r="B265" s="87" t="s">
        <v>189</v>
      </c>
      <c r="C265" s="87" t="s">
        <v>152</v>
      </c>
      <c r="D265" s="87" t="s">
        <v>375</v>
      </c>
      <c r="E265" s="87" t="s">
        <v>150</v>
      </c>
      <c r="F265" s="87" t="s">
        <v>142</v>
      </c>
      <c r="G265" s="80">
        <v>9.2916000000000007</v>
      </c>
      <c r="H265" s="80">
        <v>8.4336000000000002</v>
      </c>
      <c r="I265" s="83">
        <v>0.376</v>
      </c>
      <c r="J265" s="83">
        <v>1.123</v>
      </c>
      <c r="K265" s="83">
        <v>0.70399999999999996</v>
      </c>
      <c r="L265" s="83">
        <v>1.5589999999999999</v>
      </c>
      <c r="M265" s="83">
        <v>0.91900000000000004</v>
      </c>
      <c r="N265" s="83">
        <v>1.847</v>
      </c>
      <c r="O265" s="83">
        <v>22.46</v>
      </c>
      <c r="P265" s="62">
        <v>3.694</v>
      </c>
      <c r="Q265" s="62">
        <v>1.8380000000000001</v>
      </c>
      <c r="R265" s="62">
        <v>0.28800000000000003</v>
      </c>
      <c r="S265" s="62">
        <v>0.21500000000000008</v>
      </c>
      <c r="T265" s="83">
        <v>2.06</v>
      </c>
      <c r="U265" s="83">
        <v>3.5</v>
      </c>
      <c r="V265" s="83">
        <v>3.28</v>
      </c>
      <c r="W265" s="83">
        <v>1.8</v>
      </c>
      <c r="X265" s="126">
        <v>3.97</v>
      </c>
      <c r="Y265" s="83">
        <v>2.29</v>
      </c>
      <c r="Z265" s="143">
        <f t="shared" si="0"/>
        <v>3.28</v>
      </c>
      <c r="AA265" s="143">
        <f t="shared" si="1"/>
        <v>3.97</v>
      </c>
      <c r="AB265" s="143">
        <f t="shared" si="2"/>
        <v>43.630108857892296</v>
      </c>
      <c r="AC265" s="143">
        <f t="shared" si="3"/>
        <v>1.8</v>
      </c>
      <c r="AD265" s="143">
        <f t="shared" si="4"/>
        <v>2.29</v>
      </c>
      <c r="AE265" s="143">
        <f t="shared" si="5"/>
        <v>29.340581568324414</v>
      </c>
      <c r="AF265" s="82">
        <v>43668</v>
      </c>
      <c r="AG265" s="83">
        <v>0.19</v>
      </c>
      <c r="AH265" s="83">
        <v>16.701730000000001</v>
      </c>
      <c r="AI265" s="65">
        <f t="shared" si="11"/>
        <v>0.69868669330564848</v>
      </c>
      <c r="AJ265" s="66">
        <v>2446.7213594031195</v>
      </c>
      <c r="AK265" s="66">
        <v>2.4467213594031194</v>
      </c>
      <c r="AL265" s="67">
        <v>2.4467210000000001</v>
      </c>
      <c r="AM265" s="86">
        <v>55.6</v>
      </c>
      <c r="AN265" s="15" t="s">
        <v>149</v>
      </c>
    </row>
    <row r="266" spans="1:40" ht="14.5" x14ac:dyDescent="0.35">
      <c r="A266" s="87" t="s">
        <v>184</v>
      </c>
      <c r="B266" s="87" t="s">
        <v>189</v>
      </c>
      <c r="C266" s="87" t="s">
        <v>152</v>
      </c>
      <c r="D266" s="87" t="s">
        <v>376</v>
      </c>
      <c r="E266" s="87" t="s">
        <v>150</v>
      </c>
      <c r="F266" s="87" t="s">
        <v>160</v>
      </c>
      <c r="G266" s="80">
        <v>6.4283099999999997</v>
      </c>
      <c r="H266" s="80">
        <v>3.55071</v>
      </c>
      <c r="I266" s="83">
        <v>0.54900000000000004</v>
      </c>
      <c r="J266" s="83">
        <v>0.81200000000000006</v>
      </c>
      <c r="K266" s="83">
        <v>0.872</v>
      </c>
      <c r="L266" s="83">
        <v>1.0429999999999999</v>
      </c>
      <c r="M266" s="83">
        <v>1.079</v>
      </c>
      <c r="N266" s="83">
        <v>1.2629999999999999</v>
      </c>
      <c r="O266" s="83">
        <v>24.88</v>
      </c>
      <c r="P266" s="62">
        <v>2.5259999999999998</v>
      </c>
      <c r="Q266" s="62">
        <v>2.1579999999999999</v>
      </c>
      <c r="R266" s="62">
        <v>0.21999999999999997</v>
      </c>
      <c r="S266" s="62">
        <v>0.20699999999999996</v>
      </c>
      <c r="T266" s="83">
        <v>2</v>
      </c>
      <c r="U266" s="83">
        <v>2.39</v>
      </c>
      <c r="V266" s="83">
        <v>2.58</v>
      </c>
      <c r="W266" s="83">
        <v>2.04</v>
      </c>
      <c r="X266" s="83">
        <v>2.84</v>
      </c>
      <c r="Y266" s="83">
        <v>2.04</v>
      </c>
      <c r="Z266" s="143">
        <f t="shared" si="0"/>
        <v>2.58</v>
      </c>
      <c r="AA266" s="143">
        <f t="shared" si="1"/>
        <v>2.84</v>
      </c>
      <c r="AB266" s="143">
        <f t="shared" si="2"/>
        <v>15.070062141447881</v>
      </c>
      <c r="AC266" s="143">
        <f t="shared" si="3"/>
        <v>2.04</v>
      </c>
      <c r="AD266" s="143">
        <f t="shared" si="4"/>
        <v>2.04</v>
      </c>
      <c r="AE266" s="143">
        <f t="shared" si="5"/>
        <v>0</v>
      </c>
      <c r="AF266" s="82">
        <v>43668</v>
      </c>
      <c r="AG266" s="83">
        <v>0.22</v>
      </c>
      <c r="AH266" s="83">
        <v>15.178129999999999</v>
      </c>
      <c r="AI266" s="75">
        <f t="shared" si="11"/>
        <v>0.70295857090989866</v>
      </c>
      <c r="AJ266" s="66">
        <v>2210.0091129089574</v>
      </c>
      <c r="AK266" s="66">
        <v>2.2100091129089576</v>
      </c>
      <c r="AL266" s="67">
        <v>2.2100089999999999</v>
      </c>
      <c r="AM266" s="86">
        <v>46</v>
      </c>
      <c r="AN266" s="15" t="s">
        <v>149</v>
      </c>
    </row>
    <row r="267" spans="1:40" ht="14.5" x14ac:dyDescent="0.35">
      <c r="A267" s="87" t="s">
        <v>184</v>
      </c>
      <c r="B267" s="87" t="s">
        <v>189</v>
      </c>
      <c r="C267" s="87" t="s">
        <v>152</v>
      </c>
      <c r="D267" s="87" t="s">
        <v>376</v>
      </c>
      <c r="E267" s="87" t="s">
        <v>151</v>
      </c>
      <c r="F267" s="87" t="s">
        <v>139</v>
      </c>
      <c r="G267" s="80">
        <v>19.926169999999999</v>
      </c>
      <c r="H267" s="80">
        <v>18.865410000000001</v>
      </c>
      <c r="I267" s="83">
        <v>0.64100000000000001</v>
      </c>
      <c r="J267" s="83">
        <v>1.353</v>
      </c>
      <c r="K267" s="83">
        <v>1.1220000000000001</v>
      </c>
      <c r="L267" s="83">
        <v>1.712</v>
      </c>
      <c r="M267" s="83">
        <v>1.4590000000000001</v>
      </c>
      <c r="N267" s="83">
        <v>2.0840000000000001</v>
      </c>
      <c r="O267" s="83">
        <v>19.61</v>
      </c>
      <c r="P267" s="62">
        <v>4.1680000000000001</v>
      </c>
      <c r="Q267" s="62">
        <v>2.9180000000000001</v>
      </c>
      <c r="R267" s="62">
        <v>0.37200000000000011</v>
      </c>
      <c r="S267" s="62">
        <v>0.33699999999999997</v>
      </c>
      <c r="T267" s="83">
        <v>3.04</v>
      </c>
      <c r="U267" s="83">
        <v>4.12</v>
      </c>
      <c r="V267" s="83">
        <v>4.67</v>
      </c>
      <c r="W267" s="83">
        <v>3.34</v>
      </c>
      <c r="X267" s="83">
        <v>4.22</v>
      </c>
      <c r="Y267" s="83">
        <v>2.62</v>
      </c>
      <c r="Z267" s="143">
        <f t="shared" si="0"/>
        <v>4.22</v>
      </c>
      <c r="AA267" s="143">
        <f t="shared" si="1"/>
        <v>4.67</v>
      </c>
      <c r="AB267" s="143">
        <f t="shared" si="2"/>
        <v>26.743683944296645</v>
      </c>
      <c r="AC267" s="143">
        <f t="shared" si="3"/>
        <v>2.62</v>
      </c>
      <c r="AD267" s="143">
        <f t="shared" si="4"/>
        <v>3.34</v>
      </c>
      <c r="AE267" s="143">
        <f t="shared" si="5"/>
        <v>46.054480427175548</v>
      </c>
      <c r="AF267" s="82">
        <v>43668</v>
      </c>
      <c r="AG267" s="83">
        <v>0.31</v>
      </c>
      <c r="AH267" s="83">
        <v>28.082280000000001</v>
      </c>
      <c r="AI267" s="65">
        <f t="shared" si="11"/>
        <v>3.1841838777504292</v>
      </c>
      <c r="AJ267" s="66">
        <v>902.69233117613499</v>
      </c>
      <c r="AK267" s="66">
        <v>0.90269233117613501</v>
      </c>
      <c r="AL267" s="67">
        <v>0.90269200000000005</v>
      </c>
      <c r="AM267" s="86">
        <v>75.900000000000006</v>
      </c>
      <c r="AN267" s="15" t="s">
        <v>149</v>
      </c>
    </row>
    <row r="268" spans="1:40" ht="14.5" x14ac:dyDescent="0.35">
      <c r="A268" s="87" t="s">
        <v>184</v>
      </c>
      <c r="B268" s="87" t="s">
        <v>189</v>
      </c>
      <c r="C268" s="87" t="s">
        <v>152</v>
      </c>
      <c r="D268" s="87" t="s">
        <v>376</v>
      </c>
      <c r="E268" s="87" t="s">
        <v>151</v>
      </c>
      <c r="F268" s="87" t="s">
        <v>142</v>
      </c>
      <c r="G268" s="80">
        <v>14.41311</v>
      </c>
      <c r="H268" s="80">
        <v>11.715909999999999</v>
      </c>
      <c r="I268" s="83">
        <v>0.378</v>
      </c>
      <c r="J268" s="83">
        <v>1.351</v>
      </c>
      <c r="K268" s="83">
        <v>0.68799999999999994</v>
      </c>
      <c r="L268" s="83">
        <v>1.7450000000000001</v>
      </c>
      <c r="M268" s="83">
        <v>1.036</v>
      </c>
      <c r="N268" s="83">
        <v>1.976</v>
      </c>
      <c r="O268" s="83">
        <v>21.29</v>
      </c>
      <c r="P268" s="62">
        <v>3.952</v>
      </c>
      <c r="Q268" s="62">
        <v>2.0720000000000001</v>
      </c>
      <c r="R268" s="62">
        <v>0.23099999999999987</v>
      </c>
      <c r="S268" s="62">
        <v>0.34800000000000009</v>
      </c>
      <c r="T268" s="83">
        <v>2.16</v>
      </c>
      <c r="U268" s="83">
        <v>3.79</v>
      </c>
      <c r="V268" s="83">
        <v>3.65</v>
      </c>
      <c r="W268" s="83">
        <v>2.1800000000000002</v>
      </c>
      <c r="X268" s="83">
        <v>4.0999999999999996</v>
      </c>
      <c r="Y268" s="83">
        <v>2.21</v>
      </c>
      <c r="Z268" s="143">
        <f t="shared" si="0"/>
        <v>3.65</v>
      </c>
      <c r="AA268" s="143">
        <f t="shared" si="1"/>
        <v>4.0999999999999996</v>
      </c>
      <c r="AB268" s="143">
        <f t="shared" si="2"/>
        <v>26.74368394429662</v>
      </c>
      <c r="AC268" s="143">
        <f t="shared" si="3"/>
        <v>2.1800000000000002</v>
      </c>
      <c r="AD268" s="143">
        <f t="shared" si="4"/>
        <v>2.21</v>
      </c>
      <c r="AE268" s="143">
        <f t="shared" si="5"/>
        <v>1.7191313204852716</v>
      </c>
      <c r="AF268" s="82">
        <v>43668</v>
      </c>
      <c r="AG268" s="83">
        <v>0.19</v>
      </c>
      <c r="AH268" s="83">
        <v>28.969989999999999</v>
      </c>
      <c r="AI268" s="75">
        <f t="shared" si="11"/>
        <v>1.2793390013305133</v>
      </c>
      <c r="AJ268" s="66">
        <v>2317.7587658219263</v>
      </c>
      <c r="AK268" s="66">
        <v>2.3177587658219263</v>
      </c>
      <c r="AL268" s="67">
        <v>2.3177590000000001</v>
      </c>
      <c r="AM268" s="86">
        <v>69.900000000000006</v>
      </c>
      <c r="AN268" s="15" t="s">
        <v>149</v>
      </c>
    </row>
    <row r="269" spans="1:40" ht="14.5" x14ac:dyDescent="0.35">
      <c r="A269" s="87" t="s">
        <v>184</v>
      </c>
      <c r="B269" s="87" t="s">
        <v>189</v>
      </c>
      <c r="C269" s="87" t="s">
        <v>152</v>
      </c>
      <c r="D269" s="87" t="s">
        <v>376</v>
      </c>
      <c r="E269" s="87" t="s">
        <v>151</v>
      </c>
      <c r="F269" s="87" t="s">
        <v>160</v>
      </c>
      <c r="G269" s="80">
        <v>8.5194700000000001</v>
      </c>
      <c r="H269" s="80">
        <v>7.4984000000000002</v>
      </c>
      <c r="I269" s="83">
        <v>0.97199999999999998</v>
      </c>
      <c r="J269" s="83">
        <v>0.98499999999999999</v>
      </c>
      <c r="K269" s="83">
        <v>1.143</v>
      </c>
      <c r="L269" s="83">
        <v>1.2549999999999999</v>
      </c>
      <c r="M269" s="83">
        <v>1.464</v>
      </c>
      <c r="N269" s="83">
        <v>1.5880000000000001</v>
      </c>
      <c r="O269" s="83">
        <v>26.64</v>
      </c>
      <c r="P269" s="62">
        <v>3.1760000000000002</v>
      </c>
      <c r="Q269" s="62">
        <v>2.9279999999999999</v>
      </c>
      <c r="R269" s="62">
        <v>0.33300000000000018</v>
      </c>
      <c r="S269" s="62">
        <v>0.32099999999999995</v>
      </c>
      <c r="T269" s="83">
        <v>2.69</v>
      </c>
      <c r="U269" s="83">
        <v>2.72</v>
      </c>
      <c r="V269" s="83">
        <v>2.5299999999999998</v>
      </c>
      <c r="W269" s="83">
        <v>2.16</v>
      </c>
      <c r="X269" s="83">
        <v>3.71</v>
      </c>
      <c r="Y269" s="83">
        <v>2.61</v>
      </c>
      <c r="Z269" s="143">
        <f t="shared" si="0"/>
        <v>2.5299999999999998</v>
      </c>
      <c r="AA269" s="143">
        <f t="shared" si="1"/>
        <v>3.71</v>
      </c>
      <c r="AB269" s="143" t="e">
        <f t="shared" si="2"/>
        <v>#NUM!</v>
      </c>
      <c r="AC269" s="143">
        <f t="shared" si="3"/>
        <v>2.16</v>
      </c>
      <c r="AD269" s="143">
        <f t="shared" si="4"/>
        <v>2.61</v>
      </c>
      <c r="AE269" s="143">
        <f t="shared" si="5"/>
        <v>26.74368394429662</v>
      </c>
      <c r="AF269" s="82">
        <v>43668</v>
      </c>
      <c r="AG269" s="83">
        <v>0.31</v>
      </c>
      <c r="AH269" s="83">
        <v>22.321960000000001</v>
      </c>
      <c r="AI269" s="65">
        <f t="shared" si="11"/>
        <v>2.4416047823378184</v>
      </c>
      <c r="AJ269" s="66">
        <v>935.75570898867568</v>
      </c>
      <c r="AK269" s="66">
        <v>0.93575570898867566</v>
      </c>
      <c r="AL269" s="67">
        <v>0.93575600000000003</v>
      </c>
      <c r="AM269" s="86">
        <v>70.900000000000006</v>
      </c>
      <c r="AN269" s="15" t="s">
        <v>149</v>
      </c>
    </row>
    <row r="270" spans="1:40" ht="14.5" x14ac:dyDescent="0.35">
      <c r="A270" s="88" t="s">
        <v>184</v>
      </c>
      <c r="B270" s="88" t="s">
        <v>189</v>
      </c>
      <c r="C270" s="88" t="s">
        <v>152</v>
      </c>
      <c r="D270" s="88" t="s">
        <v>377</v>
      </c>
      <c r="E270" s="88" t="s">
        <v>169</v>
      </c>
      <c r="F270" s="88" t="s">
        <v>139</v>
      </c>
      <c r="G270" s="61">
        <v>23.166170000000001</v>
      </c>
      <c r="H270" s="61">
        <v>15.102690000000001</v>
      </c>
      <c r="I270" s="83">
        <v>0.19900000000000001</v>
      </c>
      <c r="J270" s="83">
        <v>1.4970000000000001</v>
      </c>
      <c r="K270" s="64">
        <v>1.228</v>
      </c>
      <c r="L270" s="64">
        <v>1.83</v>
      </c>
      <c r="M270" s="64">
        <v>1.8220000000000001</v>
      </c>
      <c r="N270" s="64">
        <v>2.4049999999999998</v>
      </c>
      <c r="O270" s="64">
        <v>20.89</v>
      </c>
      <c r="P270" s="62">
        <v>4.8099999999999996</v>
      </c>
      <c r="Q270" s="62">
        <v>3.6440000000000001</v>
      </c>
      <c r="R270" s="62">
        <v>0.57499999999999973</v>
      </c>
      <c r="S270" s="62">
        <v>0.59400000000000008</v>
      </c>
      <c r="T270" s="64">
        <v>2.5099999999999998</v>
      </c>
      <c r="U270" s="64">
        <v>4.5999999999999996</v>
      </c>
      <c r="V270" s="64">
        <v>4.6399999999999997</v>
      </c>
      <c r="W270" s="64">
        <v>2.57</v>
      </c>
      <c r="X270" s="64">
        <v>4.78</v>
      </c>
      <c r="Y270" s="64">
        <v>3.52</v>
      </c>
      <c r="Z270" s="143">
        <f t="shared" si="0"/>
        <v>4.6399999999999997</v>
      </c>
      <c r="AA270" s="143">
        <f t="shared" si="1"/>
        <v>4.78</v>
      </c>
      <c r="AB270" s="143">
        <f t="shared" si="2"/>
        <v>8.0478462454739876</v>
      </c>
      <c r="AC270" s="143">
        <f t="shared" si="3"/>
        <v>2.57</v>
      </c>
      <c r="AD270" s="143">
        <f t="shared" si="4"/>
        <v>3.52</v>
      </c>
      <c r="AE270" s="143">
        <f t="shared" si="5"/>
        <v>71.805127644838024</v>
      </c>
      <c r="AF270" s="63">
        <v>43668</v>
      </c>
      <c r="AG270" s="64">
        <v>0.44</v>
      </c>
      <c r="AH270" s="64">
        <v>37.130270000000003</v>
      </c>
      <c r="AI270" s="75">
        <f t="shared" si="11"/>
        <v>8.7632799330002289</v>
      </c>
      <c r="AJ270" s="66">
        <v>433.67755829034672</v>
      </c>
      <c r="AK270" s="66">
        <v>0.43367755829034671</v>
      </c>
      <c r="AL270" s="67">
        <v>0.43367800000000001</v>
      </c>
      <c r="AM270" s="69">
        <v>101</v>
      </c>
      <c r="AN270" s="15" t="s">
        <v>18</v>
      </c>
    </row>
    <row r="271" spans="1:40" ht="14.5" x14ac:dyDescent="0.35">
      <c r="A271" s="87" t="s">
        <v>184</v>
      </c>
      <c r="B271" s="87" t="s">
        <v>189</v>
      </c>
      <c r="C271" s="87" t="s">
        <v>152</v>
      </c>
      <c r="D271" s="87" t="s">
        <v>377</v>
      </c>
      <c r="E271" s="87" t="s">
        <v>169</v>
      </c>
      <c r="F271" s="87" t="s">
        <v>142</v>
      </c>
      <c r="G271" s="80">
        <v>19.39669</v>
      </c>
      <c r="H271" s="80">
        <v>15.5677</v>
      </c>
      <c r="I271" s="83">
        <v>0.26600000000000001</v>
      </c>
      <c r="J271" s="83">
        <v>1.282</v>
      </c>
      <c r="K271" s="83">
        <v>0.78100000000000003</v>
      </c>
      <c r="L271" s="83">
        <v>1.7909999999999999</v>
      </c>
      <c r="M271" s="83">
        <v>1.282</v>
      </c>
      <c r="N271" s="83">
        <v>2.1440000000000001</v>
      </c>
      <c r="O271" s="83">
        <v>19.89</v>
      </c>
      <c r="P271" s="62">
        <v>4.2880000000000003</v>
      </c>
      <c r="Q271" s="62">
        <v>2.5640000000000001</v>
      </c>
      <c r="R271" s="62">
        <v>0.3530000000000002</v>
      </c>
      <c r="S271" s="62">
        <v>0.501</v>
      </c>
      <c r="T271" s="83">
        <v>2.5499999999999998</v>
      </c>
      <c r="U271" s="83">
        <v>4.34</v>
      </c>
      <c r="V271" s="83">
        <v>4.4000000000000004</v>
      </c>
      <c r="W271" s="83">
        <v>2.64</v>
      </c>
      <c r="X271" s="83">
        <v>4.04</v>
      </c>
      <c r="Y271" s="83">
        <v>2.5499999999999998</v>
      </c>
      <c r="Z271" s="143">
        <f t="shared" si="0"/>
        <v>4.04</v>
      </c>
      <c r="AA271" s="143">
        <f t="shared" si="1"/>
        <v>4.4000000000000004</v>
      </c>
      <c r="AB271" s="143">
        <f t="shared" si="2"/>
        <v>21.100196019275245</v>
      </c>
      <c r="AC271" s="143">
        <f t="shared" si="3"/>
        <v>2.5499999999999998</v>
      </c>
      <c r="AD271" s="143">
        <f t="shared" si="4"/>
        <v>2.64</v>
      </c>
      <c r="AE271" s="143">
        <f t="shared" si="5"/>
        <v>5.1636070896673925</v>
      </c>
      <c r="AF271" s="82">
        <v>43668</v>
      </c>
      <c r="AG271" s="83">
        <v>0.11</v>
      </c>
      <c r="AH271" s="83">
        <v>36.219929999999998</v>
      </c>
      <c r="AI271" s="65">
        <f t="shared" si="11"/>
        <v>2.8778618067687844</v>
      </c>
      <c r="AJ271" s="66">
        <v>1288.1997124238046</v>
      </c>
      <c r="AK271" s="66">
        <v>1.2881997124238047</v>
      </c>
      <c r="AL271" s="67">
        <v>1.2882</v>
      </c>
      <c r="AM271" s="86">
        <v>65.7</v>
      </c>
      <c r="AN271" s="15" t="s">
        <v>149</v>
      </c>
    </row>
    <row r="272" spans="1:40" ht="14.5" x14ac:dyDescent="0.35">
      <c r="A272" s="87" t="s">
        <v>184</v>
      </c>
      <c r="B272" s="87" t="s">
        <v>189</v>
      </c>
      <c r="C272" s="87" t="s">
        <v>154</v>
      </c>
      <c r="D272" s="87" t="s">
        <v>378</v>
      </c>
      <c r="E272" s="87" t="s">
        <v>138</v>
      </c>
      <c r="F272" s="87" t="s">
        <v>160</v>
      </c>
      <c r="G272" s="80">
        <v>7.0985199999999997</v>
      </c>
      <c r="H272" s="80">
        <v>7.0962199999999998</v>
      </c>
      <c r="I272" s="83">
        <v>8.7999999999999995E-2</v>
      </c>
      <c r="J272" s="83">
        <v>0.58899999999999997</v>
      </c>
      <c r="K272" s="83">
        <v>0.13600000000000001</v>
      </c>
      <c r="L272" s="83">
        <v>0.56499999999999995</v>
      </c>
      <c r="M272" s="83">
        <v>0.39600000000000002</v>
      </c>
      <c r="N272" s="83">
        <v>0.93300000000000005</v>
      </c>
      <c r="O272" s="83">
        <v>26.43</v>
      </c>
      <c r="P272" s="62">
        <v>1.8660000000000001</v>
      </c>
      <c r="Q272" s="62">
        <v>0.79200000000000004</v>
      </c>
      <c r="R272" s="62">
        <v>0.3680000000000001</v>
      </c>
      <c r="S272" s="62">
        <v>0.26</v>
      </c>
      <c r="T272" s="83">
        <v>1.78</v>
      </c>
      <c r="U272" s="83">
        <v>2.59</v>
      </c>
      <c r="V272" s="83">
        <v>2.89</v>
      </c>
      <c r="W272" s="83">
        <v>1.68</v>
      </c>
      <c r="X272" s="83">
        <v>3.42</v>
      </c>
      <c r="Y272" s="83">
        <v>1.98</v>
      </c>
      <c r="Z272" s="143">
        <f t="shared" si="0"/>
        <v>2.89</v>
      </c>
      <c r="AA272" s="143">
        <f t="shared" si="1"/>
        <v>3.42</v>
      </c>
      <c r="AB272" s="143">
        <f t="shared" si="2"/>
        <v>32.005454820456443</v>
      </c>
      <c r="AC272" s="143">
        <f t="shared" si="3"/>
        <v>1.68</v>
      </c>
      <c r="AD272" s="143">
        <f t="shared" si="4"/>
        <v>1.98</v>
      </c>
      <c r="AE272" s="143">
        <f t="shared" si="5"/>
        <v>17.45760311973601</v>
      </c>
      <c r="AF272" s="82">
        <v>43668</v>
      </c>
      <c r="AG272" s="83">
        <v>0.27</v>
      </c>
      <c r="AH272" s="83">
        <v>9.9892099999999999</v>
      </c>
      <c r="AI272" s="75">
        <f t="shared" si="11"/>
        <v>4.438855318443298E-2</v>
      </c>
      <c r="AJ272" s="66">
        <v>23033.804705464041</v>
      </c>
      <c r="AK272" s="66">
        <v>23.033804705464043</v>
      </c>
      <c r="AL272" s="67">
        <v>23.033799999999999</v>
      </c>
      <c r="AM272" s="86">
        <v>73.7</v>
      </c>
      <c r="AN272" s="15" t="s">
        <v>8</v>
      </c>
    </row>
    <row r="273" spans="1:40" ht="14.5" x14ac:dyDescent="0.35">
      <c r="A273" s="87" t="s">
        <v>184</v>
      </c>
      <c r="B273" s="87" t="s">
        <v>189</v>
      </c>
      <c r="C273" s="87" t="s">
        <v>154</v>
      </c>
      <c r="D273" s="87" t="s">
        <v>379</v>
      </c>
      <c r="E273" s="87" t="s">
        <v>145</v>
      </c>
      <c r="F273" s="87" t="s">
        <v>139</v>
      </c>
      <c r="G273" s="80">
        <v>8.0278100000000006</v>
      </c>
      <c r="H273" s="80">
        <v>7.14194</v>
      </c>
      <c r="I273" s="83">
        <v>0.19800000000000001</v>
      </c>
      <c r="J273" s="83">
        <v>0.43</v>
      </c>
      <c r="K273" s="83">
        <v>0.17100000000000001</v>
      </c>
      <c r="L273" s="83">
        <v>0.77800000000000002</v>
      </c>
      <c r="M273" s="83">
        <v>0.51500000000000001</v>
      </c>
      <c r="N273" s="83">
        <v>1.123</v>
      </c>
      <c r="O273" s="83">
        <v>24.87</v>
      </c>
      <c r="P273" s="62">
        <v>2.246</v>
      </c>
      <c r="Q273" s="62">
        <v>1.03</v>
      </c>
      <c r="R273" s="62">
        <v>0.34499999999999997</v>
      </c>
      <c r="S273" s="62">
        <v>0.34399999999999997</v>
      </c>
      <c r="T273" s="83">
        <v>1.54</v>
      </c>
      <c r="U273" s="83">
        <v>3.63</v>
      </c>
      <c r="V273" s="83">
        <v>3.4</v>
      </c>
      <c r="W273" s="83">
        <v>1.56</v>
      </c>
      <c r="X273" s="83">
        <v>3.76</v>
      </c>
      <c r="Y273" s="83">
        <v>1.58</v>
      </c>
      <c r="Z273" s="143">
        <f t="shared" si="0"/>
        <v>3.4</v>
      </c>
      <c r="AA273" s="143">
        <f t="shared" si="1"/>
        <v>3.76</v>
      </c>
      <c r="AB273" s="143">
        <f t="shared" si="2"/>
        <v>21.100196019275213</v>
      </c>
      <c r="AC273" s="143">
        <f t="shared" si="3"/>
        <v>1.56</v>
      </c>
      <c r="AD273" s="143">
        <f t="shared" si="4"/>
        <v>1.58</v>
      </c>
      <c r="AE273" s="143">
        <f t="shared" si="5"/>
        <v>1.1459919981269298</v>
      </c>
      <c r="AF273" s="82">
        <v>43668</v>
      </c>
      <c r="AG273" s="83">
        <v>0.25</v>
      </c>
      <c r="AH273" s="83">
        <v>13.005089999999999</v>
      </c>
      <c r="AI273" s="65">
        <f t="shared" si="11"/>
        <v>0.11741811592735026</v>
      </c>
      <c r="AJ273" s="66">
        <v>11336.625007665793</v>
      </c>
      <c r="AK273" s="66">
        <v>11.336625007665793</v>
      </c>
      <c r="AL273" s="67">
        <v>11.33663</v>
      </c>
      <c r="AM273" s="86">
        <v>62.4</v>
      </c>
      <c r="AN273" s="15" t="s">
        <v>149</v>
      </c>
    </row>
    <row r="274" spans="1:40" ht="14.5" x14ac:dyDescent="0.35">
      <c r="A274" s="59" t="s">
        <v>184</v>
      </c>
      <c r="B274" s="59" t="s">
        <v>189</v>
      </c>
      <c r="C274" s="59" t="s">
        <v>154</v>
      </c>
      <c r="D274" s="59" t="s">
        <v>380</v>
      </c>
      <c r="E274" s="59" t="s">
        <v>148</v>
      </c>
      <c r="F274" s="59" t="s">
        <v>139</v>
      </c>
      <c r="G274" s="75"/>
      <c r="H274" s="75"/>
      <c r="I274" s="75"/>
      <c r="J274" s="75"/>
      <c r="K274" s="75" t="s">
        <v>224</v>
      </c>
      <c r="L274" s="75"/>
      <c r="M274" s="75"/>
      <c r="N274" s="75"/>
      <c r="O274" s="92">
        <v>19.170000000000002</v>
      </c>
      <c r="P274" s="62">
        <v>0</v>
      </c>
      <c r="Q274" s="62">
        <v>0</v>
      </c>
      <c r="R274" s="62">
        <v>0</v>
      </c>
      <c r="S274" s="62" t="e">
        <v>#VALUE!</v>
      </c>
      <c r="T274" s="92">
        <v>1.97</v>
      </c>
      <c r="U274" s="92">
        <v>3.17</v>
      </c>
      <c r="V274" s="92">
        <v>3.08</v>
      </c>
      <c r="W274" s="92">
        <v>2.14</v>
      </c>
      <c r="X274" s="92">
        <v>2.54</v>
      </c>
      <c r="Y274" s="92">
        <v>1.81</v>
      </c>
      <c r="Z274" s="143">
        <f t="shared" si="0"/>
        <v>2.54</v>
      </c>
      <c r="AA274" s="143">
        <f t="shared" si="1"/>
        <v>3.08</v>
      </c>
      <c r="AB274" s="143">
        <f t="shared" si="2"/>
        <v>32.683638838795311</v>
      </c>
      <c r="AC274" s="143">
        <f t="shared" si="3"/>
        <v>1.81</v>
      </c>
      <c r="AD274" s="143">
        <f t="shared" si="4"/>
        <v>2.14</v>
      </c>
      <c r="AE274" s="143">
        <f t="shared" si="5"/>
        <v>19.268775487084142</v>
      </c>
      <c r="AF274" s="91">
        <v>43668</v>
      </c>
      <c r="AG274" s="92">
        <v>0.19</v>
      </c>
      <c r="AH274" s="92">
        <v>12.045400000000001</v>
      </c>
      <c r="AI274" s="75" t="e">
        <f t="shared" si="11"/>
        <v>#VALUE!</v>
      </c>
      <c r="AJ274" s="66" t="e">
        <v>#VALUE!</v>
      </c>
      <c r="AK274" s="66" t="e">
        <v>#VALUE!</v>
      </c>
      <c r="AL274" s="102" t="e">
        <v>#VALUE!</v>
      </c>
      <c r="AM274" s="94">
        <v>40.6</v>
      </c>
      <c r="AN274" s="15" t="s">
        <v>16</v>
      </c>
    </row>
    <row r="275" spans="1:40" ht="14.5" x14ac:dyDescent="0.35">
      <c r="A275" s="59" t="s">
        <v>184</v>
      </c>
      <c r="B275" s="59" t="s">
        <v>189</v>
      </c>
      <c r="C275" s="59" t="s">
        <v>154</v>
      </c>
      <c r="D275" s="59" t="s">
        <v>380</v>
      </c>
      <c r="E275" s="59" t="s">
        <v>148</v>
      </c>
      <c r="F275" s="59" t="s">
        <v>142</v>
      </c>
      <c r="G275" s="75"/>
      <c r="H275" s="75"/>
      <c r="I275" s="75"/>
      <c r="J275" s="75"/>
      <c r="K275" s="92">
        <v>6.8000000000000005E-2</v>
      </c>
      <c r="L275" s="92">
        <v>0.61399999999999999</v>
      </c>
      <c r="M275" s="92">
        <v>0.23899999999999999</v>
      </c>
      <c r="N275" s="92">
        <v>0.751</v>
      </c>
      <c r="O275" s="92">
        <v>22.95</v>
      </c>
      <c r="P275" s="62">
        <v>1.502</v>
      </c>
      <c r="Q275" s="62">
        <v>0.47799999999999998</v>
      </c>
      <c r="R275" s="62">
        <v>0.13700000000000001</v>
      </c>
      <c r="S275" s="62">
        <v>0.17099999999999999</v>
      </c>
      <c r="T275" s="92">
        <v>1.44</v>
      </c>
      <c r="U275" s="92">
        <v>3.09</v>
      </c>
      <c r="V275" s="92">
        <v>3.18</v>
      </c>
      <c r="W275" s="92">
        <v>2.15</v>
      </c>
      <c r="X275" s="92">
        <v>3.07</v>
      </c>
      <c r="Y275" s="92">
        <v>1.43</v>
      </c>
      <c r="Z275" s="143">
        <f t="shared" si="0"/>
        <v>3.07</v>
      </c>
      <c r="AA275" s="143">
        <f t="shared" si="1"/>
        <v>3.18</v>
      </c>
      <c r="AB275" s="143">
        <f t="shared" si="2"/>
        <v>6.3153155679154276</v>
      </c>
      <c r="AC275" s="143">
        <f t="shared" si="3"/>
        <v>1.43</v>
      </c>
      <c r="AD275" s="143">
        <f t="shared" si="4"/>
        <v>2.15</v>
      </c>
      <c r="AE275" s="143">
        <f t="shared" si="5"/>
        <v>46.054480427175562</v>
      </c>
      <c r="AF275" s="91">
        <v>43668</v>
      </c>
      <c r="AG275" s="92">
        <v>0.21</v>
      </c>
      <c r="AH275" s="92">
        <v>10.735519999999999</v>
      </c>
      <c r="AI275" s="65">
        <f t="shared" si="11"/>
        <v>7.9007363245950767E-3</v>
      </c>
      <c r="AJ275" s="66">
        <v>139078.83495778471</v>
      </c>
      <c r="AK275" s="66">
        <v>139.07883495778472</v>
      </c>
      <c r="AL275" s="67">
        <v>139.0788</v>
      </c>
      <c r="AM275" s="94">
        <v>55.7</v>
      </c>
      <c r="AN275" s="15" t="s">
        <v>16</v>
      </c>
    </row>
    <row r="276" spans="1:40" ht="14.5" x14ac:dyDescent="0.35">
      <c r="A276" s="127" t="s">
        <v>184</v>
      </c>
      <c r="B276" s="127" t="s">
        <v>189</v>
      </c>
      <c r="C276" s="127" t="s">
        <v>154</v>
      </c>
      <c r="D276" s="127" t="s">
        <v>381</v>
      </c>
      <c r="E276" s="127" t="s">
        <v>150</v>
      </c>
      <c r="F276" s="127" t="s">
        <v>139</v>
      </c>
      <c r="G276" s="128"/>
      <c r="H276" s="128"/>
      <c r="I276" s="129">
        <v>0.187</v>
      </c>
      <c r="J276" s="129">
        <v>0.499</v>
      </c>
      <c r="K276" s="129">
        <v>0.13200000000000001</v>
      </c>
      <c r="L276" s="129">
        <v>1.133</v>
      </c>
      <c r="M276" s="129">
        <v>0.32200000000000001</v>
      </c>
      <c r="N276" s="129">
        <v>1.3280000000000001</v>
      </c>
      <c r="O276" s="129">
        <v>20.170000000000002</v>
      </c>
      <c r="P276" s="62">
        <v>2.6560000000000001</v>
      </c>
      <c r="Q276" s="62">
        <v>0.64400000000000002</v>
      </c>
      <c r="R276" s="62">
        <v>0.19500000000000006</v>
      </c>
      <c r="S276" s="62">
        <v>0.19</v>
      </c>
      <c r="T276" s="129">
        <v>2.29</v>
      </c>
      <c r="U276" s="129">
        <v>3.52</v>
      </c>
      <c r="V276" s="129">
        <v>4.05</v>
      </c>
      <c r="W276" s="129">
        <v>2.93</v>
      </c>
      <c r="X276" s="129">
        <v>3.49</v>
      </c>
      <c r="Y276" s="129">
        <v>1.81</v>
      </c>
      <c r="Z276" s="143">
        <f t="shared" si="0"/>
        <v>3.49</v>
      </c>
      <c r="AA276" s="143">
        <f t="shared" si="1"/>
        <v>4.05</v>
      </c>
      <c r="AB276" s="143">
        <f t="shared" si="2"/>
        <v>34.055797734791931</v>
      </c>
      <c r="AC276" s="143">
        <f t="shared" si="3"/>
        <v>1.81</v>
      </c>
      <c r="AD276" s="143">
        <f t="shared" si="4"/>
        <v>2.93</v>
      </c>
      <c r="AE276" s="143" t="e">
        <f t="shared" si="5"/>
        <v>#NUM!</v>
      </c>
      <c r="AF276" s="130">
        <v>43668</v>
      </c>
      <c r="AG276" s="129">
        <v>0.14000000000000001</v>
      </c>
      <c r="AH276" s="129">
        <v>10.694419999999999</v>
      </c>
      <c r="AI276" s="75">
        <f t="shared" si="11"/>
        <v>3.2775508562043747E-2</v>
      </c>
      <c r="AJ276" s="66">
        <v>33397.451179475385</v>
      </c>
      <c r="AK276" s="66">
        <v>33.397451179475389</v>
      </c>
      <c r="AL276" s="67">
        <v>33.397449999999999</v>
      </c>
      <c r="AM276" s="132">
        <v>62.1</v>
      </c>
      <c r="AN276" s="15" t="s">
        <v>12</v>
      </c>
    </row>
    <row r="277" spans="1:40" ht="14.5" x14ac:dyDescent="0.35">
      <c r="A277" s="87" t="s">
        <v>184</v>
      </c>
      <c r="B277" s="87" t="s">
        <v>189</v>
      </c>
      <c r="C277" s="87" t="s">
        <v>154</v>
      </c>
      <c r="D277" s="87" t="s">
        <v>381</v>
      </c>
      <c r="E277" s="87" t="s">
        <v>150</v>
      </c>
      <c r="F277" s="87" t="s">
        <v>160</v>
      </c>
      <c r="G277" s="80">
        <v>3.06277</v>
      </c>
      <c r="H277" s="80">
        <v>2.9809399999999999</v>
      </c>
      <c r="I277" s="83">
        <v>6.4000000000000001E-2</v>
      </c>
      <c r="J277" s="83">
        <v>0.84199999999999997</v>
      </c>
      <c r="K277" s="83">
        <v>0.33800000000000002</v>
      </c>
      <c r="L277" s="83">
        <v>1.08</v>
      </c>
      <c r="M277" s="83">
        <v>0.47</v>
      </c>
      <c r="N277" s="83">
        <v>1.2030000000000001</v>
      </c>
      <c r="O277" s="83">
        <v>29.24</v>
      </c>
      <c r="P277" s="62">
        <v>2.4060000000000001</v>
      </c>
      <c r="Q277" s="62">
        <v>0.94</v>
      </c>
      <c r="R277" s="62">
        <v>0.123</v>
      </c>
      <c r="S277" s="62">
        <v>0.13199999999999995</v>
      </c>
      <c r="T277" s="83">
        <v>1.18</v>
      </c>
      <c r="U277" s="83">
        <v>2.65</v>
      </c>
      <c r="V277" s="83">
        <v>2.97</v>
      </c>
      <c r="W277" s="83">
        <v>1.61</v>
      </c>
      <c r="X277" s="83">
        <v>2.54</v>
      </c>
      <c r="Y277" s="83">
        <v>1.67</v>
      </c>
      <c r="Z277" s="143">
        <f t="shared" si="0"/>
        <v>2.54</v>
      </c>
      <c r="AA277" s="143">
        <f t="shared" si="1"/>
        <v>2.97</v>
      </c>
      <c r="AB277" s="143">
        <f t="shared" si="2"/>
        <v>25.467560136657386</v>
      </c>
      <c r="AC277" s="143">
        <f t="shared" si="3"/>
        <v>1.61</v>
      </c>
      <c r="AD277" s="143">
        <f t="shared" si="4"/>
        <v>1.67</v>
      </c>
      <c r="AE277" s="143">
        <f t="shared" si="5"/>
        <v>3.4398127667297755</v>
      </c>
      <c r="AF277" s="82">
        <v>43668</v>
      </c>
      <c r="AG277" s="83">
        <v>0.49</v>
      </c>
      <c r="AH277" s="83">
        <v>6.5048199999999996</v>
      </c>
      <c r="AI277" s="65">
        <f t="shared" si="11"/>
        <v>6.5341545182139985E-2</v>
      </c>
      <c r="AJ277" s="66">
        <v>10189.465654060636</v>
      </c>
      <c r="AK277" s="66">
        <v>10.189465654060635</v>
      </c>
      <c r="AL277" s="67">
        <v>10.18947</v>
      </c>
      <c r="AM277" s="86">
        <v>67.7</v>
      </c>
      <c r="AN277" s="15" t="s">
        <v>149</v>
      </c>
    </row>
    <row r="278" spans="1:40" ht="14.5" x14ac:dyDescent="0.35">
      <c r="A278" s="87" t="s">
        <v>184</v>
      </c>
      <c r="B278" s="87" t="s">
        <v>189</v>
      </c>
      <c r="C278" s="87" t="s">
        <v>154</v>
      </c>
      <c r="D278" s="87" t="s">
        <v>382</v>
      </c>
      <c r="E278" s="87" t="s">
        <v>151</v>
      </c>
      <c r="F278" s="87" t="s">
        <v>142</v>
      </c>
      <c r="G278" s="80">
        <v>7.7030399999999997</v>
      </c>
      <c r="H278" s="80">
        <v>7.6462899999999996</v>
      </c>
      <c r="I278" s="83">
        <v>0.111</v>
      </c>
      <c r="J278" s="83">
        <v>0.25900000000000001</v>
      </c>
      <c r="K278" s="83">
        <v>0.29699999999999999</v>
      </c>
      <c r="L278" s="83">
        <v>1.206</v>
      </c>
      <c r="M278" s="83">
        <v>0.55200000000000005</v>
      </c>
      <c r="N278" s="83">
        <v>1.4470000000000001</v>
      </c>
      <c r="O278" s="83">
        <v>20.11</v>
      </c>
      <c r="P278" s="62">
        <v>2.8940000000000001</v>
      </c>
      <c r="Q278" s="62">
        <v>1.1040000000000001</v>
      </c>
      <c r="R278" s="62">
        <v>0.2410000000000001</v>
      </c>
      <c r="S278" s="62">
        <v>0.25500000000000006</v>
      </c>
      <c r="T278" s="83">
        <v>1.56</v>
      </c>
      <c r="U278" s="83">
        <v>3.25</v>
      </c>
      <c r="V278" s="83">
        <v>3.59</v>
      </c>
      <c r="W278" s="83">
        <v>1.51</v>
      </c>
      <c r="X278" s="83">
        <v>2.65</v>
      </c>
      <c r="Y278" s="83">
        <v>1.59</v>
      </c>
      <c r="Z278" s="143">
        <f t="shared" si="0"/>
        <v>2.65</v>
      </c>
      <c r="AA278" s="143">
        <f t="shared" si="1"/>
        <v>3.59</v>
      </c>
      <c r="AB278" s="143">
        <f t="shared" si="2"/>
        <v>70.051556395202454</v>
      </c>
      <c r="AC278" s="143">
        <f t="shared" si="3"/>
        <v>1.51</v>
      </c>
      <c r="AD278" s="143">
        <f t="shared" si="4"/>
        <v>1.59</v>
      </c>
      <c r="AE278" s="143">
        <f t="shared" si="5"/>
        <v>4.5885657347381335</v>
      </c>
      <c r="AF278" s="82">
        <v>43668</v>
      </c>
      <c r="AG278" s="83">
        <v>0.27</v>
      </c>
      <c r="AH278" s="83">
        <v>11.52153</v>
      </c>
      <c r="AI278" s="75">
        <f t="shared" ref="AI278:AI338" si="12">PI()/4*(M278^3*N278-K278^3*L278)</f>
        <v>0.16633603363462293</v>
      </c>
      <c r="AJ278" s="66">
        <v>7089.7241932882825</v>
      </c>
      <c r="AK278" s="66">
        <v>7.0897241932882826</v>
      </c>
      <c r="AL278" s="67">
        <v>7.0897240000000004</v>
      </c>
      <c r="AM278" s="86">
        <v>51.3</v>
      </c>
      <c r="AN278" s="15" t="s">
        <v>149</v>
      </c>
    </row>
    <row r="279" spans="1:40" ht="14.5" x14ac:dyDescent="0.35">
      <c r="A279" s="59" t="s">
        <v>184</v>
      </c>
      <c r="B279" s="59" t="s">
        <v>192</v>
      </c>
      <c r="C279" s="59" t="s">
        <v>137</v>
      </c>
      <c r="D279" s="59" t="s">
        <v>383</v>
      </c>
      <c r="E279" s="59" t="s">
        <v>138</v>
      </c>
      <c r="F279" s="59" t="s">
        <v>139</v>
      </c>
      <c r="G279" s="75">
        <v>21.15447</v>
      </c>
      <c r="H279" s="75">
        <v>21.15447</v>
      </c>
      <c r="I279" s="92">
        <v>0.61</v>
      </c>
      <c r="J279" s="92">
        <v>0.73199999999999998</v>
      </c>
      <c r="K279" s="92">
        <v>0.877</v>
      </c>
      <c r="L279" s="92">
        <v>1.0529999999999999</v>
      </c>
      <c r="M279" s="92">
        <v>1.0649999999999999</v>
      </c>
      <c r="N279" s="92">
        <v>1.276</v>
      </c>
      <c r="O279" s="92">
        <v>24.73</v>
      </c>
      <c r="P279" s="62">
        <v>2.552</v>
      </c>
      <c r="Q279" s="62">
        <v>2.13</v>
      </c>
      <c r="R279" s="62">
        <v>0.22300000000000009</v>
      </c>
      <c r="S279" s="62">
        <v>0.18799999999999994</v>
      </c>
      <c r="T279" s="92">
        <v>2.72</v>
      </c>
      <c r="U279" s="92">
        <v>3.07</v>
      </c>
      <c r="V279" s="92">
        <v>3.82</v>
      </c>
      <c r="W279" s="92">
        <v>3.77</v>
      </c>
      <c r="X279" s="92">
        <v>2.2799999999999998</v>
      </c>
      <c r="Y279" s="92">
        <v>2.2200000000000002</v>
      </c>
      <c r="Z279" s="143">
        <f t="shared" si="0"/>
        <v>2.2799999999999998</v>
      </c>
      <c r="AA279" s="143">
        <f t="shared" si="1"/>
        <v>3.82</v>
      </c>
      <c r="AB279" s="143" t="e">
        <f t="shared" si="2"/>
        <v>#NUM!</v>
      </c>
      <c r="AC279" s="143">
        <f t="shared" si="3"/>
        <v>2.2200000000000002</v>
      </c>
      <c r="AD279" s="143">
        <f t="shared" si="4"/>
        <v>3.77</v>
      </c>
      <c r="AE279" s="143" t="e">
        <f t="shared" si="5"/>
        <v>#NUM!</v>
      </c>
      <c r="AF279" s="91">
        <v>43705</v>
      </c>
      <c r="AG279" s="92">
        <v>0.34</v>
      </c>
      <c r="AH279" s="92">
        <v>43.504809999999999</v>
      </c>
      <c r="AI279" s="65">
        <f t="shared" si="12"/>
        <v>0.65271904794935032</v>
      </c>
      <c r="AJ279" s="66">
        <v>6822.075420552459</v>
      </c>
      <c r="AK279" s="66">
        <v>6.8220754205524594</v>
      </c>
      <c r="AL279" s="67">
        <v>6.8220749999999999</v>
      </c>
      <c r="AM279" s="94">
        <v>56.4</v>
      </c>
      <c r="AN279" s="15" t="s">
        <v>16</v>
      </c>
    </row>
    <row r="280" spans="1:40" ht="14.5" x14ac:dyDescent="0.35">
      <c r="A280" s="87" t="s">
        <v>184</v>
      </c>
      <c r="B280" s="87" t="s">
        <v>192</v>
      </c>
      <c r="C280" s="87" t="s">
        <v>137</v>
      </c>
      <c r="D280" s="87" t="s">
        <v>383</v>
      </c>
      <c r="E280" s="87" t="s">
        <v>138</v>
      </c>
      <c r="F280" s="87" t="s">
        <v>142</v>
      </c>
      <c r="G280" s="80">
        <v>5.0167200000000003</v>
      </c>
      <c r="H280" s="80">
        <v>4.5934499999999998</v>
      </c>
      <c r="I280" s="83">
        <v>0.42799999999999999</v>
      </c>
      <c r="J280" s="83">
        <v>0.55600000000000005</v>
      </c>
      <c r="K280" s="83">
        <v>0.53500000000000003</v>
      </c>
      <c r="L280" s="83">
        <v>0.65300000000000002</v>
      </c>
      <c r="M280" s="83">
        <v>0.66200000000000003</v>
      </c>
      <c r="N280" s="83">
        <v>0.81799999999999995</v>
      </c>
      <c r="O280" s="83">
        <v>25.55</v>
      </c>
      <c r="P280" s="62">
        <v>1.6359999999999999</v>
      </c>
      <c r="Q280" s="62">
        <v>1.3240000000000001</v>
      </c>
      <c r="R280" s="62">
        <v>0.16499999999999992</v>
      </c>
      <c r="S280" s="62">
        <v>0.127</v>
      </c>
      <c r="T280" s="83">
        <v>1.67</v>
      </c>
      <c r="U280" s="83">
        <v>2.02</v>
      </c>
      <c r="V280" s="83">
        <v>2.08</v>
      </c>
      <c r="W280" s="83">
        <v>1.65</v>
      </c>
      <c r="X280" s="83">
        <v>2.0099999999999998</v>
      </c>
      <c r="Y280" s="83">
        <v>2</v>
      </c>
      <c r="Z280" s="143">
        <f t="shared" si="0"/>
        <v>2.0099999999999998</v>
      </c>
      <c r="AA280" s="143">
        <f t="shared" si="1"/>
        <v>2.08</v>
      </c>
      <c r="AB280" s="143">
        <f t="shared" si="2"/>
        <v>4.0139872171398183</v>
      </c>
      <c r="AC280" s="143">
        <f t="shared" si="3"/>
        <v>1.65</v>
      </c>
      <c r="AD280" s="143">
        <f t="shared" si="4"/>
        <v>2</v>
      </c>
      <c r="AE280" s="143">
        <f t="shared" si="5"/>
        <v>20.487315110044808</v>
      </c>
      <c r="AF280" s="82">
        <v>43705</v>
      </c>
      <c r="AG280" s="83">
        <v>0.37</v>
      </c>
      <c r="AH280" s="83">
        <v>17.51294</v>
      </c>
      <c r="AI280" s="75">
        <f t="shared" si="12"/>
        <v>0.10785244897303542</v>
      </c>
      <c r="AJ280" s="66">
        <v>16620.136090108517</v>
      </c>
      <c r="AK280" s="66">
        <v>16.620136090108517</v>
      </c>
      <c r="AL280" s="67">
        <v>16.620139999999999</v>
      </c>
      <c r="AM280" s="86">
        <v>29.7</v>
      </c>
      <c r="AN280" s="15" t="s">
        <v>149</v>
      </c>
    </row>
    <row r="281" spans="1:40" ht="14.5" x14ac:dyDescent="0.35">
      <c r="A281" s="59" t="s">
        <v>184</v>
      </c>
      <c r="B281" s="59" t="s">
        <v>192</v>
      </c>
      <c r="C281" s="59" t="s">
        <v>137</v>
      </c>
      <c r="D281" s="59" t="s">
        <v>384</v>
      </c>
      <c r="E281" s="59" t="s">
        <v>145</v>
      </c>
      <c r="F281" s="59" t="s">
        <v>139</v>
      </c>
      <c r="G281" s="75"/>
      <c r="H281" s="75"/>
      <c r="I281" s="75"/>
      <c r="J281" s="75"/>
      <c r="K281" s="92">
        <v>0.502</v>
      </c>
      <c r="L281" s="92">
        <v>0.95699999999999996</v>
      </c>
      <c r="M281" s="92">
        <v>0.80300000000000005</v>
      </c>
      <c r="N281" s="92">
        <v>1.3280000000000001</v>
      </c>
      <c r="O281" s="92">
        <v>17.39</v>
      </c>
      <c r="P281" s="62">
        <v>2.6560000000000001</v>
      </c>
      <c r="Q281" s="62">
        <v>1.6060000000000001</v>
      </c>
      <c r="R281" s="62">
        <v>0.37100000000000011</v>
      </c>
      <c r="S281" s="62">
        <v>0.30100000000000005</v>
      </c>
      <c r="T281" s="92">
        <v>2.04</v>
      </c>
      <c r="U281" s="92">
        <v>2.72</v>
      </c>
      <c r="V281" s="92">
        <v>2.5099999999999998</v>
      </c>
      <c r="W281" s="92">
        <v>1.97</v>
      </c>
      <c r="X281" s="92">
        <v>3.26</v>
      </c>
      <c r="Y281" s="92">
        <v>2.73</v>
      </c>
      <c r="Z281" s="143">
        <f t="shared" si="0"/>
        <v>2.5099999999999998</v>
      </c>
      <c r="AA281" s="143">
        <f t="shared" si="1"/>
        <v>3.26</v>
      </c>
      <c r="AB281" s="143">
        <f t="shared" si="2"/>
        <v>48.590377879634524</v>
      </c>
      <c r="AC281" s="143">
        <f t="shared" si="3"/>
        <v>1.97</v>
      </c>
      <c r="AD281" s="143">
        <f t="shared" si="4"/>
        <v>2.73</v>
      </c>
      <c r="AE281" s="143">
        <f t="shared" si="5"/>
        <v>49.464197877389303</v>
      </c>
      <c r="AF281" s="91">
        <v>43705</v>
      </c>
      <c r="AG281" s="75"/>
      <c r="AH281" s="75"/>
      <c r="AI281" s="65">
        <f t="shared" si="12"/>
        <v>0.44496556311235491</v>
      </c>
      <c r="AJ281" s="66">
        <v>0</v>
      </c>
      <c r="AK281" s="66">
        <v>0</v>
      </c>
      <c r="AL281" s="102" t="e">
        <v>#VALUE!</v>
      </c>
      <c r="AM281" s="75" t="s">
        <v>211</v>
      </c>
      <c r="AN281" s="15" t="s">
        <v>16</v>
      </c>
    </row>
    <row r="282" spans="1:40" ht="14.5" x14ac:dyDescent="0.35">
      <c r="A282" s="87" t="s">
        <v>184</v>
      </c>
      <c r="B282" s="87" t="s">
        <v>192</v>
      </c>
      <c r="C282" s="87" t="s">
        <v>137</v>
      </c>
      <c r="D282" s="87" t="s">
        <v>384</v>
      </c>
      <c r="E282" s="87" t="s">
        <v>145</v>
      </c>
      <c r="F282" s="87" t="s">
        <v>142</v>
      </c>
      <c r="G282" s="80">
        <v>4.3588500000000003</v>
      </c>
      <c r="H282" s="80">
        <v>2.5642</v>
      </c>
      <c r="I282" s="83">
        <v>0.33800000000000002</v>
      </c>
      <c r="J282" s="83">
        <v>0.41299999999999998</v>
      </c>
      <c r="K282" s="83">
        <v>0.47299999999999998</v>
      </c>
      <c r="L282" s="83">
        <v>0.59499999999999997</v>
      </c>
      <c r="M282" s="83">
        <v>0.76200000000000001</v>
      </c>
      <c r="N282" s="83">
        <v>0.84599999999999997</v>
      </c>
      <c r="O282" s="83">
        <v>20.09</v>
      </c>
      <c r="P282" s="62">
        <v>1.6919999999999999</v>
      </c>
      <c r="Q282" s="62">
        <v>1.524</v>
      </c>
      <c r="R282" s="62">
        <v>0.251</v>
      </c>
      <c r="S282" s="62">
        <v>0.28900000000000003</v>
      </c>
      <c r="T282" s="83">
        <v>1.73</v>
      </c>
      <c r="U282" s="83">
        <v>1.87</v>
      </c>
      <c r="V282" s="83">
        <v>1.8</v>
      </c>
      <c r="W282" s="83">
        <v>1.56</v>
      </c>
      <c r="X282" s="83">
        <v>2.2599999999999998</v>
      </c>
      <c r="Y282" s="83">
        <v>1.81</v>
      </c>
      <c r="Z282" s="143">
        <f t="shared" si="0"/>
        <v>1.8</v>
      </c>
      <c r="AA282" s="143">
        <f t="shared" si="1"/>
        <v>2.2599999999999998</v>
      </c>
      <c r="AB282" s="143">
        <f t="shared" si="2"/>
        <v>27.387107496400606</v>
      </c>
      <c r="AC282" s="143">
        <f t="shared" si="3"/>
        <v>1.56</v>
      </c>
      <c r="AD282" s="143">
        <f t="shared" si="4"/>
        <v>1.81</v>
      </c>
      <c r="AE282" s="143">
        <f t="shared" si="5"/>
        <v>14.477512182624279</v>
      </c>
      <c r="AF282" s="82">
        <v>43705</v>
      </c>
      <c r="AG282" s="83">
        <v>0.31</v>
      </c>
      <c r="AH282" s="83">
        <v>11.190519999999999</v>
      </c>
      <c r="AI282" s="75">
        <f t="shared" si="12"/>
        <v>0.24453226108191708</v>
      </c>
      <c r="AJ282" s="66">
        <v>4684.0296004254624</v>
      </c>
      <c r="AK282" s="66">
        <v>4.6840296004254629</v>
      </c>
      <c r="AL282" s="67">
        <v>4.6840299999999999</v>
      </c>
      <c r="AM282" s="83">
        <v>22.7</v>
      </c>
      <c r="AN282" s="15" t="s">
        <v>149</v>
      </c>
    </row>
    <row r="283" spans="1:40" ht="14.5" x14ac:dyDescent="0.35">
      <c r="A283" s="59" t="s">
        <v>184</v>
      </c>
      <c r="B283" s="59" t="s">
        <v>192</v>
      </c>
      <c r="C283" s="59" t="s">
        <v>137</v>
      </c>
      <c r="D283" s="59" t="s">
        <v>385</v>
      </c>
      <c r="E283" s="59" t="s">
        <v>148</v>
      </c>
      <c r="F283" s="59" t="s">
        <v>139</v>
      </c>
      <c r="G283" s="75"/>
      <c r="H283" s="75"/>
      <c r="I283" s="75"/>
      <c r="J283" s="75"/>
      <c r="K283" s="92">
        <v>0.95099999999999996</v>
      </c>
      <c r="L283" s="92">
        <v>1.2849999999999999</v>
      </c>
      <c r="M283" s="92">
        <v>1.31</v>
      </c>
      <c r="N283" s="92">
        <v>1.6319999999999999</v>
      </c>
      <c r="O283" s="92">
        <v>16.25</v>
      </c>
      <c r="P283" s="62">
        <v>3.2639999999999998</v>
      </c>
      <c r="Q283" s="62">
        <v>2.62</v>
      </c>
      <c r="R283" s="62">
        <v>0.34699999999999998</v>
      </c>
      <c r="S283" s="62">
        <v>0.3590000000000001</v>
      </c>
      <c r="T283" s="92">
        <v>3.08</v>
      </c>
      <c r="U283" s="92">
        <v>3.25</v>
      </c>
      <c r="V283" s="92">
        <v>4.13</v>
      </c>
      <c r="W283" s="92">
        <v>3.95</v>
      </c>
      <c r="X283" s="92">
        <v>3.55</v>
      </c>
      <c r="Y283" s="92">
        <v>2.4</v>
      </c>
      <c r="Z283" s="143">
        <f t="shared" si="0"/>
        <v>3.55</v>
      </c>
      <c r="AA283" s="143">
        <f t="shared" si="1"/>
        <v>4.13</v>
      </c>
      <c r="AB283" s="143">
        <f t="shared" si="2"/>
        <v>35.450542631081007</v>
      </c>
      <c r="AC283" s="143">
        <f t="shared" si="3"/>
        <v>2.4</v>
      </c>
      <c r="AD283" s="143">
        <f t="shared" si="4"/>
        <v>3.95</v>
      </c>
      <c r="AE283" s="143" t="e">
        <f t="shared" si="5"/>
        <v>#NUM!</v>
      </c>
      <c r="AF283" s="91">
        <v>43705</v>
      </c>
      <c r="AG283" s="75"/>
      <c r="AH283" s="75"/>
      <c r="AI283" s="65">
        <f t="shared" si="12"/>
        <v>2.0135055077151662</v>
      </c>
      <c r="AJ283" s="66">
        <v>0</v>
      </c>
      <c r="AK283" s="66">
        <v>0</v>
      </c>
      <c r="AL283" s="102" t="e">
        <v>#VALUE!</v>
      </c>
      <c r="AM283" s="75" t="s">
        <v>211</v>
      </c>
      <c r="AN283" s="15" t="s">
        <v>16</v>
      </c>
    </row>
    <row r="284" spans="1:40" ht="14.5" x14ac:dyDescent="0.35">
      <c r="A284" s="59" t="s">
        <v>184</v>
      </c>
      <c r="B284" s="59" t="s">
        <v>192</v>
      </c>
      <c r="C284" s="59" t="s">
        <v>137</v>
      </c>
      <c r="D284" s="59" t="s">
        <v>385</v>
      </c>
      <c r="E284" s="59" t="s">
        <v>148</v>
      </c>
      <c r="F284" s="59" t="s">
        <v>142</v>
      </c>
      <c r="G284" s="75"/>
      <c r="H284" s="75"/>
      <c r="I284" s="75"/>
      <c r="J284" s="75"/>
      <c r="K284" s="92">
        <v>0.67200000000000004</v>
      </c>
      <c r="L284" s="92">
        <v>0.69799999999999995</v>
      </c>
      <c r="M284" s="92">
        <v>0.85899999999999999</v>
      </c>
      <c r="N284" s="92">
        <v>0.94499999999999995</v>
      </c>
      <c r="O284" s="92">
        <v>20.47</v>
      </c>
      <c r="P284" s="62">
        <v>1.89</v>
      </c>
      <c r="Q284" s="62">
        <v>1.718</v>
      </c>
      <c r="R284" s="62">
        <v>0.247</v>
      </c>
      <c r="S284" s="62">
        <v>0.18699999999999994</v>
      </c>
      <c r="T284" s="92">
        <v>2.0099999999999998</v>
      </c>
      <c r="U284" s="92">
        <v>2.2000000000000002</v>
      </c>
      <c r="V284" s="92">
        <v>1.78</v>
      </c>
      <c r="W284" s="92">
        <v>2.02</v>
      </c>
      <c r="X284" s="92">
        <v>2.27</v>
      </c>
      <c r="Y284" s="92">
        <v>2.4700000000000002</v>
      </c>
      <c r="Z284" s="143">
        <f t="shared" si="0"/>
        <v>1.78</v>
      </c>
      <c r="AA284" s="143">
        <f t="shared" si="1"/>
        <v>2.27</v>
      </c>
      <c r="AB284" s="143">
        <f t="shared" si="2"/>
        <v>29.340581568324414</v>
      </c>
      <c r="AC284" s="143">
        <f t="shared" si="3"/>
        <v>2.02</v>
      </c>
      <c r="AD284" s="143">
        <f t="shared" si="4"/>
        <v>2.4700000000000002</v>
      </c>
      <c r="AE284" s="143">
        <f t="shared" si="5"/>
        <v>26.743683944296645</v>
      </c>
      <c r="AF284" s="91">
        <v>43705</v>
      </c>
      <c r="AG284" s="75"/>
      <c r="AH284" s="75"/>
      <c r="AI284" s="75">
        <f t="shared" si="12"/>
        <v>0.30407507216682494</v>
      </c>
      <c r="AJ284" s="66">
        <v>0</v>
      </c>
      <c r="AK284" s="66">
        <v>0</v>
      </c>
      <c r="AL284" s="102" t="e">
        <v>#VALUE!</v>
      </c>
      <c r="AM284" s="75" t="s">
        <v>211</v>
      </c>
      <c r="AN284" s="15" t="s">
        <v>16</v>
      </c>
    </row>
    <row r="285" spans="1:40" ht="14.5" x14ac:dyDescent="0.35">
      <c r="A285" s="87" t="s">
        <v>184</v>
      </c>
      <c r="B285" s="87" t="s">
        <v>192</v>
      </c>
      <c r="C285" s="87" t="s">
        <v>137</v>
      </c>
      <c r="D285" s="87" t="s">
        <v>386</v>
      </c>
      <c r="E285" s="87" t="s">
        <v>150</v>
      </c>
      <c r="F285" s="87" t="s">
        <v>142</v>
      </c>
      <c r="G285" s="80">
        <v>5.5630199999999999</v>
      </c>
      <c r="H285" s="80">
        <v>5.2064599999999999</v>
      </c>
      <c r="I285" s="83">
        <v>7.2999999999999995E-2</v>
      </c>
      <c r="J285" s="83">
        <v>0.499</v>
      </c>
      <c r="K285" s="83">
        <v>0.14499999999999999</v>
      </c>
      <c r="L285" s="83">
        <v>0.67800000000000005</v>
      </c>
      <c r="M285" s="83">
        <v>0.32100000000000001</v>
      </c>
      <c r="N285" s="83">
        <v>0.82899999999999996</v>
      </c>
      <c r="O285" s="83">
        <v>20.440000000000001</v>
      </c>
      <c r="P285" s="62">
        <v>1.6579999999999999</v>
      </c>
      <c r="Q285" s="62">
        <v>0.64200000000000002</v>
      </c>
      <c r="R285" s="62">
        <v>0.15099999999999991</v>
      </c>
      <c r="S285" s="62">
        <v>0.17600000000000002</v>
      </c>
      <c r="T285" s="83">
        <v>1.35</v>
      </c>
      <c r="U285" s="83">
        <v>1.9</v>
      </c>
      <c r="V285" s="83">
        <v>2.2999999999999998</v>
      </c>
      <c r="W285" s="83">
        <v>1.36</v>
      </c>
      <c r="X285" s="83">
        <v>2.1</v>
      </c>
      <c r="Y285" s="83">
        <v>1.33</v>
      </c>
      <c r="Z285" s="143">
        <f t="shared" si="0"/>
        <v>2.1</v>
      </c>
      <c r="AA285" s="143">
        <f t="shared" si="1"/>
        <v>2.2999999999999998</v>
      </c>
      <c r="AB285" s="143">
        <f t="shared" si="2"/>
        <v>11.536959030181244</v>
      </c>
      <c r="AC285" s="143">
        <f t="shared" si="3"/>
        <v>1.33</v>
      </c>
      <c r="AD285" s="143">
        <f t="shared" si="4"/>
        <v>1.36</v>
      </c>
      <c r="AE285" s="143">
        <f t="shared" si="5"/>
        <v>1.7191313204852843</v>
      </c>
      <c r="AF285" s="82">
        <v>43705</v>
      </c>
      <c r="AG285" s="83">
        <v>0.31</v>
      </c>
      <c r="AH285" s="83">
        <v>11.105650000000001</v>
      </c>
      <c r="AI285" s="65">
        <f t="shared" si="12"/>
        <v>1.9912332933606398E-2</v>
      </c>
      <c r="AJ285" s="66">
        <v>57085.704363812729</v>
      </c>
      <c r="AK285" s="66">
        <v>57.085704363812731</v>
      </c>
      <c r="AL285" s="67">
        <v>57.085700000000003</v>
      </c>
      <c r="AM285" s="83">
        <v>28.9</v>
      </c>
      <c r="AN285" s="15" t="s">
        <v>149</v>
      </c>
    </row>
    <row r="286" spans="1:40" ht="14.5" x14ac:dyDescent="0.35">
      <c r="A286" s="121" t="s">
        <v>184</v>
      </c>
      <c r="B286" s="121" t="s">
        <v>192</v>
      </c>
      <c r="C286" s="121" t="s">
        <v>152</v>
      </c>
      <c r="D286" s="121" t="s">
        <v>387</v>
      </c>
      <c r="E286" s="121" t="s">
        <v>138</v>
      </c>
      <c r="F286" s="121" t="s">
        <v>139</v>
      </c>
      <c r="G286" s="76"/>
      <c r="H286" s="76"/>
      <c r="I286" s="74">
        <v>0.69299999999999995</v>
      </c>
      <c r="J286" s="74">
        <v>1.306</v>
      </c>
      <c r="K286" s="74">
        <v>1.407</v>
      </c>
      <c r="L286" s="74">
        <v>1.968</v>
      </c>
      <c r="M286" s="74">
        <v>1.6719999999999999</v>
      </c>
      <c r="N286" s="74">
        <v>2.3149999999999999</v>
      </c>
      <c r="O286" s="74">
        <v>21.2</v>
      </c>
      <c r="P286" s="62">
        <v>4.63</v>
      </c>
      <c r="Q286" s="62">
        <v>3.3439999999999999</v>
      </c>
      <c r="R286" s="62">
        <v>0.34699999999999998</v>
      </c>
      <c r="S286" s="62">
        <v>0.2649999999999999</v>
      </c>
      <c r="T286" s="74">
        <v>3.34</v>
      </c>
      <c r="U286" s="74">
        <v>4.13</v>
      </c>
      <c r="V286" s="74">
        <v>4.8499999999999996</v>
      </c>
      <c r="W286" s="74">
        <v>3.65</v>
      </c>
      <c r="X286" s="74">
        <v>4.72</v>
      </c>
      <c r="Y286" s="74">
        <v>3.92</v>
      </c>
      <c r="Z286" s="143">
        <f t="shared" si="0"/>
        <v>4.72</v>
      </c>
      <c r="AA286" s="143">
        <f t="shared" si="1"/>
        <v>4.8499999999999996</v>
      </c>
      <c r="AB286" s="143">
        <f t="shared" si="2"/>
        <v>7.4695923147113961</v>
      </c>
      <c r="AC286" s="143">
        <f t="shared" si="3"/>
        <v>3.65</v>
      </c>
      <c r="AD286" s="143">
        <f t="shared" si="4"/>
        <v>3.92</v>
      </c>
      <c r="AE286" s="143">
        <f t="shared" si="5"/>
        <v>15.664266847796908</v>
      </c>
      <c r="AF286" s="73">
        <v>43705</v>
      </c>
      <c r="AG286" s="74">
        <v>0.13</v>
      </c>
      <c r="AH286" s="74">
        <v>27.477080000000001</v>
      </c>
      <c r="AI286" s="75">
        <f t="shared" si="12"/>
        <v>4.1934061267367948</v>
      </c>
      <c r="AJ286" s="66">
        <v>670.67046234843667</v>
      </c>
      <c r="AK286" s="66">
        <v>0.67067046234843664</v>
      </c>
      <c r="AL286" s="67">
        <v>0.67066999999999999</v>
      </c>
      <c r="AM286" s="78">
        <v>92.5</v>
      </c>
      <c r="AN286" s="15" t="s">
        <v>10</v>
      </c>
    </row>
    <row r="287" spans="1:40" ht="14.5" x14ac:dyDescent="0.35">
      <c r="A287" s="120" t="s">
        <v>184</v>
      </c>
      <c r="B287" s="120" t="s">
        <v>192</v>
      </c>
      <c r="C287" s="120" t="s">
        <v>152</v>
      </c>
      <c r="D287" s="120" t="s">
        <v>388</v>
      </c>
      <c r="E287" s="120" t="s">
        <v>145</v>
      </c>
      <c r="F287" s="120" t="s">
        <v>139</v>
      </c>
      <c r="G287" s="108"/>
      <c r="H287" s="108"/>
      <c r="I287" s="107">
        <v>0.4</v>
      </c>
      <c r="J287" s="107">
        <v>1.31</v>
      </c>
      <c r="K287" s="107">
        <v>0.38500000000000001</v>
      </c>
      <c r="L287" s="107">
        <v>1.83</v>
      </c>
      <c r="M287" s="107">
        <v>0.73799999999999999</v>
      </c>
      <c r="N287" s="107">
        <v>2.056</v>
      </c>
      <c r="O287" s="107">
        <v>21.46</v>
      </c>
      <c r="P287" s="62">
        <v>4.1120000000000001</v>
      </c>
      <c r="Q287" s="62">
        <v>1.476</v>
      </c>
      <c r="R287" s="62">
        <v>0.22599999999999998</v>
      </c>
      <c r="S287" s="62">
        <v>0.35299999999999998</v>
      </c>
      <c r="T287" s="107">
        <v>2.82</v>
      </c>
      <c r="U287" s="107">
        <v>5.16</v>
      </c>
      <c r="V287" s="107">
        <v>5.55</v>
      </c>
      <c r="W287" s="107">
        <v>3.41</v>
      </c>
      <c r="X287" s="107">
        <v>4.83</v>
      </c>
      <c r="Y287" s="107">
        <v>2.52</v>
      </c>
      <c r="Z287" s="143">
        <f t="shared" si="0"/>
        <v>4.83</v>
      </c>
      <c r="AA287" s="143">
        <f t="shared" si="1"/>
        <v>5.55</v>
      </c>
      <c r="AB287" s="143">
        <f t="shared" si="2"/>
        <v>46.054480427175548</v>
      </c>
      <c r="AC287" s="143">
        <f t="shared" si="3"/>
        <v>2.52</v>
      </c>
      <c r="AD287" s="143">
        <f t="shared" si="4"/>
        <v>3.41</v>
      </c>
      <c r="AE287" s="143">
        <f t="shared" si="5"/>
        <v>62.873246868370231</v>
      </c>
      <c r="AF287" s="106">
        <v>43705</v>
      </c>
      <c r="AG287" s="107">
        <v>0.32</v>
      </c>
      <c r="AH287" s="107">
        <v>55.307690000000001</v>
      </c>
      <c r="AI287" s="65">
        <f t="shared" si="12"/>
        <v>0.56703522166535603</v>
      </c>
      <c r="AJ287" s="66">
        <v>9983.4583530496056</v>
      </c>
      <c r="AK287" s="66">
        <v>9.9834583530496062</v>
      </c>
      <c r="AL287" s="67">
        <v>9.9834580000000006</v>
      </c>
      <c r="AM287" s="110">
        <v>107.8</v>
      </c>
      <c r="AN287" s="15" t="s">
        <v>5</v>
      </c>
    </row>
    <row r="288" spans="1:40" ht="14.5" x14ac:dyDescent="0.35">
      <c r="A288" s="87" t="s">
        <v>184</v>
      </c>
      <c r="B288" s="87" t="s">
        <v>192</v>
      </c>
      <c r="C288" s="87" t="s">
        <v>152</v>
      </c>
      <c r="D288" s="87" t="s">
        <v>389</v>
      </c>
      <c r="E288" s="87" t="s">
        <v>148</v>
      </c>
      <c r="F288" s="87" t="s">
        <v>139</v>
      </c>
      <c r="G288" s="80">
        <v>23.347490000000001</v>
      </c>
      <c r="H288" s="80">
        <v>23.112649999999999</v>
      </c>
      <c r="I288" s="83">
        <v>0.63800000000000001</v>
      </c>
      <c r="J288" s="83">
        <v>1.365</v>
      </c>
      <c r="K288" s="83">
        <v>0.72799999999999998</v>
      </c>
      <c r="L288" s="83">
        <v>1.4350000000000001</v>
      </c>
      <c r="M288" s="83">
        <v>1.06</v>
      </c>
      <c r="N288" s="83">
        <v>1.7110000000000001</v>
      </c>
      <c r="O288" s="83">
        <v>17.43</v>
      </c>
      <c r="P288" s="62">
        <v>3.4220000000000002</v>
      </c>
      <c r="Q288" s="62">
        <v>2.12</v>
      </c>
      <c r="R288" s="62">
        <v>0.27600000000000002</v>
      </c>
      <c r="S288" s="62">
        <v>0.33200000000000007</v>
      </c>
      <c r="T288" s="83">
        <v>3.38</v>
      </c>
      <c r="U288" s="83">
        <v>4.51</v>
      </c>
      <c r="V288" s="83">
        <v>4.62</v>
      </c>
      <c r="W288" s="83">
        <v>3.79</v>
      </c>
      <c r="X288" s="83">
        <v>4.1500000000000004</v>
      </c>
      <c r="Y288" s="83">
        <v>2.88</v>
      </c>
      <c r="Z288" s="143">
        <f t="shared" si="0"/>
        <v>4.1500000000000004</v>
      </c>
      <c r="AA288" s="143">
        <f t="shared" si="1"/>
        <v>4.62</v>
      </c>
      <c r="AB288" s="143">
        <f t="shared" si="2"/>
        <v>28.034296528480205</v>
      </c>
      <c r="AC288" s="143">
        <f t="shared" si="3"/>
        <v>2.88</v>
      </c>
      <c r="AD288" s="143">
        <f t="shared" si="4"/>
        <v>3.79</v>
      </c>
      <c r="AE288" s="143">
        <f t="shared" si="5"/>
        <v>65.505351513623523</v>
      </c>
      <c r="AF288" s="82">
        <v>43705</v>
      </c>
      <c r="AG288" s="83">
        <v>0.17</v>
      </c>
      <c r="AH288" s="83">
        <v>28.124099999999999</v>
      </c>
      <c r="AI288" s="75">
        <f t="shared" si="12"/>
        <v>1.165660222396494</v>
      </c>
      <c r="AJ288" s="66">
        <v>2469.5179293600795</v>
      </c>
      <c r="AK288" s="66">
        <v>2.4695179293600797</v>
      </c>
      <c r="AL288" s="67">
        <v>2.4695179999999999</v>
      </c>
      <c r="AM288" s="86">
        <v>75.7</v>
      </c>
      <c r="AN288" s="15" t="s">
        <v>149</v>
      </c>
    </row>
    <row r="289" spans="1:40" ht="14.5" x14ac:dyDescent="0.35">
      <c r="A289" s="88" t="s">
        <v>184</v>
      </c>
      <c r="B289" s="88" t="s">
        <v>192</v>
      </c>
      <c r="C289" s="88" t="s">
        <v>152</v>
      </c>
      <c r="D289" s="88" t="s">
        <v>389</v>
      </c>
      <c r="E289" s="88" t="s">
        <v>148</v>
      </c>
      <c r="F289" s="88" t="s">
        <v>142</v>
      </c>
      <c r="G289" s="61">
        <v>20.100149999999999</v>
      </c>
      <c r="H289" s="61">
        <v>15.942270000000001</v>
      </c>
      <c r="I289" s="83">
        <v>0.57199999999999995</v>
      </c>
      <c r="J289" s="83">
        <v>0.90700000000000003</v>
      </c>
      <c r="K289" s="64">
        <v>0.66800000000000004</v>
      </c>
      <c r="L289" s="64">
        <v>1.0589999999999999</v>
      </c>
      <c r="M289" s="64">
        <v>0.85799999999999998</v>
      </c>
      <c r="N289" s="64">
        <v>1.2809999999999999</v>
      </c>
      <c r="O289" s="64">
        <v>23.97</v>
      </c>
      <c r="P289" s="62">
        <v>2.5619999999999998</v>
      </c>
      <c r="Q289" s="62">
        <v>1.716</v>
      </c>
      <c r="R289" s="62">
        <v>0.22199999999999998</v>
      </c>
      <c r="S289" s="62">
        <v>0.18999999999999995</v>
      </c>
      <c r="T289" s="64">
        <v>2.58</v>
      </c>
      <c r="U289" s="64">
        <v>3.14</v>
      </c>
      <c r="V289" s="64">
        <v>2.81</v>
      </c>
      <c r="W289" s="64">
        <v>2.5299999999999998</v>
      </c>
      <c r="X289" s="64">
        <v>3.47</v>
      </c>
      <c r="Y289" s="64">
        <v>2.65</v>
      </c>
      <c r="Z289" s="143">
        <f t="shared" si="0"/>
        <v>2.81</v>
      </c>
      <c r="AA289" s="143">
        <f t="shared" si="1"/>
        <v>3.47</v>
      </c>
      <c r="AB289" s="143">
        <f t="shared" si="2"/>
        <v>41.299872782275898</v>
      </c>
      <c r="AC289" s="143">
        <f t="shared" si="3"/>
        <v>2.5299999999999998</v>
      </c>
      <c r="AD289" s="143">
        <f t="shared" si="4"/>
        <v>2.65</v>
      </c>
      <c r="AE289" s="143">
        <f t="shared" si="5"/>
        <v>6.8921025777727163</v>
      </c>
      <c r="AF289" s="63">
        <v>43705</v>
      </c>
      <c r="AG289" s="64">
        <v>0.38</v>
      </c>
      <c r="AH289" s="64">
        <v>43.226909999999997</v>
      </c>
      <c r="AI289" s="65">
        <f t="shared" si="12"/>
        <v>0.38755642630204296</v>
      </c>
      <c r="AJ289" s="66">
        <v>11416.284314627237</v>
      </c>
      <c r="AK289" s="66">
        <v>11.416284314627237</v>
      </c>
      <c r="AL289" s="67">
        <v>11.41628</v>
      </c>
      <c r="AM289" s="69">
        <v>63.9</v>
      </c>
      <c r="AN289" s="15" t="s">
        <v>18</v>
      </c>
    </row>
    <row r="290" spans="1:40" ht="14.5" x14ac:dyDescent="0.35">
      <c r="A290" s="87" t="s">
        <v>184</v>
      </c>
      <c r="B290" s="87" t="s">
        <v>192</v>
      </c>
      <c r="C290" s="87" t="s">
        <v>152</v>
      </c>
      <c r="D290" s="87" t="s">
        <v>389</v>
      </c>
      <c r="E290" s="87" t="s">
        <v>148</v>
      </c>
      <c r="F290" s="87" t="s">
        <v>160</v>
      </c>
      <c r="G290" s="80">
        <v>8.4365299999999994</v>
      </c>
      <c r="H290" s="80">
        <v>5.8775700000000004</v>
      </c>
      <c r="I290" s="83">
        <v>0.59699999999999998</v>
      </c>
      <c r="J290" s="83">
        <v>0.88900000000000001</v>
      </c>
      <c r="K290" s="83">
        <v>0.69</v>
      </c>
      <c r="L290" s="83">
        <v>1.1559999999999999</v>
      </c>
      <c r="M290" s="83">
        <v>0.85699999999999998</v>
      </c>
      <c r="N290" s="83">
        <v>1.331</v>
      </c>
      <c r="O290" s="83">
        <v>18.98</v>
      </c>
      <c r="P290" s="62">
        <v>2.6619999999999999</v>
      </c>
      <c r="Q290" s="62">
        <v>1.714</v>
      </c>
      <c r="R290" s="62">
        <v>0.17500000000000004</v>
      </c>
      <c r="S290" s="62">
        <v>0.16700000000000004</v>
      </c>
      <c r="T290" s="83">
        <v>2.0699999999999998</v>
      </c>
      <c r="U290" s="83">
        <v>2.97</v>
      </c>
      <c r="V290" s="83">
        <v>2.71</v>
      </c>
      <c r="W290" s="83">
        <v>2.1</v>
      </c>
      <c r="X290" s="83">
        <v>3.15</v>
      </c>
      <c r="Y290" s="83">
        <v>2.36</v>
      </c>
      <c r="Z290" s="143">
        <f t="shared" si="0"/>
        <v>2.71</v>
      </c>
      <c r="AA290" s="143">
        <f t="shared" si="1"/>
        <v>3.15</v>
      </c>
      <c r="AB290" s="143">
        <f t="shared" si="2"/>
        <v>26.103881131379609</v>
      </c>
      <c r="AC290" s="143">
        <f t="shared" si="3"/>
        <v>2.1</v>
      </c>
      <c r="AD290" s="143">
        <f t="shared" si="4"/>
        <v>2.36</v>
      </c>
      <c r="AE290" s="143">
        <f t="shared" si="5"/>
        <v>15.070062141447881</v>
      </c>
      <c r="AF290" s="82">
        <v>43705</v>
      </c>
      <c r="AG290" s="83">
        <v>0.28999999999999998</v>
      </c>
      <c r="AH290" s="83">
        <v>19.649460000000001</v>
      </c>
      <c r="AI290" s="75">
        <f t="shared" si="12"/>
        <v>0.35971654774378409</v>
      </c>
      <c r="AJ290" s="66">
        <v>5591.0803002104985</v>
      </c>
      <c r="AK290" s="66">
        <v>5.591080300210499</v>
      </c>
      <c r="AL290" s="67">
        <v>5.5910799999999998</v>
      </c>
      <c r="AM290" s="86">
        <v>44.7</v>
      </c>
      <c r="AN290" s="15" t="s">
        <v>149</v>
      </c>
    </row>
    <row r="291" spans="1:40" ht="14.5" x14ac:dyDescent="0.35">
      <c r="A291" s="59" t="s">
        <v>184</v>
      </c>
      <c r="B291" s="59" t="s">
        <v>192</v>
      </c>
      <c r="C291" s="59" t="s">
        <v>152</v>
      </c>
      <c r="D291" s="59" t="s">
        <v>390</v>
      </c>
      <c r="E291" s="59" t="s">
        <v>150</v>
      </c>
      <c r="F291" s="59" t="s">
        <v>139</v>
      </c>
      <c r="G291" s="75"/>
      <c r="H291" s="75"/>
      <c r="I291" s="75"/>
      <c r="J291" s="75"/>
      <c r="K291" s="92">
        <v>0.90100000000000002</v>
      </c>
      <c r="L291" s="92">
        <v>1.4870000000000001</v>
      </c>
      <c r="M291" s="92">
        <v>1.1870000000000001</v>
      </c>
      <c r="N291" s="92">
        <v>1.8440000000000001</v>
      </c>
      <c r="O291" s="92">
        <v>22.41</v>
      </c>
      <c r="P291" s="62">
        <v>3.6880000000000002</v>
      </c>
      <c r="Q291" s="62">
        <v>2.3740000000000001</v>
      </c>
      <c r="R291" s="62">
        <v>0.35699999999999998</v>
      </c>
      <c r="S291" s="62">
        <v>0.28600000000000003</v>
      </c>
      <c r="T291" s="92">
        <v>3.24</v>
      </c>
      <c r="U291" s="92">
        <v>3.57</v>
      </c>
      <c r="V291" s="92">
        <v>3.7</v>
      </c>
      <c r="W291" s="92">
        <v>3.08</v>
      </c>
      <c r="X291" s="92">
        <v>3.97</v>
      </c>
      <c r="Y291" s="92">
        <v>2.82</v>
      </c>
      <c r="Z291" s="143">
        <f t="shared" si="0"/>
        <v>3.7</v>
      </c>
      <c r="AA291" s="143">
        <f t="shared" si="1"/>
        <v>3.97</v>
      </c>
      <c r="AB291" s="143">
        <f t="shared" si="2"/>
        <v>15.664266847796908</v>
      </c>
      <c r="AC291" s="143">
        <f t="shared" si="3"/>
        <v>2.82</v>
      </c>
      <c r="AD291" s="143">
        <f t="shared" si="4"/>
        <v>3.08</v>
      </c>
      <c r="AE291" s="143">
        <f t="shared" si="5"/>
        <v>15.070062141447909</v>
      </c>
      <c r="AF291" s="91">
        <v>43705</v>
      </c>
      <c r="AG291" s="75"/>
      <c r="AH291" s="75"/>
      <c r="AI291" s="65">
        <f t="shared" si="12"/>
        <v>1.5679299156234161</v>
      </c>
      <c r="AJ291" s="66">
        <v>0</v>
      </c>
      <c r="AK291" s="66">
        <v>0</v>
      </c>
      <c r="AL291" s="102" t="e">
        <v>#VALUE!</v>
      </c>
      <c r="AM291" s="75" t="s">
        <v>211</v>
      </c>
      <c r="AN291" s="15" t="s">
        <v>16</v>
      </c>
    </row>
    <row r="292" spans="1:40" ht="14.5" x14ac:dyDescent="0.35">
      <c r="A292" s="88" t="s">
        <v>184</v>
      </c>
      <c r="B292" s="88" t="s">
        <v>192</v>
      </c>
      <c r="C292" s="88" t="s">
        <v>152</v>
      </c>
      <c r="D292" s="88" t="s">
        <v>390</v>
      </c>
      <c r="E292" s="88" t="s">
        <v>150</v>
      </c>
      <c r="F292" s="88" t="s">
        <v>142</v>
      </c>
      <c r="G292" s="61">
        <v>11.53168</v>
      </c>
      <c r="H292" s="61">
        <v>8.1825399999999995</v>
      </c>
      <c r="I292" s="83">
        <v>0.499</v>
      </c>
      <c r="J292" s="83">
        <v>1.077</v>
      </c>
      <c r="K292" s="64">
        <v>0.77100000000000002</v>
      </c>
      <c r="L292" s="64">
        <v>1.177</v>
      </c>
      <c r="M292" s="64">
        <v>0.94099999999999995</v>
      </c>
      <c r="N292" s="64">
        <v>1.4730000000000001</v>
      </c>
      <c r="O292" s="64">
        <v>19.52</v>
      </c>
      <c r="P292" s="62">
        <v>2.9460000000000002</v>
      </c>
      <c r="Q292" s="62">
        <v>1.8819999999999999</v>
      </c>
      <c r="R292" s="62">
        <v>0.29600000000000004</v>
      </c>
      <c r="S292" s="62">
        <v>0.16999999999999993</v>
      </c>
      <c r="T292" s="64">
        <v>2.4500000000000002</v>
      </c>
      <c r="U292" s="64">
        <v>3.29</v>
      </c>
      <c r="V292" s="64">
        <v>3.54</v>
      </c>
      <c r="W292" s="64">
        <v>2.92</v>
      </c>
      <c r="X292" s="64">
        <v>3.64</v>
      </c>
      <c r="Y292" s="64">
        <v>2.94</v>
      </c>
      <c r="Z292" s="143">
        <f t="shared" si="0"/>
        <v>3.54</v>
      </c>
      <c r="AA292" s="143">
        <f t="shared" si="1"/>
        <v>3.64</v>
      </c>
      <c r="AB292" s="143">
        <f t="shared" si="2"/>
        <v>5.7391704759563691</v>
      </c>
      <c r="AC292" s="143">
        <f t="shared" si="3"/>
        <v>2.92</v>
      </c>
      <c r="AD292" s="143">
        <f t="shared" si="4"/>
        <v>2.94</v>
      </c>
      <c r="AE292" s="143">
        <f t="shared" si="5"/>
        <v>1.1459919981269298</v>
      </c>
      <c r="AF292" s="63">
        <v>43705</v>
      </c>
      <c r="AG292" s="64">
        <v>0.14000000000000001</v>
      </c>
      <c r="AH292" s="64">
        <v>21.22503</v>
      </c>
      <c r="AI292" s="75">
        <f t="shared" si="12"/>
        <v>0.5402937943850068</v>
      </c>
      <c r="AJ292" s="66">
        <v>4020.9054420064713</v>
      </c>
      <c r="AK292" s="66">
        <v>4.0209054420064714</v>
      </c>
      <c r="AL292" s="67">
        <v>4.020905</v>
      </c>
      <c r="AM292" s="69">
        <v>57.2</v>
      </c>
      <c r="AN292" s="15" t="s">
        <v>18</v>
      </c>
    </row>
    <row r="293" spans="1:40" ht="14.5" x14ac:dyDescent="0.35">
      <c r="A293" s="87" t="s">
        <v>184</v>
      </c>
      <c r="B293" s="87" t="s">
        <v>192</v>
      </c>
      <c r="C293" s="87" t="s">
        <v>152</v>
      </c>
      <c r="D293" s="87" t="s">
        <v>391</v>
      </c>
      <c r="E293" s="87" t="s">
        <v>151</v>
      </c>
      <c r="F293" s="87" t="s">
        <v>139</v>
      </c>
      <c r="G293" s="80">
        <v>10.13191</v>
      </c>
      <c r="H293" s="80">
        <v>10.12149</v>
      </c>
      <c r="I293" s="83">
        <v>0.32100000000000001</v>
      </c>
      <c r="J293" s="83">
        <v>0.82499999999999996</v>
      </c>
      <c r="K293" s="83">
        <v>0.40699999999999997</v>
      </c>
      <c r="L293" s="83">
        <v>0.98299999999999998</v>
      </c>
      <c r="M293" s="83">
        <v>0.63</v>
      </c>
      <c r="N293" s="83">
        <v>1.216</v>
      </c>
      <c r="O293" s="83">
        <v>18.809999999999999</v>
      </c>
      <c r="P293" s="62">
        <v>2.4319999999999999</v>
      </c>
      <c r="Q293" s="62">
        <v>1.26</v>
      </c>
      <c r="R293" s="62">
        <v>0.23299999999999998</v>
      </c>
      <c r="S293" s="62">
        <v>0.22300000000000003</v>
      </c>
      <c r="T293" s="83">
        <v>1.67</v>
      </c>
      <c r="U293" s="83">
        <v>2.84</v>
      </c>
      <c r="V293" s="83">
        <v>3.05</v>
      </c>
      <c r="W293" s="83">
        <v>2.58</v>
      </c>
      <c r="X293" s="83">
        <v>2.74</v>
      </c>
      <c r="Y293" s="83">
        <v>1.53</v>
      </c>
      <c r="Z293" s="143">
        <f t="shared" si="0"/>
        <v>2.74</v>
      </c>
      <c r="AA293" s="143">
        <f t="shared" si="1"/>
        <v>3.05</v>
      </c>
      <c r="AB293" s="143">
        <f t="shared" si="2"/>
        <v>18.059230486660073</v>
      </c>
      <c r="AC293" s="143">
        <f t="shared" si="3"/>
        <v>1.53</v>
      </c>
      <c r="AD293" s="143">
        <f t="shared" si="4"/>
        <v>2.58</v>
      </c>
      <c r="AE293" s="143" t="e">
        <f t="shared" si="5"/>
        <v>#NUM!</v>
      </c>
      <c r="AF293" s="82">
        <v>43705</v>
      </c>
      <c r="AG293" s="83">
        <v>0.12</v>
      </c>
      <c r="AH293" s="83">
        <v>8.0830599999999997</v>
      </c>
      <c r="AI293" s="65">
        <f t="shared" si="12"/>
        <v>0.18675522246715934</v>
      </c>
      <c r="AJ293" s="66">
        <v>4430.0494491507588</v>
      </c>
      <c r="AK293" s="66">
        <v>4.4300494491507587</v>
      </c>
      <c r="AL293" s="67">
        <v>4.4300490000000003</v>
      </c>
      <c r="AM293" s="86">
        <v>44.2</v>
      </c>
      <c r="AN293" s="15" t="s">
        <v>149</v>
      </c>
    </row>
    <row r="294" spans="1:40" ht="14.5" x14ac:dyDescent="0.35">
      <c r="A294" s="87" t="s">
        <v>184</v>
      </c>
      <c r="B294" s="87" t="s">
        <v>192</v>
      </c>
      <c r="C294" s="87" t="s">
        <v>152</v>
      </c>
      <c r="D294" s="87" t="s">
        <v>391</v>
      </c>
      <c r="E294" s="87" t="s">
        <v>151</v>
      </c>
      <c r="F294" s="87" t="s">
        <v>160</v>
      </c>
      <c r="G294" s="80">
        <v>4.1917799999999996</v>
      </c>
      <c r="H294" s="80">
        <v>3.9481899999999999</v>
      </c>
      <c r="I294" s="83">
        <v>0.21299999999999999</v>
      </c>
      <c r="J294" s="83">
        <v>0.71599999999999997</v>
      </c>
      <c r="K294" s="83">
        <v>0.371</v>
      </c>
      <c r="L294" s="83">
        <v>1.032</v>
      </c>
      <c r="M294" s="83">
        <v>0.52300000000000002</v>
      </c>
      <c r="N294" s="83">
        <v>1.1359999999999999</v>
      </c>
      <c r="O294" s="83">
        <v>24.39</v>
      </c>
      <c r="P294" s="62">
        <v>2.2719999999999998</v>
      </c>
      <c r="Q294" s="62">
        <v>1.046</v>
      </c>
      <c r="R294" s="62">
        <v>0.10399999999999987</v>
      </c>
      <c r="S294" s="62">
        <v>0.15200000000000002</v>
      </c>
      <c r="T294" s="83">
        <v>1.71</v>
      </c>
      <c r="U294" s="83">
        <v>2.4700000000000002</v>
      </c>
      <c r="V294" s="83">
        <v>2.0299999999999998</v>
      </c>
      <c r="W294" s="83">
        <v>1.75</v>
      </c>
      <c r="X294" s="83">
        <v>2.5299999999999998</v>
      </c>
      <c r="Y294" s="83">
        <v>1.3</v>
      </c>
      <c r="Z294" s="143">
        <f t="shared" si="0"/>
        <v>2.0299999999999998</v>
      </c>
      <c r="AA294" s="143">
        <f t="shared" si="1"/>
        <v>2.5299999999999998</v>
      </c>
      <c r="AB294" s="143">
        <f t="shared" si="2"/>
        <v>29.999999993150116</v>
      </c>
      <c r="AC294" s="143">
        <f t="shared" si="3"/>
        <v>1.3</v>
      </c>
      <c r="AD294" s="143">
        <f t="shared" si="4"/>
        <v>1.75</v>
      </c>
      <c r="AE294" s="143">
        <f t="shared" si="5"/>
        <v>26.743683944296631</v>
      </c>
      <c r="AF294" s="82">
        <v>43705</v>
      </c>
      <c r="AG294" s="83">
        <v>0.27</v>
      </c>
      <c r="AH294" s="83">
        <v>19.91037</v>
      </c>
      <c r="AI294" s="75">
        <f t="shared" si="12"/>
        <v>8.6246420176056729E-2</v>
      </c>
      <c r="AJ294" s="66">
        <v>23628.914976586519</v>
      </c>
      <c r="AK294" s="66">
        <v>23.628914976586518</v>
      </c>
      <c r="AL294" s="67">
        <v>23.628910000000001</v>
      </c>
      <c r="AM294" s="86">
        <v>39.200000000000003</v>
      </c>
      <c r="AN294" s="15" t="s">
        <v>149</v>
      </c>
    </row>
    <row r="295" spans="1:40" ht="14.5" x14ac:dyDescent="0.35">
      <c r="A295" s="87" t="s">
        <v>184</v>
      </c>
      <c r="B295" s="87" t="s">
        <v>192</v>
      </c>
      <c r="C295" s="87" t="s">
        <v>152</v>
      </c>
      <c r="D295" s="87" t="s">
        <v>392</v>
      </c>
      <c r="E295" s="87" t="s">
        <v>169</v>
      </c>
      <c r="F295" s="87" t="s">
        <v>139</v>
      </c>
      <c r="G295" s="80">
        <v>9.4300899999999999</v>
      </c>
      <c r="H295" s="80">
        <v>8.75535</v>
      </c>
      <c r="I295" s="83">
        <v>0.27900000000000003</v>
      </c>
      <c r="J295" s="83">
        <v>0.84399999999999997</v>
      </c>
      <c r="K295" s="83">
        <v>0.439</v>
      </c>
      <c r="L295" s="83">
        <v>1.127</v>
      </c>
      <c r="M295" s="83">
        <v>0.66700000000000004</v>
      </c>
      <c r="N295" s="83">
        <v>1.444</v>
      </c>
      <c r="O295" s="83">
        <v>26.39</v>
      </c>
      <c r="P295" s="62">
        <v>2.8879999999999999</v>
      </c>
      <c r="Q295" s="62">
        <v>1.3340000000000001</v>
      </c>
      <c r="R295" s="62">
        <v>0.31699999999999995</v>
      </c>
      <c r="S295" s="62">
        <v>0.22800000000000004</v>
      </c>
      <c r="T295" s="83">
        <v>1.86</v>
      </c>
      <c r="U295" s="83">
        <v>3.28</v>
      </c>
      <c r="V295" s="83">
        <v>2.95</v>
      </c>
      <c r="W295" s="83">
        <v>1.24</v>
      </c>
      <c r="X295" s="83">
        <v>3.37</v>
      </c>
      <c r="Y295" s="83">
        <v>2.31</v>
      </c>
      <c r="Z295" s="143">
        <f t="shared" si="0"/>
        <v>2.95</v>
      </c>
      <c r="AA295" s="143">
        <f t="shared" si="1"/>
        <v>3.37</v>
      </c>
      <c r="AB295" s="143">
        <f t="shared" si="2"/>
        <v>24.834587484031104</v>
      </c>
      <c r="AC295" s="143">
        <f t="shared" si="3"/>
        <v>1.24</v>
      </c>
      <c r="AD295" s="143">
        <f t="shared" si="4"/>
        <v>2.31</v>
      </c>
      <c r="AE295" s="143" t="e">
        <f t="shared" si="5"/>
        <v>#NUM!</v>
      </c>
      <c r="AF295" s="82">
        <v>43705</v>
      </c>
      <c r="AG295" s="83">
        <v>0.22</v>
      </c>
      <c r="AH295" s="83">
        <v>6.4707499999999998</v>
      </c>
      <c r="AI295" s="65">
        <f t="shared" si="12"/>
        <v>0.26165120227105026</v>
      </c>
      <c r="AJ295" s="66">
        <v>2531.2638283703873</v>
      </c>
      <c r="AK295" s="66">
        <v>2.5312638283703874</v>
      </c>
      <c r="AL295" s="67">
        <v>2.5312640000000002</v>
      </c>
      <c r="AM295" s="86">
        <v>62.7</v>
      </c>
      <c r="AN295" s="15" t="s">
        <v>149</v>
      </c>
    </row>
    <row r="296" spans="1:40" ht="14.5" x14ac:dyDescent="0.35">
      <c r="A296" s="87" t="s">
        <v>184</v>
      </c>
      <c r="B296" s="87" t="s">
        <v>192</v>
      </c>
      <c r="C296" s="87" t="s">
        <v>152</v>
      </c>
      <c r="D296" s="87" t="s">
        <v>392</v>
      </c>
      <c r="E296" s="87" t="s">
        <v>169</v>
      </c>
      <c r="F296" s="87" t="s">
        <v>142</v>
      </c>
      <c r="G296" s="80">
        <v>4.4093999999999998</v>
      </c>
      <c r="H296" s="80">
        <v>4.3203699999999996</v>
      </c>
      <c r="I296" s="83">
        <v>0.04</v>
      </c>
      <c r="J296" s="83">
        <v>0.70399999999999996</v>
      </c>
      <c r="K296" s="83">
        <v>0.159</v>
      </c>
      <c r="L296" s="83">
        <v>0.92100000000000004</v>
      </c>
      <c r="M296" s="83">
        <v>0.34599999999999997</v>
      </c>
      <c r="N296" s="83">
        <v>1.177</v>
      </c>
      <c r="O296" s="83">
        <v>24.38</v>
      </c>
      <c r="P296" s="62">
        <v>2.3540000000000001</v>
      </c>
      <c r="Q296" s="62">
        <v>0.69199999999999995</v>
      </c>
      <c r="R296" s="62">
        <v>0.25600000000000001</v>
      </c>
      <c r="S296" s="62">
        <v>0.18699999999999997</v>
      </c>
      <c r="T296" s="83">
        <v>1.04</v>
      </c>
      <c r="U296" s="83">
        <v>2.52</v>
      </c>
      <c r="V296" s="83">
        <v>2.75</v>
      </c>
      <c r="W296" s="83">
        <v>1.22</v>
      </c>
      <c r="X296" s="83">
        <v>2.2999999999999998</v>
      </c>
      <c r="Y296" s="83">
        <v>1.1200000000000001</v>
      </c>
      <c r="Z296" s="143">
        <f t="shared" si="0"/>
        <v>2.2999999999999998</v>
      </c>
      <c r="AA296" s="143">
        <f t="shared" si="1"/>
        <v>2.75</v>
      </c>
      <c r="AB296" s="143">
        <f t="shared" si="2"/>
        <v>26.743683944296645</v>
      </c>
      <c r="AC296" s="143">
        <f t="shared" si="3"/>
        <v>1.1200000000000001</v>
      </c>
      <c r="AD296" s="143">
        <f t="shared" si="4"/>
        <v>1.22</v>
      </c>
      <c r="AE296" s="143">
        <f t="shared" si="5"/>
        <v>5.7391704759563567</v>
      </c>
      <c r="AF296" s="82">
        <v>43705</v>
      </c>
      <c r="AG296" s="83">
        <v>0.33</v>
      </c>
      <c r="AH296" s="83">
        <v>3.7708300000000001</v>
      </c>
      <c r="AI296" s="75">
        <f t="shared" si="12"/>
        <v>3.5383176009013119E-2</v>
      </c>
      <c r="AJ296" s="66">
        <v>10908.013520135995</v>
      </c>
      <c r="AK296" s="66">
        <v>10.908013520135995</v>
      </c>
      <c r="AL296" s="67">
        <v>10.908010000000001</v>
      </c>
      <c r="AM296" s="86">
        <v>36.200000000000003</v>
      </c>
      <c r="AN296" s="15" t="s">
        <v>149</v>
      </c>
    </row>
    <row r="297" spans="1:40" ht="14.5" x14ac:dyDescent="0.35">
      <c r="A297" s="59" t="s">
        <v>184</v>
      </c>
      <c r="B297" s="59" t="s">
        <v>192</v>
      </c>
      <c r="C297" s="59" t="s">
        <v>154</v>
      </c>
      <c r="D297" s="59" t="s">
        <v>393</v>
      </c>
      <c r="E297" s="59" t="s">
        <v>138</v>
      </c>
      <c r="F297" s="59" t="s">
        <v>139</v>
      </c>
      <c r="G297" s="75"/>
      <c r="H297" s="75"/>
      <c r="I297" s="75"/>
      <c r="J297" s="75"/>
      <c r="K297" s="75" t="s">
        <v>224</v>
      </c>
      <c r="L297" s="75"/>
      <c r="M297" s="75"/>
      <c r="N297" s="75"/>
      <c r="O297" s="92">
        <v>18.850000000000001</v>
      </c>
      <c r="P297" s="62">
        <v>0</v>
      </c>
      <c r="Q297" s="62">
        <v>0</v>
      </c>
      <c r="R297" s="62">
        <v>0</v>
      </c>
      <c r="S297" s="62" t="e">
        <v>#VALUE!</v>
      </c>
      <c r="T297" s="92">
        <v>2.54</v>
      </c>
      <c r="U297" s="92">
        <v>2.94</v>
      </c>
      <c r="V297" s="92">
        <v>3.86</v>
      </c>
      <c r="W297" s="92">
        <v>2.69</v>
      </c>
      <c r="X297" s="92">
        <v>3.1</v>
      </c>
      <c r="Y297" s="92">
        <v>2.4300000000000002</v>
      </c>
      <c r="Z297" s="143">
        <f t="shared" si="0"/>
        <v>3.1</v>
      </c>
      <c r="AA297" s="143">
        <f t="shared" si="1"/>
        <v>3.86</v>
      </c>
      <c r="AB297" s="143">
        <f t="shared" si="2"/>
        <v>49.464197877389282</v>
      </c>
      <c r="AC297" s="143">
        <f t="shared" si="3"/>
        <v>2.4300000000000002</v>
      </c>
      <c r="AD297" s="143">
        <f t="shared" si="4"/>
        <v>2.69</v>
      </c>
      <c r="AE297" s="143">
        <f t="shared" si="5"/>
        <v>15.070062141447881</v>
      </c>
      <c r="AF297" s="91">
        <v>43705</v>
      </c>
      <c r="AG297" s="92">
        <v>0.25</v>
      </c>
      <c r="AH297" s="92">
        <v>9.7746499999999994</v>
      </c>
      <c r="AI297" s="65" t="e">
        <f t="shared" si="12"/>
        <v>#VALUE!</v>
      </c>
      <c r="AJ297" s="66" t="e">
        <v>#VALUE!</v>
      </c>
      <c r="AK297" s="66" t="e">
        <v>#VALUE!</v>
      </c>
      <c r="AL297" s="102" t="e">
        <v>#VALUE!</v>
      </c>
      <c r="AM297" s="94">
        <v>66.2</v>
      </c>
      <c r="AN297" s="15" t="s">
        <v>16</v>
      </c>
    </row>
    <row r="298" spans="1:40" ht="14.5" x14ac:dyDescent="0.35">
      <c r="A298" s="59" t="s">
        <v>184</v>
      </c>
      <c r="B298" s="59" t="s">
        <v>192</v>
      </c>
      <c r="C298" s="59" t="s">
        <v>154</v>
      </c>
      <c r="D298" s="59" t="s">
        <v>393</v>
      </c>
      <c r="E298" s="59" t="s">
        <v>138</v>
      </c>
      <c r="F298" s="59" t="s">
        <v>142</v>
      </c>
      <c r="G298" s="75"/>
      <c r="H298" s="75"/>
      <c r="I298" s="75"/>
      <c r="J298" s="75"/>
      <c r="K298" s="75" t="s">
        <v>224</v>
      </c>
      <c r="L298" s="75"/>
      <c r="M298" s="75"/>
      <c r="N298" s="75"/>
      <c r="O298" s="92">
        <v>16.41</v>
      </c>
      <c r="P298" s="62">
        <v>0</v>
      </c>
      <c r="Q298" s="62">
        <v>0</v>
      </c>
      <c r="R298" s="62">
        <v>0</v>
      </c>
      <c r="S298" s="62" t="e">
        <v>#VALUE!</v>
      </c>
      <c r="T298" s="92">
        <v>1.92</v>
      </c>
      <c r="U298" s="92">
        <v>3.58</v>
      </c>
      <c r="V298" s="92">
        <v>3.24</v>
      </c>
      <c r="W298" s="92">
        <v>2.13</v>
      </c>
      <c r="X298" s="92">
        <v>3.24</v>
      </c>
      <c r="Y298" s="92">
        <v>2.0699999999999998</v>
      </c>
      <c r="Z298" s="143">
        <f t="shared" si="0"/>
        <v>3.24</v>
      </c>
      <c r="AA298" s="143">
        <f t="shared" si="1"/>
        <v>3.24</v>
      </c>
      <c r="AB298" s="143">
        <f t="shared" si="2"/>
        <v>0</v>
      </c>
      <c r="AC298" s="143">
        <f t="shared" si="3"/>
        <v>2.0699999999999998</v>
      </c>
      <c r="AD298" s="143">
        <f t="shared" si="4"/>
        <v>2.13</v>
      </c>
      <c r="AE298" s="143">
        <f t="shared" si="5"/>
        <v>3.439812766729788</v>
      </c>
      <c r="AF298" s="91">
        <v>43705</v>
      </c>
      <c r="AG298" s="75"/>
      <c r="AH298" s="75"/>
      <c r="AI298" s="75" t="e">
        <f t="shared" si="12"/>
        <v>#VALUE!</v>
      </c>
      <c r="AJ298" s="66" t="e">
        <v>#VALUE!</v>
      </c>
      <c r="AK298" s="66" t="e">
        <v>#VALUE!</v>
      </c>
      <c r="AL298" s="102" t="e">
        <v>#VALUE!</v>
      </c>
      <c r="AM298" s="75" t="s">
        <v>211</v>
      </c>
      <c r="AN298" s="15" t="s">
        <v>16</v>
      </c>
    </row>
    <row r="299" spans="1:40" ht="14.5" x14ac:dyDescent="0.35">
      <c r="A299" s="113" t="s">
        <v>184</v>
      </c>
      <c r="B299" s="113" t="s">
        <v>192</v>
      </c>
      <c r="C299" s="113" t="s">
        <v>154</v>
      </c>
      <c r="D299" s="113" t="s">
        <v>393</v>
      </c>
      <c r="E299" s="113" t="s">
        <v>138</v>
      </c>
      <c r="F299" s="113" t="s">
        <v>160</v>
      </c>
      <c r="G299" s="114"/>
      <c r="H299" s="114"/>
      <c r="I299" s="116">
        <v>8.5999999999999993E-2</v>
      </c>
      <c r="J299" s="116">
        <v>0.82399999999999995</v>
      </c>
      <c r="K299" s="116">
        <v>0.52300000000000002</v>
      </c>
      <c r="L299" s="116">
        <v>0.77800000000000002</v>
      </c>
      <c r="M299" s="116">
        <v>0.73299999999999998</v>
      </c>
      <c r="N299" s="116">
        <v>1.091</v>
      </c>
      <c r="O299" s="116">
        <v>17.45</v>
      </c>
      <c r="P299" s="62">
        <v>2.1819999999999999</v>
      </c>
      <c r="Q299" s="62">
        <v>1.466</v>
      </c>
      <c r="R299" s="62">
        <v>0.31299999999999994</v>
      </c>
      <c r="S299" s="62">
        <v>0.20999999999999996</v>
      </c>
      <c r="T299" s="116">
        <v>2.11</v>
      </c>
      <c r="U299" s="116">
        <v>2.38</v>
      </c>
      <c r="V299" s="116">
        <v>2.52</v>
      </c>
      <c r="W299" s="116">
        <v>1.79</v>
      </c>
      <c r="X299" s="116">
        <v>2.81</v>
      </c>
      <c r="Y299" s="116">
        <v>1.86</v>
      </c>
      <c r="Z299" s="143">
        <f t="shared" si="0"/>
        <v>2.52</v>
      </c>
      <c r="AA299" s="143">
        <f t="shared" si="1"/>
        <v>2.81</v>
      </c>
      <c r="AB299" s="143">
        <f t="shared" si="2"/>
        <v>16.857956018647979</v>
      </c>
      <c r="AC299" s="143">
        <f t="shared" si="3"/>
        <v>1.79</v>
      </c>
      <c r="AD299" s="143">
        <f t="shared" si="4"/>
        <v>1.86</v>
      </c>
      <c r="AE299" s="143">
        <f t="shared" si="5"/>
        <v>4.0139872171398059</v>
      </c>
      <c r="AF299" s="117">
        <v>43705</v>
      </c>
      <c r="AG299" s="116">
        <v>0.28999999999999998</v>
      </c>
      <c r="AH299" s="116">
        <v>8.8758499999999998</v>
      </c>
      <c r="AI299" s="65">
        <f t="shared" si="12"/>
        <v>0.25005060324859973</v>
      </c>
      <c r="AJ299" s="66">
        <v>3633.1855168736561</v>
      </c>
      <c r="AK299" s="66">
        <v>3.633185516873656</v>
      </c>
      <c r="AL299" s="67">
        <v>3.6331859999999998</v>
      </c>
      <c r="AM299" s="119">
        <v>45.3</v>
      </c>
      <c r="AN299" s="15" t="s">
        <v>8</v>
      </c>
    </row>
    <row r="300" spans="1:40" ht="14.5" x14ac:dyDescent="0.35">
      <c r="A300" s="87" t="s">
        <v>184</v>
      </c>
      <c r="B300" s="87" t="s">
        <v>192</v>
      </c>
      <c r="C300" s="87" t="s">
        <v>154</v>
      </c>
      <c r="D300" s="87" t="s">
        <v>394</v>
      </c>
      <c r="E300" s="87" t="s">
        <v>145</v>
      </c>
      <c r="F300" s="87" t="s">
        <v>139</v>
      </c>
      <c r="G300" s="80">
        <v>7.2002699999999997</v>
      </c>
      <c r="H300" s="80">
        <v>6.0175700000000001</v>
      </c>
      <c r="I300" s="83">
        <v>0.108</v>
      </c>
      <c r="J300" s="83">
        <v>0.9</v>
      </c>
      <c r="K300" s="83">
        <v>0.217</v>
      </c>
      <c r="L300" s="83">
        <v>1.252</v>
      </c>
      <c r="M300" s="83">
        <v>0.40899999999999997</v>
      </c>
      <c r="N300" s="83">
        <v>1.54</v>
      </c>
      <c r="O300" s="83">
        <v>21.09</v>
      </c>
      <c r="P300" s="62">
        <v>3.08</v>
      </c>
      <c r="Q300" s="62">
        <v>0.81799999999999995</v>
      </c>
      <c r="R300" s="62">
        <v>0.28800000000000003</v>
      </c>
      <c r="S300" s="62">
        <v>0.19199999999999998</v>
      </c>
      <c r="T300" s="83">
        <v>1.89</v>
      </c>
      <c r="U300" s="83">
        <v>2.77</v>
      </c>
      <c r="V300" s="83">
        <v>2.74</v>
      </c>
      <c r="W300" s="83">
        <v>1.84</v>
      </c>
      <c r="X300" s="83">
        <v>1.42</v>
      </c>
      <c r="Y300" s="83">
        <v>3.93</v>
      </c>
      <c r="Z300" s="143">
        <f t="shared" si="0"/>
        <v>1.42</v>
      </c>
      <c r="AA300" s="143">
        <f t="shared" si="1"/>
        <v>2.74</v>
      </c>
      <c r="AB300" s="143" t="e">
        <f t="shared" si="2"/>
        <v>#NUM!</v>
      </c>
      <c r="AC300" s="143">
        <f t="shared" si="3"/>
        <v>1.84</v>
      </c>
      <c r="AD300" s="143">
        <f t="shared" si="4"/>
        <v>3.93</v>
      </c>
      <c r="AE300" s="143" t="e">
        <f t="shared" si="5"/>
        <v>#NUM!</v>
      </c>
      <c r="AF300" s="82">
        <v>43705</v>
      </c>
      <c r="AG300" s="83">
        <v>0.27</v>
      </c>
      <c r="AH300" s="83">
        <v>11.44304</v>
      </c>
      <c r="AI300" s="75">
        <f t="shared" si="12"/>
        <v>7.2704530083736008E-2</v>
      </c>
      <c r="AJ300" s="66">
        <v>16109.626483857024</v>
      </c>
      <c r="AK300" s="66">
        <v>16.109626483857024</v>
      </c>
      <c r="AL300" s="67">
        <v>16.109629999999999</v>
      </c>
      <c r="AM300" s="86">
        <v>54.1</v>
      </c>
      <c r="AN300" s="15" t="s">
        <v>149</v>
      </c>
    </row>
    <row r="301" spans="1:40" ht="14.5" x14ac:dyDescent="0.35">
      <c r="A301" s="88" t="s">
        <v>184</v>
      </c>
      <c r="B301" s="88" t="s">
        <v>192</v>
      </c>
      <c r="C301" s="88" t="s">
        <v>154</v>
      </c>
      <c r="D301" s="88" t="s">
        <v>394</v>
      </c>
      <c r="E301" s="88" t="s">
        <v>145</v>
      </c>
      <c r="F301" s="88" t="s">
        <v>142</v>
      </c>
      <c r="G301" s="61">
        <v>4.5931699999999998</v>
      </c>
      <c r="H301" s="61">
        <v>4.5886399999999998</v>
      </c>
      <c r="I301" s="83">
        <v>0.13500000000000001</v>
      </c>
      <c r="J301" s="83">
        <v>0.86799999999999999</v>
      </c>
      <c r="K301" s="64">
        <v>0.24099999999999999</v>
      </c>
      <c r="L301" s="64">
        <v>1.637</v>
      </c>
      <c r="M301" s="64">
        <v>0.41499999999999998</v>
      </c>
      <c r="N301" s="64">
        <v>1.9159999999999999</v>
      </c>
      <c r="O301" s="64">
        <v>18.29</v>
      </c>
      <c r="P301" s="62">
        <v>3.8319999999999999</v>
      </c>
      <c r="Q301" s="62">
        <v>0.83</v>
      </c>
      <c r="R301" s="62">
        <v>0.27899999999999991</v>
      </c>
      <c r="S301" s="62">
        <v>0.17399999999999999</v>
      </c>
      <c r="T301" s="64">
        <v>1.56</v>
      </c>
      <c r="U301" s="64">
        <v>3.12</v>
      </c>
      <c r="V301" s="64">
        <v>2.96</v>
      </c>
      <c r="W301" s="64">
        <v>1.67</v>
      </c>
      <c r="X301" s="64">
        <v>2.89</v>
      </c>
      <c r="Y301" s="64">
        <v>1.57</v>
      </c>
      <c r="Z301" s="143">
        <f t="shared" si="0"/>
        <v>2.89</v>
      </c>
      <c r="AA301" s="143">
        <f t="shared" si="1"/>
        <v>2.96</v>
      </c>
      <c r="AB301" s="143">
        <f t="shared" si="2"/>
        <v>4.0139872171397926</v>
      </c>
      <c r="AC301" s="143">
        <f t="shared" si="3"/>
        <v>1.57</v>
      </c>
      <c r="AD301" s="143">
        <f t="shared" si="4"/>
        <v>1.67</v>
      </c>
      <c r="AE301" s="143">
        <f t="shared" si="5"/>
        <v>5.7391704759563567</v>
      </c>
      <c r="AF301" s="63">
        <v>43705</v>
      </c>
      <c r="AG301" s="64">
        <v>0.21</v>
      </c>
      <c r="AH301" s="64">
        <v>7.3681700000000001</v>
      </c>
      <c r="AI301" s="65">
        <f t="shared" si="12"/>
        <v>8.9558202220869854E-2</v>
      </c>
      <c r="AJ301" s="66">
        <v>8420.9249572518765</v>
      </c>
      <c r="AK301" s="66">
        <v>8.4209249572518772</v>
      </c>
      <c r="AL301" s="67">
        <v>8.4209250000000004</v>
      </c>
      <c r="AM301" s="69">
        <v>44.5</v>
      </c>
      <c r="AN301" s="15" t="s">
        <v>18</v>
      </c>
    </row>
    <row r="302" spans="1:40" ht="14.5" x14ac:dyDescent="0.35">
      <c r="A302" s="59" t="s">
        <v>184</v>
      </c>
      <c r="B302" s="59" t="s">
        <v>192</v>
      </c>
      <c r="C302" s="59" t="s">
        <v>154</v>
      </c>
      <c r="D302" s="59" t="s">
        <v>394</v>
      </c>
      <c r="E302" s="59" t="s">
        <v>145</v>
      </c>
      <c r="F302" s="59" t="s">
        <v>160</v>
      </c>
      <c r="G302" s="75"/>
      <c r="H302" s="75"/>
      <c r="I302" s="75"/>
      <c r="J302" s="75"/>
      <c r="K302" s="92">
        <v>0.441</v>
      </c>
      <c r="L302" s="92">
        <v>0.89200000000000002</v>
      </c>
      <c r="M302" s="92">
        <v>0.73199999999999998</v>
      </c>
      <c r="N302" s="92">
        <v>1.2430000000000001</v>
      </c>
      <c r="O302" s="92">
        <v>19.62</v>
      </c>
      <c r="P302" s="62">
        <v>2.4860000000000002</v>
      </c>
      <c r="Q302" s="62">
        <v>1.464</v>
      </c>
      <c r="R302" s="62">
        <v>0.35100000000000009</v>
      </c>
      <c r="S302" s="62">
        <v>0.29099999999999998</v>
      </c>
      <c r="T302" s="92">
        <v>1.48</v>
      </c>
      <c r="U302" s="92">
        <v>2.2200000000000002</v>
      </c>
      <c r="V302" s="92">
        <v>2.66</v>
      </c>
      <c r="W302" s="92">
        <v>1.44</v>
      </c>
      <c r="X302" s="92">
        <v>2.66</v>
      </c>
      <c r="Y302" s="92">
        <v>1.46</v>
      </c>
      <c r="Z302" s="143">
        <f t="shared" si="0"/>
        <v>2.66</v>
      </c>
      <c r="AA302" s="143">
        <f t="shared" si="1"/>
        <v>2.66</v>
      </c>
      <c r="AB302" s="143">
        <f t="shared" si="2"/>
        <v>0</v>
      </c>
      <c r="AC302" s="143">
        <f t="shared" si="3"/>
        <v>1.44</v>
      </c>
      <c r="AD302" s="143">
        <f t="shared" si="4"/>
        <v>1.46</v>
      </c>
      <c r="AE302" s="143">
        <f t="shared" si="5"/>
        <v>1.1459919981269298</v>
      </c>
      <c r="AF302" s="91">
        <v>43705</v>
      </c>
      <c r="AG302" s="75"/>
      <c r="AH302" s="75"/>
      <c r="AI302" s="75">
        <f t="shared" si="12"/>
        <v>0.32282222115359704</v>
      </c>
      <c r="AJ302" s="66">
        <v>0</v>
      </c>
      <c r="AK302" s="66">
        <v>0</v>
      </c>
      <c r="AL302" s="102" t="e">
        <v>#VALUE!</v>
      </c>
      <c r="AM302" s="75" t="s">
        <v>211</v>
      </c>
      <c r="AN302" s="15" t="s">
        <v>16</v>
      </c>
    </row>
    <row r="303" spans="1:40" ht="14.5" x14ac:dyDescent="0.35">
      <c r="A303" s="87" t="s">
        <v>184</v>
      </c>
      <c r="B303" s="87" t="s">
        <v>192</v>
      </c>
      <c r="C303" s="87" t="s">
        <v>154</v>
      </c>
      <c r="D303" s="87" t="s">
        <v>395</v>
      </c>
      <c r="E303" s="87" t="s">
        <v>148</v>
      </c>
      <c r="F303" s="87" t="s">
        <v>142</v>
      </c>
      <c r="G303" s="80">
        <v>1.49861</v>
      </c>
      <c r="H303" s="80">
        <v>1.17347</v>
      </c>
      <c r="I303" s="83">
        <v>7.3999999999999996E-2</v>
      </c>
      <c r="J303" s="83">
        <v>0.70799999999999996</v>
      </c>
      <c r="K303" s="83">
        <v>0.21</v>
      </c>
      <c r="L303" s="83">
        <v>1.1080000000000001</v>
      </c>
      <c r="M303" s="83">
        <v>0.41299999999999998</v>
      </c>
      <c r="N303" s="83">
        <v>1.3759999999999999</v>
      </c>
      <c r="O303" s="83">
        <v>20.71</v>
      </c>
      <c r="P303" s="62">
        <v>2.7519999999999998</v>
      </c>
      <c r="Q303" s="62">
        <v>0.82599999999999996</v>
      </c>
      <c r="R303" s="62">
        <v>0.26799999999999979</v>
      </c>
      <c r="S303" s="62">
        <v>0.20299999999999999</v>
      </c>
      <c r="T303" s="83">
        <v>0.98</v>
      </c>
      <c r="U303" s="83">
        <v>2.5099999999999998</v>
      </c>
      <c r="V303" s="83">
        <v>2</v>
      </c>
      <c r="W303" s="83">
        <v>1.58</v>
      </c>
      <c r="X303" s="83">
        <v>2.19</v>
      </c>
      <c r="Y303" s="83">
        <v>1.22</v>
      </c>
      <c r="Z303" s="143">
        <f t="shared" si="0"/>
        <v>2</v>
      </c>
      <c r="AA303" s="143">
        <f t="shared" si="1"/>
        <v>2.19</v>
      </c>
      <c r="AB303" s="143">
        <f t="shared" si="2"/>
        <v>10.952784196390279</v>
      </c>
      <c r="AC303" s="143">
        <f t="shared" si="3"/>
        <v>1.22</v>
      </c>
      <c r="AD303" s="143">
        <f t="shared" si="4"/>
        <v>1.58</v>
      </c>
      <c r="AE303" s="143">
        <f t="shared" si="5"/>
        <v>21.100196019275227</v>
      </c>
      <c r="AF303" s="82">
        <v>43705</v>
      </c>
      <c r="AG303" s="83">
        <v>0.15</v>
      </c>
      <c r="AH303" s="83">
        <v>2.7968899999999999</v>
      </c>
      <c r="AI303" s="65">
        <f t="shared" si="12"/>
        <v>6.8071344650254162E-2</v>
      </c>
      <c r="AJ303" s="66">
        <v>4205.4897942619746</v>
      </c>
      <c r="AK303" s="66">
        <v>4.2054897942619744</v>
      </c>
      <c r="AL303" s="67">
        <v>4.2054900000000002</v>
      </c>
      <c r="AM303" s="86">
        <v>26.2</v>
      </c>
      <c r="AN303" s="15" t="s">
        <v>12</v>
      </c>
    </row>
    <row r="304" spans="1:40" ht="14.5" x14ac:dyDescent="0.35">
      <c r="A304" s="87" t="s">
        <v>184</v>
      </c>
      <c r="B304" s="87" t="s">
        <v>192</v>
      </c>
      <c r="C304" s="87" t="s">
        <v>154</v>
      </c>
      <c r="D304" s="87" t="s">
        <v>395</v>
      </c>
      <c r="E304" s="87" t="s">
        <v>148</v>
      </c>
      <c r="F304" s="87" t="s">
        <v>160</v>
      </c>
      <c r="G304" s="80">
        <v>0.84818000000000005</v>
      </c>
      <c r="H304" s="80">
        <v>0.67149000000000003</v>
      </c>
      <c r="I304" s="83">
        <v>5.1999999999999998E-2</v>
      </c>
      <c r="J304" s="83">
        <v>0.58099999999999996</v>
      </c>
      <c r="K304" s="83">
        <v>0.129</v>
      </c>
      <c r="L304" s="83">
        <v>0.70899999999999996</v>
      </c>
      <c r="M304" s="83">
        <v>0.55500000000000005</v>
      </c>
      <c r="N304" s="83">
        <v>1.0580000000000001</v>
      </c>
      <c r="O304" s="83">
        <v>20.14</v>
      </c>
      <c r="P304" s="62">
        <v>2.1160000000000001</v>
      </c>
      <c r="Q304" s="62">
        <v>1.1100000000000001</v>
      </c>
      <c r="R304" s="62">
        <v>0.34900000000000009</v>
      </c>
      <c r="S304" s="62">
        <v>0.42600000000000005</v>
      </c>
      <c r="T304" s="83">
        <v>1</v>
      </c>
      <c r="U304" s="83">
        <v>1.67</v>
      </c>
      <c r="V304" s="83">
        <v>1.87</v>
      </c>
      <c r="W304" s="83">
        <v>0.99</v>
      </c>
      <c r="X304" s="83">
        <v>1.34</v>
      </c>
      <c r="Y304" s="83">
        <v>1.98</v>
      </c>
      <c r="Z304" s="143">
        <f t="shared" si="0"/>
        <v>1.34</v>
      </c>
      <c r="AA304" s="143">
        <f t="shared" si="1"/>
        <v>1.87</v>
      </c>
      <c r="AB304" s="143">
        <f t="shared" si="2"/>
        <v>32.005454820456457</v>
      </c>
      <c r="AC304" s="143">
        <f t="shared" si="3"/>
        <v>0.99</v>
      </c>
      <c r="AD304" s="143">
        <f t="shared" si="4"/>
        <v>1.98</v>
      </c>
      <c r="AE304" s="143">
        <f t="shared" si="5"/>
        <v>81.890385525307821</v>
      </c>
      <c r="AF304" s="82">
        <v>43705</v>
      </c>
      <c r="AG304" s="83">
        <v>0.16</v>
      </c>
      <c r="AH304" s="83">
        <v>1.71123</v>
      </c>
      <c r="AI304" s="75">
        <f t="shared" si="12"/>
        <v>0.14085895932984455</v>
      </c>
      <c r="AJ304" s="66">
        <v>1243.4531779753802</v>
      </c>
      <c r="AK304" s="66">
        <v>1.2434531779753801</v>
      </c>
      <c r="AL304" s="67">
        <v>1.2434529999999999</v>
      </c>
      <c r="AM304" s="86">
        <v>25.4</v>
      </c>
      <c r="AN304" s="15" t="s">
        <v>149</v>
      </c>
    </row>
    <row r="305" spans="1:40" ht="14.5" x14ac:dyDescent="0.35">
      <c r="A305" s="87" t="s">
        <v>184</v>
      </c>
      <c r="B305" s="87" t="s">
        <v>192</v>
      </c>
      <c r="C305" s="87" t="s">
        <v>154</v>
      </c>
      <c r="D305" s="87" t="s">
        <v>396</v>
      </c>
      <c r="E305" s="87" t="s">
        <v>150</v>
      </c>
      <c r="F305" s="87" t="s">
        <v>139</v>
      </c>
      <c r="G305" s="80">
        <v>6.3754</v>
      </c>
      <c r="H305" s="80">
        <v>5.5637600000000003</v>
      </c>
      <c r="I305" s="83">
        <v>0.18</v>
      </c>
      <c r="J305" s="83">
        <v>0.98299999999999998</v>
      </c>
      <c r="K305" s="83">
        <v>0.35499999999999998</v>
      </c>
      <c r="L305" s="83">
        <v>1.3220000000000001</v>
      </c>
      <c r="M305" s="83">
        <v>0.48899999999999999</v>
      </c>
      <c r="N305" s="83">
        <v>1.62</v>
      </c>
      <c r="O305" s="83">
        <v>19.16</v>
      </c>
      <c r="P305" s="62">
        <v>3.24</v>
      </c>
      <c r="Q305" s="62">
        <v>0.97799999999999998</v>
      </c>
      <c r="R305" s="62">
        <v>0.29800000000000004</v>
      </c>
      <c r="S305" s="62">
        <v>0.13400000000000001</v>
      </c>
      <c r="T305" s="83">
        <v>1.53</v>
      </c>
      <c r="U305" s="83">
        <v>2.94</v>
      </c>
      <c r="V305" s="83">
        <v>3.19</v>
      </c>
      <c r="W305" s="83">
        <v>1.44</v>
      </c>
      <c r="X305" s="83">
        <v>3.48</v>
      </c>
      <c r="Y305" s="83">
        <v>1.48</v>
      </c>
      <c r="Z305" s="143">
        <f t="shared" si="0"/>
        <v>3.19</v>
      </c>
      <c r="AA305" s="143">
        <f t="shared" si="1"/>
        <v>3.48</v>
      </c>
      <c r="AB305" s="143">
        <f t="shared" si="2"/>
        <v>16.857956018647979</v>
      </c>
      <c r="AC305" s="143">
        <f t="shared" si="3"/>
        <v>1.44</v>
      </c>
      <c r="AD305" s="143">
        <f t="shared" si="4"/>
        <v>1.48</v>
      </c>
      <c r="AE305" s="143">
        <f t="shared" si="5"/>
        <v>2.2924427754324563</v>
      </c>
      <c r="AF305" s="82">
        <v>43705</v>
      </c>
      <c r="AG305" s="83">
        <v>0.23</v>
      </c>
      <c r="AH305" s="83">
        <v>11.37152</v>
      </c>
      <c r="AI305" s="65">
        <f t="shared" si="12"/>
        <v>0.10232330716455953</v>
      </c>
      <c r="AJ305" s="66">
        <v>11374.949516257098</v>
      </c>
      <c r="AK305" s="66">
        <v>11.374949516257098</v>
      </c>
      <c r="AL305" s="67">
        <v>11.37495</v>
      </c>
      <c r="AM305" s="86">
        <v>45.4</v>
      </c>
      <c r="AN305" s="15" t="s">
        <v>149</v>
      </c>
    </row>
    <row r="306" spans="1:40" ht="14.5" x14ac:dyDescent="0.35">
      <c r="A306" s="87" t="s">
        <v>184</v>
      </c>
      <c r="B306" s="87" t="s">
        <v>192</v>
      </c>
      <c r="C306" s="87" t="s">
        <v>154</v>
      </c>
      <c r="D306" s="87" t="s">
        <v>396</v>
      </c>
      <c r="E306" s="87" t="s">
        <v>150</v>
      </c>
      <c r="F306" s="87" t="s">
        <v>142</v>
      </c>
      <c r="G306" s="80">
        <v>5.1609999999999996</v>
      </c>
      <c r="H306" s="80">
        <v>5.0859100000000002</v>
      </c>
      <c r="I306" s="83">
        <v>0.06</v>
      </c>
      <c r="J306" s="83">
        <v>1.157</v>
      </c>
      <c r="K306" s="83">
        <v>0.13200000000000001</v>
      </c>
      <c r="L306" s="83">
        <v>1.107</v>
      </c>
      <c r="M306" s="83">
        <v>0.38600000000000001</v>
      </c>
      <c r="N306" s="83">
        <v>1.4770000000000001</v>
      </c>
      <c r="O306" s="83">
        <v>18.809999999999999</v>
      </c>
      <c r="P306" s="62">
        <v>2.9540000000000002</v>
      </c>
      <c r="Q306" s="62">
        <v>0.77200000000000002</v>
      </c>
      <c r="R306" s="62">
        <v>0.37000000000000011</v>
      </c>
      <c r="S306" s="62">
        <v>0.254</v>
      </c>
      <c r="T306" s="83">
        <v>1.47</v>
      </c>
      <c r="U306" s="83">
        <v>3.54</v>
      </c>
      <c r="V306" s="83">
        <v>3.52</v>
      </c>
      <c r="W306" s="83">
        <v>1.25</v>
      </c>
      <c r="X306" s="83">
        <v>3.28</v>
      </c>
      <c r="Y306" s="83">
        <v>1.22</v>
      </c>
      <c r="Z306" s="143">
        <f t="shared" si="0"/>
        <v>3.28</v>
      </c>
      <c r="AA306" s="143">
        <f t="shared" si="1"/>
        <v>3.52</v>
      </c>
      <c r="AB306" s="143">
        <f t="shared" si="2"/>
        <v>13.886540359458296</v>
      </c>
      <c r="AC306" s="143">
        <f t="shared" si="3"/>
        <v>1.22</v>
      </c>
      <c r="AD306" s="143">
        <f t="shared" si="4"/>
        <v>1.25</v>
      </c>
      <c r="AE306" s="143">
        <f t="shared" si="5"/>
        <v>1.7191313204852843</v>
      </c>
      <c r="AF306" s="82">
        <v>43705</v>
      </c>
      <c r="AG306" s="83">
        <v>0.21</v>
      </c>
      <c r="AH306" s="83">
        <v>8.2384900000000005</v>
      </c>
      <c r="AI306" s="75">
        <f t="shared" si="12"/>
        <v>6.4716677452190979E-2</v>
      </c>
      <c r="AJ306" s="66">
        <v>13029.775503611221</v>
      </c>
      <c r="AK306" s="66">
        <v>13.029775503611221</v>
      </c>
      <c r="AL306" s="67">
        <v>13.029780000000001</v>
      </c>
      <c r="AM306" s="86">
        <v>47.1</v>
      </c>
      <c r="AN306" s="15" t="s">
        <v>8</v>
      </c>
    </row>
    <row r="307" spans="1:40" ht="14.5" x14ac:dyDescent="0.35">
      <c r="A307" s="88" t="s">
        <v>184</v>
      </c>
      <c r="B307" s="88" t="s">
        <v>192</v>
      </c>
      <c r="C307" s="88" t="s">
        <v>154</v>
      </c>
      <c r="D307" s="88" t="s">
        <v>397</v>
      </c>
      <c r="E307" s="88" t="s">
        <v>151</v>
      </c>
      <c r="F307" s="88" t="s">
        <v>139</v>
      </c>
      <c r="G307" s="61">
        <v>7.7626600000000003</v>
      </c>
      <c r="H307" s="61">
        <v>7.7566699999999997</v>
      </c>
      <c r="I307" s="83">
        <v>6.3E-2</v>
      </c>
      <c r="J307" s="83">
        <v>1.089</v>
      </c>
      <c r="K307" s="64">
        <v>0.17599999999999999</v>
      </c>
      <c r="L307" s="64">
        <v>1.2190000000000001</v>
      </c>
      <c r="M307" s="64">
        <v>0.308</v>
      </c>
      <c r="N307" s="64">
        <v>1.25</v>
      </c>
      <c r="O307" s="64">
        <v>18.84</v>
      </c>
      <c r="P307" s="62">
        <v>2.5</v>
      </c>
      <c r="Q307" s="62">
        <v>0.61599999999999999</v>
      </c>
      <c r="R307" s="62">
        <v>3.0999999999999917E-2</v>
      </c>
      <c r="S307" s="62">
        <v>0.13200000000000001</v>
      </c>
      <c r="T307" s="64">
        <v>1.88</v>
      </c>
      <c r="U307" s="64">
        <v>3.98</v>
      </c>
      <c r="V307" s="64">
        <v>3.76</v>
      </c>
      <c r="W307" s="64">
        <v>1.7</v>
      </c>
      <c r="X307" s="64">
        <v>3.69</v>
      </c>
      <c r="Y307" s="64">
        <v>1.63</v>
      </c>
      <c r="Z307" s="143">
        <f t="shared" si="0"/>
        <v>3.69</v>
      </c>
      <c r="AA307" s="143">
        <f t="shared" si="1"/>
        <v>3.76</v>
      </c>
      <c r="AB307" s="143">
        <f t="shared" si="2"/>
        <v>4.0139872171397926</v>
      </c>
      <c r="AC307" s="143">
        <f t="shared" si="3"/>
        <v>1.63</v>
      </c>
      <c r="AD307" s="143">
        <f t="shared" si="4"/>
        <v>1.7</v>
      </c>
      <c r="AE307" s="143">
        <f t="shared" si="5"/>
        <v>4.0139872171398059</v>
      </c>
      <c r="AF307" s="63">
        <v>43705</v>
      </c>
      <c r="AG307" s="64">
        <v>0.14000000000000001</v>
      </c>
      <c r="AH307" s="64">
        <v>11.85018</v>
      </c>
      <c r="AI307" s="65">
        <f t="shared" si="12"/>
        <v>2.3465282066945606E-2</v>
      </c>
      <c r="AJ307" s="66">
        <v>51689.781324153555</v>
      </c>
      <c r="AK307" s="66">
        <v>51.689781324153557</v>
      </c>
      <c r="AL307" s="67">
        <v>51.689779999999999</v>
      </c>
      <c r="AM307" s="69">
        <v>60.3</v>
      </c>
      <c r="AN307" s="15" t="s">
        <v>18</v>
      </c>
    </row>
    <row r="308" spans="1:40" ht="14.5" x14ac:dyDescent="0.35">
      <c r="A308" s="120" t="s">
        <v>184</v>
      </c>
      <c r="B308" s="120" t="s">
        <v>192</v>
      </c>
      <c r="C308" s="120" t="s">
        <v>154</v>
      </c>
      <c r="D308" s="120" t="s">
        <v>397</v>
      </c>
      <c r="E308" s="120" t="s">
        <v>151</v>
      </c>
      <c r="F308" s="120" t="s">
        <v>142</v>
      </c>
      <c r="G308" s="108"/>
      <c r="H308" s="108"/>
      <c r="I308" s="107">
        <v>0.10100000000000001</v>
      </c>
      <c r="J308" s="107">
        <v>1.173</v>
      </c>
      <c r="K308" s="107">
        <v>0.154</v>
      </c>
      <c r="L308" s="107">
        <v>1.2490000000000001</v>
      </c>
      <c r="M308" s="107">
        <v>0.35899999999999999</v>
      </c>
      <c r="N308" s="107">
        <v>1.4079999999999999</v>
      </c>
      <c r="O308" s="107">
        <v>21.37</v>
      </c>
      <c r="P308" s="62">
        <v>2.8159999999999998</v>
      </c>
      <c r="Q308" s="62">
        <v>0.71799999999999997</v>
      </c>
      <c r="R308" s="62">
        <v>0.15899999999999981</v>
      </c>
      <c r="S308" s="62">
        <v>0.20499999999999999</v>
      </c>
      <c r="T308" s="107">
        <v>1.85</v>
      </c>
      <c r="U308" s="107">
        <v>3.29</v>
      </c>
      <c r="V308" s="107">
        <v>3.79</v>
      </c>
      <c r="W308" s="107">
        <v>1.58</v>
      </c>
      <c r="X308" s="107">
        <v>3.47</v>
      </c>
      <c r="Y308" s="107">
        <v>1.35</v>
      </c>
      <c r="Z308" s="143">
        <f t="shared" si="0"/>
        <v>3.47</v>
      </c>
      <c r="AA308" s="143">
        <f t="shared" si="1"/>
        <v>3.79</v>
      </c>
      <c r="AB308" s="143">
        <f t="shared" si="2"/>
        <v>18.662924880681171</v>
      </c>
      <c r="AC308" s="143">
        <f t="shared" si="3"/>
        <v>1.35</v>
      </c>
      <c r="AD308" s="143">
        <f t="shared" si="4"/>
        <v>1.58</v>
      </c>
      <c r="AE308" s="143">
        <f t="shared" si="5"/>
        <v>13.297071744172943</v>
      </c>
      <c r="AF308" s="106">
        <v>43705</v>
      </c>
      <c r="AG308" s="107">
        <v>0.18</v>
      </c>
      <c r="AH308" s="107">
        <v>8.7509700000000006</v>
      </c>
      <c r="AI308" s="75">
        <f t="shared" si="12"/>
        <v>4.7582608745160869E-2</v>
      </c>
      <c r="AJ308" s="66">
        <v>18824.067563678764</v>
      </c>
      <c r="AK308" s="66">
        <v>18.824067563678764</v>
      </c>
      <c r="AL308" s="67">
        <v>18.824069999999999</v>
      </c>
      <c r="AM308" s="110">
        <v>56.2</v>
      </c>
      <c r="AN308" s="15" t="s">
        <v>5</v>
      </c>
    </row>
    <row r="309" spans="1:40" ht="14.5" x14ac:dyDescent="0.35">
      <c r="A309" s="59" t="s">
        <v>184</v>
      </c>
      <c r="B309" s="59" t="s">
        <v>192</v>
      </c>
      <c r="C309" s="59" t="s">
        <v>154</v>
      </c>
      <c r="D309" s="59" t="s">
        <v>397</v>
      </c>
      <c r="E309" s="59" t="s">
        <v>151</v>
      </c>
      <c r="F309" s="59" t="s">
        <v>160</v>
      </c>
      <c r="G309" s="75"/>
      <c r="H309" s="75"/>
      <c r="I309" s="75"/>
      <c r="J309" s="75"/>
      <c r="K309" s="92">
        <v>0.34300000000000003</v>
      </c>
      <c r="L309" s="92">
        <v>0.88800000000000001</v>
      </c>
      <c r="M309" s="92">
        <v>0.54700000000000004</v>
      </c>
      <c r="N309" s="92">
        <v>1.18</v>
      </c>
      <c r="O309" s="92">
        <v>20.65</v>
      </c>
      <c r="P309" s="62">
        <v>2.36</v>
      </c>
      <c r="Q309" s="62">
        <v>1.0940000000000001</v>
      </c>
      <c r="R309" s="62">
        <v>0.29199999999999993</v>
      </c>
      <c r="S309" s="62">
        <v>0.20400000000000001</v>
      </c>
      <c r="T309" s="92">
        <v>1.43</v>
      </c>
      <c r="U309" s="92">
        <v>2.5499999999999998</v>
      </c>
      <c r="V309" s="92">
        <v>2.17</v>
      </c>
      <c r="W309" s="92">
        <v>1.42</v>
      </c>
      <c r="X309" s="92">
        <v>3.37</v>
      </c>
      <c r="Y309" s="92">
        <v>1.27</v>
      </c>
      <c r="Z309" s="143">
        <f t="shared" si="0"/>
        <v>2.17</v>
      </c>
      <c r="AA309" s="143">
        <f t="shared" si="1"/>
        <v>3.37</v>
      </c>
      <c r="AB309" s="143" t="e">
        <f t="shared" si="2"/>
        <v>#NUM!</v>
      </c>
      <c r="AC309" s="143">
        <f t="shared" si="3"/>
        <v>1.27</v>
      </c>
      <c r="AD309" s="143">
        <f t="shared" si="4"/>
        <v>1.42</v>
      </c>
      <c r="AE309" s="143">
        <f t="shared" si="5"/>
        <v>8.6269265567088507</v>
      </c>
      <c r="AF309" s="91">
        <v>43705</v>
      </c>
      <c r="AG309" s="92">
        <v>0.23</v>
      </c>
      <c r="AH309" s="75"/>
      <c r="AI309" s="65">
        <f t="shared" si="12"/>
        <v>0.12353797741705978</v>
      </c>
      <c r="AJ309" s="66">
        <v>0</v>
      </c>
      <c r="AK309" s="66">
        <v>0</v>
      </c>
      <c r="AL309" s="102" t="e">
        <v>#VALUE!</v>
      </c>
      <c r="AM309" s="75" t="s">
        <v>211</v>
      </c>
      <c r="AN309" s="15" t="s">
        <v>16</v>
      </c>
    </row>
    <row r="310" spans="1:40" ht="14.5" x14ac:dyDescent="0.35">
      <c r="A310" s="79" t="s">
        <v>184</v>
      </c>
      <c r="B310" s="79" t="s">
        <v>195</v>
      </c>
      <c r="C310" s="79" t="s">
        <v>137</v>
      </c>
      <c r="D310" s="79" t="s">
        <v>398</v>
      </c>
      <c r="E310" s="79" t="s">
        <v>138</v>
      </c>
      <c r="F310" s="79" t="s">
        <v>139</v>
      </c>
      <c r="G310" s="80">
        <v>9.5438500000000008</v>
      </c>
      <c r="H310" s="80">
        <v>7.89696</v>
      </c>
      <c r="I310" s="81">
        <v>0.435</v>
      </c>
      <c r="J310" s="81">
        <v>0.54900000000000004</v>
      </c>
      <c r="K310" s="81">
        <v>0.66800000000000004</v>
      </c>
      <c r="L310" s="81">
        <v>0.89400000000000002</v>
      </c>
      <c r="M310" s="81">
        <v>0.83299999999999996</v>
      </c>
      <c r="N310" s="81">
        <v>1.143</v>
      </c>
      <c r="O310" s="81">
        <v>25.63</v>
      </c>
      <c r="P310" s="62">
        <v>2.286</v>
      </c>
      <c r="Q310" s="62">
        <v>1.6659999999999999</v>
      </c>
      <c r="R310" s="62">
        <v>0.249</v>
      </c>
      <c r="S310" s="62">
        <v>0.16499999999999992</v>
      </c>
      <c r="T310" s="81">
        <v>1.89</v>
      </c>
      <c r="U310" s="81">
        <v>2.71</v>
      </c>
      <c r="V310" s="81">
        <v>1.59</v>
      </c>
      <c r="W310" s="81">
        <v>2.2999999999999998</v>
      </c>
      <c r="X310" s="81">
        <v>2.96</v>
      </c>
      <c r="Y310" s="81">
        <v>2.33</v>
      </c>
      <c r="Z310" s="143">
        <f t="shared" si="0"/>
        <v>1.59</v>
      </c>
      <c r="AA310" s="143">
        <f t="shared" si="1"/>
        <v>2.96</v>
      </c>
      <c r="AB310" s="143" t="e">
        <f t="shared" si="2"/>
        <v>#NUM!</v>
      </c>
      <c r="AC310" s="143">
        <f t="shared" si="3"/>
        <v>2.2999999999999998</v>
      </c>
      <c r="AD310" s="143">
        <f t="shared" si="4"/>
        <v>2.33</v>
      </c>
      <c r="AE310" s="143">
        <f t="shared" si="5"/>
        <v>1.7191313204852967</v>
      </c>
      <c r="AF310" s="133">
        <v>43705</v>
      </c>
      <c r="AG310" s="81">
        <v>0.48</v>
      </c>
      <c r="AH310" s="81">
        <v>24.636019999999998</v>
      </c>
      <c r="AI310" s="75">
        <f t="shared" si="12"/>
        <v>0.30959099520035022</v>
      </c>
      <c r="AJ310" s="66">
        <v>8144.9374696815485</v>
      </c>
      <c r="AK310" s="66">
        <v>8.1449374696815493</v>
      </c>
      <c r="AL310" s="67">
        <v>8.1449370000000005</v>
      </c>
      <c r="AM310" s="86">
        <v>44.3</v>
      </c>
      <c r="AN310" s="15" t="s">
        <v>149</v>
      </c>
    </row>
    <row r="311" spans="1:40" ht="14.5" x14ac:dyDescent="0.35">
      <c r="A311" s="79" t="s">
        <v>184</v>
      </c>
      <c r="B311" s="79" t="s">
        <v>195</v>
      </c>
      <c r="C311" s="79" t="s">
        <v>137</v>
      </c>
      <c r="D311" s="79" t="s">
        <v>398</v>
      </c>
      <c r="E311" s="79" t="s">
        <v>138</v>
      </c>
      <c r="F311" s="79" t="s">
        <v>142</v>
      </c>
      <c r="G311" s="80">
        <v>3.57667</v>
      </c>
      <c r="H311" s="80">
        <v>2.4399799999999998</v>
      </c>
      <c r="I311" s="81">
        <v>0.189</v>
      </c>
      <c r="J311" s="81">
        <v>0.32900000000000001</v>
      </c>
      <c r="K311" s="81">
        <v>0.28699999999999998</v>
      </c>
      <c r="L311" s="81">
        <v>0.57399999999999995</v>
      </c>
      <c r="M311" s="81">
        <v>0.46300000000000002</v>
      </c>
      <c r="N311" s="81">
        <v>0.7</v>
      </c>
      <c r="O311" s="81">
        <v>25.19</v>
      </c>
      <c r="P311" s="62">
        <v>1.4</v>
      </c>
      <c r="Q311" s="62">
        <v>0.92600000000000005</v>
      </c>
      <c r="R311" s="62">
        <v>0.126</v>
      </c>
      <c r="S311" s="62">
        <v>0.17600000000000005</v>
      </c>
      <c r="T311" s="81">
        <v>1.22</v>
      </c>
      <c r="U311" s="81">
        <v>1.76</v>
      </c>
      <c r="V311" s="81">
        <v>1.81</v>
      </c>
      <c r="W311" s="81">
        <v>1.33</v>
      </c>
      <c r="X311" s="81">
        <v>1.58</v>
      </c>
      <c r="Y311" s="81">
        <v>1.32</v>
      </c>
      <c r="Z311" s="143">
        <f t="shared" si="0"/>
        <v>1.58</v>
      </c>
      <c r="AA311" s="143">
        <f t="shared" si="1"/>
        <v>1.81</v>
      </c>
      <c r="AB311" s="143">
        <f t="shared" si="2"/>
        <v>13.297071744172943</v>
      </c>
      <c r="AC311" s="143">
        <f t="shared" si="3"/>
        <v>1.32</v>
      </c>
      <c r="AD311" s="143">
        <f t="shared" si="4"/>
        <v>1.33</v>
      </c>
      <c r="AE311" s="143">
        <f t="shared" si="5"/>
        <v>0.57296734472632771</v>
      </c>
      <c r="AF311" s="133">
        <v>43705</v>
      </c>
      <c r="AG311" s="81">
        <v>0.22</v>
      </c>
      <c r="AH311" s="81">
        <v>8.5475499999999993</v>
      </c>
      <c r="AI311" s="65">
        <f t="shared" si="12"/>
        <v>4.3909795928957704E-2</v>
      </c>
      <c r="AJ311" s="66">
        <v>19924.423213151422</v>
      </c>
      <c r="AK311" s="66">
        <v>19.924423213151421</v>
      </c>
      <c r="AL311" s="67">
        <v>19.924420000000001</v>
      </c>
      <c r="AM311" s="86">
        <v>19.8</v>
      </c>
      <c r="AN311" s="15" t="s">
        <v>149</v>
      </c>
    </row>
    <row r="312" spans="1:40" ht="14.5" x14ac:dyDescent="0.35">
      <c r="A312" s="79" t="s">
        <v>184</v>
      </c>
      <c r="B312" s="79" t="s">
        <v>195</v>
      </c>
      <c r="C312" s="79" t="s">
        <v>137</v>
      </c>
      <c r="D312" s="79" t="s">
        <v>399</v>
      </c>
      <c r="E312" s="79" t="s">
        <v>145</v>
      </c>
      <c r="F312" s="79" t="s">
        <v>139</v>
      </c>
      <c r="G312" s="80">
        <v>13.175269999999999</v>
      </c>
      <c r="H312" s="80">
        <v>12.80261</v>
      </c>
      <c r="I312" s="81">
        <v>0.61</v>
      </c>
      <c r="J312" s="81">
        <v>1.016</v>
      </c>
      <c r="K312" s="81">
        <v>0.85099999999999998</v>
      </c>
      <c r="L312" s="81">
        <v>1.3180000000000001</v>
      </c>
      <c r="M312" s="81">
        <v>1.0429999999999999</v>
      </c>
      <c r="N312" s="81">
        <v>1.5209999999999999</v>
      </c>
      <c r="O312" s="81">
        <v>21.57</v>
      </c>
      <c r="P312" s="62">
        <v>3.0419999999999998</v>
      </c>
      <c r="Q312" s="62">
        <v>2.0859999999999999</v>
      </c>
      <c r="R312" s="62">
        <v>0.20299999999999985</v>
      </c>
      <c r="S312" s="62">
        <v>0.19199999999999995</v>
      </c>
      <c r="T312" s="81">
        <v>2.12</v>
      </c>
      <c r="U312" s="81">
        <v>3.1</v>
      </c>
      <c r="V312" s="81">
        <v>3.88</v>
      </c>
      <c r="W312" s="81">
        <v>2.83</v>
      </c>
      <c r="X312" s="81">
        <v>2.81</v>
      </c>
      <c r="Y312" s="81">
        <v>1.89</v>
      </c>
      <c r="Z312" s="143">
        <f t="shared" si="0"/>
        <v>2.81</v>
      </c>
      <c r="AA312" s="143">
        <f t="shared" si="1"/>
        <v>3.88</v>
      </c>
      <c r="AB312" s="143" t="e">
        <f t="shared" si="2"/>
        <v>#NUM!</v>
      </c>
      <c r="AC312" s="143">
        <f t="shared" si="3"/>
        <v>1.89</v>
      </c>
      <c r="AD312" s="143">
        <f t="shared" si="4"/>
        <v>2.83</v>
      </c>
      <c r="AE312" s="143">
        <f t="shared" si="5"/>
        <v>70.051556395202496</v>
      </c>
      <c r="AF312" s="133">
        <v>43705</v>
      </c>
      <c r="AG312" s="81">
        <v>0.28000000000000003</v>
      </c>
      <c r="AH312" s="81">
        <v>36.124690000000001</v>
      </c>
      <c r="AI312" s="75">
        <f t="shared" si="12"/>
        <v>0.71745339964209787</v>
      </c>
      <c r="AJ312" s="66">
        <v>5153.6623045987017</v>
      </c>
      <c r="AK312" s="66">
        <v>5.1536623045987016</v>
      </c>
      <c r="AL312" s="67">
        <v>5.1536619999999997</v>
      </c>
      <c r="AM312" s="86">
        <v>50.1</v>
      </c>
      <c r="AN312" s="15" t="s">
        <v>149</v>
      </c>
    </row>
    <row r="313" spans="1:40" ht="14.5" x14ac:dyDescent="0.35">
      <c r="A313" s="79" t="s">
        <v>184</v>
      </c>
      <c r="B313" s="79" t="s">
        <v>195</v>
      </c>
      <c r="C313" s="79" t="s">
        <v>137</v>
      </c>
      <c r="D313" s="79" t="s">
        <v>399</v>
      </c>
      <c r="E313" s="79" t="s">
        <v>145</v>
      </c>
      <c r="F313" s="79" t="s">
        <v>142</v>
      </c>
      <c r="G313" s="80">
        <v>5.5618299999999996</v>
      </c>
      <c r="H313" s="80">
        <v>5.04277</v>
      </c>
      <c r="I313" s="81">
        <v>0.33900000000000002</v>
      </c>
      <c r="J313" s="81">
        <v>0.59</v>
      </c>
      <c r="K313" s="81">
        <v>0.52500000000000002</v>
      </c>
      <c r="L313" s="81">
        <v>0.85799999999999998</v>
      </c>
      <c r="M313" s="81">
        <v>0.68899999999999995</v>
      </c>
      <c r="N313" s="81">
        <v>1.0089999999999999</v>
      </c>
      <c r="O313" s="81">
        <v>22.02</v>
      </c>
      <c r="P313" s="62">
        <v>2.0179999999999998</v>
      </c>
      <c r="Q313" s="62">
        <v>1.3779999999999999</v>
      </c>
      <c r="R313" s="62">
        <v>0.15099999999999991</v>
      </c>
      <c r="S313" s="62">
        <v>0.16399999999999992</v>
      </c>
      <c r="T313" s="81">
        <v>1.62</v>
      </c>
      <c r="U313" s="81">
        <v>2.2799999999999998</v>
      </c>
      <c r="V313" s="81">
        <v>2</v>
      </c>
      <c r="W313" s="81">
        <v>1.93</v>
      </c>
      <c r="X313" s="81">
        <v>2.4900000000000002</v>
      </c>
      <c r="Y313" s="81">
        <v>1.71</v>
      </c>
      <c r="Z313" s="143">
        <f t="shared" si="0"/>
        <v>2</v>
      </c>
      <c r="AA313" s="143">
        <f t="shared" si="1"/>
        <v>2.4900000000000002</v>
      </c>
      <c r="AB313" s="143">
        <f t="shared" si="2"/>
        <v>29.340581568324424</v>
      </c>
      <c r="AC313" s="143">
        <f t="shared" si="3"/>
        <v>1.71</v>
      </c>
      <c r="AD313" s="143">
        <f t="shared" si="4"/>
        <v>1.93</v>
      </c>
      <c r="AE313" s="143">
        <f t="shared" si="5"/>
        <v>12.709032991493588</v>
      </c>
      <c r="AF313" s="133">
        <v>43705</v>
      </c>
      <c r="AG313" s="81">
        <v>0.28000000000000003</v>
      </c>
      <c r="AH313" s="81">
        <v>16.372969999999999</v>
      </c>
      <c r="AI313" s="65">
        <f t="shared" si="12"/>
        <v>0.16169088803617207</v>
      </c>
      <c r="AJ313" s="66">
        <v>10364.478299070437</v>
      </c>
      <c r="AK313" s="66">
        <v>10.364478299070438</v>
      </c>
      <c r="AL313" s="67">
        <v>10.36448</v>
      </c>
      <c r="AM313" s="86">
        <v>31.5</v>
      </c>
      <c r="AN313" s="15" t="s">
        <v>149</v>
      </c>
    </row>
    <row r="314" spans="1:40" ht="14.5" x14ac:dyDescent="0.35">
      <c r="A314" s="89" t="s">
        <v>184</v>
      </c>
      <c r="B314" s="89" t="s">
        <v>195</v>
      </c>
      <c r="C314" s="89" t="s">
        <v>137</v>
      </c>
      <c r="D314" s="89" t="s">
        <v>400</v>
      </c>
      <c r="E314" s="89" t="s">
        <v>148</v>
      </c>
      <c r="F314" s="89" t="s">
        <v>139</v>
      </c>
      <c r="G314" s="101"/>
      <c r="H314" s="101"/>
      <c r="I314" s="75"/>
      <c r="J314" s="75"/>
      <c r="K314" s="90">
        <v>1.012</v>
      </c>
      <c r="L314" s="90">
        <v>1.3939999999999999</v>
      </c>
      <c r="M314" s="90">
        <v>1.484</v>
      </c>
      <c r="N314" s="90">
        <v>1.7470000000000001</v>
      </c>
      <c r="O314" s="90">
        <v>16.8</v>
      </c>
      <c r="P314" s="62">
        <v>3.4940000000000002</v>
      </c>
      <c r="Q314" s="62">
        <v>2.968</v>
      </c>
      <c r="R314" s="62">
        <v>0.3530000000000002</v>
      </c>
      <c r="S314" s="62">
        <v>0.47199999999999998</v>
      </c>
      <c r="T314" s="90">
        <v>2.41</v>
      </c>
      <c r="U314" s="90">
        <v>3.29</v>
      </c>
      <c r="V314" s="90">
        <v>3.2</v>
      </c>
      <c r="W314" s="90">
        <v>2.2400000000000002</v>
      </c>
      <c r="X314" s="90">
        <v>4.08</v>
      </c>
      <c r="Y314" s="90">
        <v>3.17</v>
      </c>
      <c r="Z314" s="143">
        <f t="shared" si="0"/>
        <v>3.2</v>
      </c>
      <c r="AA314" s="143">
        <f t="shared" si="1"/>
        <v>4.08</v>
      </c>
      <c r="AB314" s="143">
        <f t="shared" si="2"/>
        <v>61.64236340959723</v>
      </c>
      <c r="AC314" s="143">
        <f t="shared" si="3"/>
        <v>2.2400000000000002</v>
      </c>
      <c r="AD314" s="143">
        <f t="shared" si="4"/>
        <v>3.17</v>
      </c>
      <c r="AE314" s="143">
        <f t="shared" si="5"/>
        <v>68.434814969131594</v>
      </c>
      <c r="AF314" s="134">
        <v>43705</v>
      </c>
      <c r="AG314" s="75"/>
      <c r="AH314" s="75"/>
      <c r="AI314" s="75">
        <f t="shared" si="12"/>
        <v>3.3494606644055045</v>
      </c>
      <c r="AJ314" s="66">
        <v>0</v>
      </c>
      <c r="AK314" s="66">
        <v>0</v>
      </c>
      <c r="AL314" s="102" t="e">
        <v>#VALUE!</v>
      </c>
      <c r="AM314" s="101" t="s">
        <v>211</v>
      </c>
      <c r="AN314" s="15" t="s">
        <v>16</v>
      </c>
    </row>
    <row r="315" spans="1:40" ht="14.5" x14ac:dyDescent="0.35">
      <c r="A315" s="89" t="s">
        <v>184</v>
      </c>
      <c r="B315" s="89" t="s">
        <v>195</v>
      </c>
      <c r="C315" s="89" t="s">
        <v>137</v>
      </c>
      <c r="D315" s="89" t="s">
        <v>400</v>
      </c>
      <c r="E315" s="89" t="s">
        <v>148</v>
      </c>
      <c r="F315" s="89" t="s">
        <v>142</v>
      </c>
      <c r="G315" s="101"/>
      <c r="H315" s="101"/>
      <c r="I315" s="75"/>
      <c r="J315" s="75"/>
      <c r="K315" s="90">
        <v>0.65700000000000003</v>
      </c>
      <c r="L315" s="90">
        <v>0.98399999999999999</v>
      </c>
      <c r="M315" s="90">
        <v>0.84</v>
      </c>
      <c r="N315" s="90">
        <v>1.117</v>
      </c>
      <c r="O315" s="90">
        <v>15.38</v>
      </c>
      <c r="P315" s="62">
        <v>2.234</v>
      </c>
      <c r="Q315" s="62">
        <v>1.68</v>
      </c>
      <c r="R315" s="62">
        <v>0.13300000000000001</v>
      </c>
      <c r="S315" s="62">
        <v>0.18299999999999994</v>
      </c>
      <c r="T315" s="90">
        <v>2.02</v>
      </c>
      <c r="U315" s="90">
        <v>2.86</v>
      </c>
      <c r="V315" s="90">
        <v>2.65</v>
      </c>
      <c r="W315" s="90">
        <v>1.9</v>
      </c>
      <c r="X315" s="90">
        <v>3.19</v>
      </c>
      <c r="Y315" s="90">
        <v>2.13</v>
      </c>
      <c r="Z315" s="143">
        <f t="shared" si="0"/>
        <v>2.65</v>
      </c>
      <c r="AA315" s="143">
        <f t="shared" si="1"/>
        <v>3.19</v>
      </c>
      <c r="AB315" s="143">
        <f t="shared" si="2"/>
        <v>32.683638838795311</v>
      </c>
      <c r="AC315" s="143">
        <f t="shared" si="3"/>
        <v>1.9</v>
      </c>
      <c r="AD315" s="143">
        <f t="shared" si="4"/>
        <v>2.13</v>
      </c>
      <c r="AE315" s="143">
        <f t="shared" si="5"/>
        <v>13.297071744172943</v>
      </c>
      <c r="AF315" s="134">
        <v>43705</v>
      </c>
      <c r="AG315" s="75"/>
      <c r="AH315" s="75"/>
      <c r="AI315" s="65">
        <f t="shared" si="12"/>
        <v>0.30080315277017544</v>
      </c>
      <c r="AJ315" s="66">
        <v>0</v>
      </c>
      <c r="AK315" s="66">
        <v>0</v>
      </c>
      <c r="AL315" s="102" t="e">
        <v>#VALUE!</v>
      </c>
      <c r="AM315" s="101" t="s">
        <v>211</v>
      </c>
      <c r="AN315" s="15" t="s">
        <v>16</v>
      </c>
    </row>
    <row r="316" spans="1:40" ht="14.5" x14ac:dyDescent="0.35">
      <c r="A316" s="88" t="s">
        <v>184</v>
      </c>
      <c r="B316" s="88" t="s">
        <v>195</v>
      </c>
      <c r="C316" s="88" t="s">
        <v>137</v>
      </c>
      <c r="D316" s="88" t="s">
        <v>400</v>
      </c>
      <c r="E316" s="88" t="s">
        <v>148</v>
      </c>
      <c r="F316" s="88" t="s">
        <v>160</v>
      </c>
      <c r="G316" s="61">
        <v>5.4082499999999998</v>
      </c>
      <c r="H316" s="61">
        <v>5.4003899999999998</v>
      </c>
      <c r="I316" s="83">
        <v>0.22700000000000001</v>
      </c>
      <c r="J316" s="83">
        <v>0.78200000000000003</v>
      </c>
      <c r="K316" s="64">
        <v>0.498</v>
      </c>
      <c r="L316" s="64">
        <v>1.022</v>
      </c>
      <c r="M316" s="64">
        <v>0.77800000000000002</v>
      </c>
      <c r="N316" s="64">
        <v>1.262</v>
      </c>
      <c r="O316" s="64">
        <v>18.34</v>
      </c>
      <c r="P316" s="62">
        <v>2.524</v>
      </c>
      <c r="Q316" s="62">
        <v>1.556</v>
      </c>
      <c r="R316" s="62">
        <v>0.24</v>
      </c>
      <c r="S316" s="62">
        <v>0.28000000000000003</v>
      </c>
      <c r="T316" s="64">
        <v>1.46</v>
      </c>
      <c r="U316" s="64">
        <v>2.67</v>
      </c>
      <c r="V316" s="64">
        <v>2.82</v>
      </c>
      <c r="W316" s="64">
        <v>1.83</v>
      </c>
      <c r="X316" s="64">
        <v>2.59</v>
      </c>
      <c r="Y316" s="64">
        <v>1.71</v>
      </c>
      <c r="Z316" s="143">
        <f t="shared" si="0"/>
        <v>2.59</v>
      </c>
      <c r="AA316" s="143">
        <f t="shared" si="1"/>
        <v>2.82</v>
      </c>
      <c r="AB316" s="143">
        <f t="shared" si="2"/>
        <v>13.297071744172943</v>
      </c>
      <c r="AC316" s="143">
        <f t="shared" si="3"/>
        <v>1.71</v>
      </c>
      <c r="AD316" s="143">
        <f t="shared" si="4"/>
        <v>1.83</v>
      </c>
      <c r="AE316" s="143">
        <f t="shared" si="5"/>
        <v>6.8921025777727163</v>
      </c>
      <c r="AF316" s="63">
        <v>43705</v>
      </c>
      <c r="AG316" s="64">
        <v>0.36</v>
      </c>
      <c r="AH316" s="64">
        <v>14.729900000000001</v>
      </c>
      <c r="AI316" s="75">
        <f t="shared" si="12"/>
        <v>0.36761856756291617</v>
      </c>
      <c r="AJ316" s="66">
        <v>4101.1710849596939</v>
      </c>
      <c r="AK316" s="66">
        <v>4.1011710849596943</v>
      </c>
      <c r="AL316" s="67">
        <v>4.1011709999999999</v>
      </c>
      <c r="AM316" s="64">
        <v>30.6</v>
      </c>
      <c r="AN316" s="15" t="s">
        <v>18</v>
      </c>
    </row>
    <row r="317" spans="1:40" ht="14.5" x14ac:dyDescent="0.35">
      <c r="A317" s="59" t="s">
        <v>184</v>
      </c>
      <c r="B317" s="59" t="s">
        <v>195</v>
      </c>
      <c r="C317" s="59" t="s">
        <v>137</v>
      </c>
      <c r="D317" s="59" t="s">
        <v>401</v>
      </c>
      <c r="E317" s="59" t="s">
        <v>150</v>
      </c>
      <c r="F317" s="59" t="s">
        <v>139</v>
      </c>
      <c r="G317" s="75"/>
      <c r="H317" s="75"/>
      <c r="I317" s="75"/>
      <c r="J317" s="75"/>
      <c r="K317" s="92">
        <v>0.751</v>
      </c>
      <c r="L317" s="92">
        <v>1.6140000000000001</v>
      </c>
      <c r="M317" s="92">
        <v>1.0009999999999999</v>
      </c>
      <c r="N317" s="92">
        <v>1.827</v>
      </c>
      <c r="O317" s="92">
        <v>19.07</v>
      </c>
      <c r="P317" s="62">
        <v>3.6539999999999999</v>
      </c>
      <c r="Q317" s="62">
        <v>2.0019999999999998</v>
      </c>
      <c r="R317" s="62">
        <v>0.21299999999999986</v>
      </c>
      <c r="S317" s="62">
        <v>0.24999999999999989</v>
      </c>
      <c r="T317" s="92">
        <v>2.39</v>
      </c>
      <c r="U317" s="92">
        <v>3.68</v>
      </c>
      <c r="V317" s="92">
        <v>4.1500000000000004</v>
      </c>
      <c r="W317" s="92">
        <v>2.94</v>
      </c>
      <c r="X317" s="92">
        <v>3.51</v>
      </c>
      <c r="Y317" s="92">
        <v>2.35</v>
      </c>
      <c r="Z317" s="143">
        <f t="shared" si="0"/>
        <v>3.51</v>
      </c>
      <c r="AA317" s="143">
        <f t="shared" si="1"/>
        <v>4.1500000000000004</v>
      </c>
      <c r="AB317" s="143">
        <f t="shared" si="2"/>
        <v>39.791819490471632</v>
      </c>
      <c r="AC317" s="143">
        <f t="shared" si="3"/>
        <v>2.35</v>
      </c>
      <c r="AD317" s="143">
        <f t="shared" si="4"/>
        <v>2.94</v>
      </c>
      <c r="AE317" s="143">
        <f t="shared" si="5"/>
        <v>36.157008192743113</v>
      </c>
      <c r="AF317" s="91">
        <v>43705</v>
      </c>
      <c r="AG317" s="75"/>
      <c r="AH317" s="75"/>
      <c r="AI317" s="65">
        <f t="shared" si="12"/>
        <v>0.90230701635328447</v>
      </c>
      <c r="AJ317" s="66">
        <v>0</v>
      </c>
      <c r="AK317" s="66">
        <v>0</v>
      </c>
      <c r="AL317" s="102" t="e">
        <v>#VALUE!</v>
      </c>
      <c r="AM317" s="75" t="s">
        <v>211</v>
      </c>
      <c r="AN317" s="15" t="s">
        <v>16</v>
      </c>
    </row>
    <row r="318" spans="1:40" ht="14.5" x14ac:dyDescent="0.35">
      <c r="A318" s="87" t="s">
        <v>184</v>
      </c>
      <c r="B318" s="87" t="s">
        <v>195</v>
      </c>
      <c r="C318" s="87" t="s">
        <v>137</v>
      </c>
      <c r="D318" s="87" t="s">
        <v>401</v>
      </c>
      <c r="E318" s="87" t="s">
        <v>150</v>
      </c>
      <c r="F318" s="87" t="s">
        <v>142</v>
      </c>
      <c r="G318" s="80">
        <v>9.1280400000000004</v>
      </c>
      <c r="H318" s="80">
        <v>7.0144700000000002</v>
      </c>
      <c r="I318" s="83">
        <v>0.35799999999999998</v>
      </c>
      <c r="J318" s="83">
        <v>1.0109999999999999</v>
      </c>
      <c r="K318" s="83">
        <v>0.45</v>
      </c>
      <c r="L318" s="83">
        <v>1.2030000000000001</v>
      </c>
      <c r="M318" s="83">
        <v>0.68300000000000005</v>
      </c>
      <c r="N318" s="83">
        <v>1.4530000000000001</v>
      </c>
      <c r="O318" s="83">
        <v>21.38</v>
      </c>
      <c r="P318" s="62">
        <v>2.9060000000000001</v>
      </c>
      <c r="Q318" s="62">
        <v>1.3660000000000001</v>
      </c>
      <c r="R318" s="62">
        <v>0.25</v>
      </c>
      <c r="S318" s="62">
        <v>0.23300000000000004</v>
      </c>
      <c r="T318" s="83">
        <v>1.7</v>
      </c>
      <c r="U318" s="83">
        <v>2.85</v>
      </c>
      <c r="V318" s="83">
        <v>2.4700000000000002</v>
      </c>
      <c r="W318" s="83">
        <v>1.58</v>
      </c>
      <c r="X318" s="83">
        <v>3.21</v>
      </c>
      <c r="Y318" s="83">
        <v>2.2799999999999998</v>
      </c>
      <c r="Z318" s="143">
        <f t="shared" si="0"/>
        <v>2.4700000000000002</v>
      </c>
      <c r="AA318" s="143">
        <f t="shared" si="1"/>
        <v>3.21</v>
      </c>
      <c r="AB318" s="143">
        <f t="shared" si="2"/>
        <v>47.731415559529019</v>
      </c>
      <c r="AC318" s="143">
        <f t="shared" si="3"/>
        <v>1.58</v>
      </c>
      <c r="AD318" s="143">
        <f t="shared" si="4"/>
        <v>2.2799999999999998</v>
      </c>
      <c r="AE318" s="143">
        <f t="shared" si="5"/>
        <v>44.427003990661689</v>
      </c>
      <c r="AF318" s="82">
        <v>43705</v>
      </c>
      <c r="AG318" s="83">
        <v>0.5</v>
      </c>
      <c r="AH318" s="83">
        <v>18.573609999999999</v>
      </c>
      <c r="AI318" s="75">
        <f t="shared" si="12"/>
        <v>0.27749675508585592</v>
      </c>
      <c r="AJ318" s="66">
        <v>6850.8418159826106</v>
      </c>
      <c r="AK318" s="66">
        <v>6.8508418159826103</v>
      </c>
      <c r="AL318" s="67">
        <v>6.8508420000000001</v>
      </c>
      <c r="AM318" s="86">
        <v>40.9</v>
      </c>
      <c r="AN318" s="15" t="s">
        <v>149</v>
      </c>
    </row>
    <row r="319" spans="1:40" ht="14.5" x14ac:dyDescent="0.35">
      <c r="A319" s="59" t="s">
        <v>184</v>
      </c>
      <c r="B319" s="59" t="s">
        <v>195</v>
      </c>
      <c r="C319" s="59" t="s">
        <v>152</v>
      </c>
      <c r="D319" s="59" t="s">
        <v>402</v>
      </c>
      <c r="E319" s="59" t="s">
        <v>138</v>
      </c>
      <c r="F319" s="59" t="s">
        <v>139</v>
      </c>
      <c r="G319" s="75"/>
      <c r="H319" s="75"/>
      <c r="I319" s="75"/>
      <c r="J319" s="75"/>
      <c r="K319" s="92">
        <v>0.28000000000000003</v>
      </c>
      <c r="L319" s="92">
        <v>1.252</v>
      </c>
      <c r="M319" s="92">
        <v>0.41399999999999998</v>
      </c>
      <c r="N319" s="92">
        <v>1.577</v>
      </c>
      <c r="O319" s="92">
        <v>18.57</v>
      </c>
      <c r="P319" s="62">
        <v>3.1539999999999999</v>
      </c>
      <c r="Q319" s="62">
        <v>0.82799999999999996</v>
      </c>
      <c r="R319" s="62">
        <v>0.32499999999999996</v>
      </c>
      <c r="S319" s="62">
        <v>0.13399999999999995</v>
      </c>
      <c r="T319" s="92">
        <v>2</v>
      </c>
      <c r="U319" s="92">
        <v>3.7</v>
      </c>
      <c r="V319" s="92">
        <v>3.61</v>
      </c>
      <c r="W319" s="92">
        <v>2.5099999999999998</v>
      </c>
      <c r="X319" s="92">
        <v>3.74</v>
      </c>
      <c r="Y319" s="92">
        <v>1.99</v>
      </c>
      <c r="Z319" s="143">
        <f t="shared" si="0"/>
        <v>3.61</v>
      </c>
      <c r="AA319" s="143">
        <f t="shared" si="1"/>
        <v>3.74</v>
      </c>
      <c r="AB319" s="143">
        <f t="shared" si="2"/>
        <v>7.46959231471142</v>
      </c>
      <c r="AC319" s="143">
        <f t="shared" si="3"/>
        <v>1.99</v>
      </c>
      <c r="AD319" s="143">
        <f t="shared" si="4"/>
        <v>2.5099999999999998</v>
      </c>
      <c r="AE319" s="143">
        <f t="shared" si="5"/>
        <v>31.332251490440168</v>
      </c>
      <c r="AF319" s="91">
        <v>43705</v>
      </c>
      <c r="AG319" s="75"/>
      <c r="AH319" s="75"/>
      <c r="AI319" s="65">
        <f t="shared" si="12"/>
        <v>6.630077901449323E-2</v>
      </c>
      <c r="AJ319" s="66">
        <v>0</v>
      </c>
      <c r="AK319" s="66">
        <v>0</v>
      </c>
      <c r="AL319" s="102" t="e">
        <v>#VALUE!</v>
      </c>
      <c r="AM319" s="75" t="s">
        <v>211</v>
      </c>
      <c r="AN319" s="15" t="s">
        <v>18</v>
      </c>
    </row>
    <row r="320" spans="1:40" ht="14.5" x14ac:dyDescent="0.35">
      <c r="A320" s="87" t="s">
        <v>184</v>
      </c>
      <c r="B320" s="87" t="s">
        <v>195</v>
      </c>
      <c r="C320" s="87" t="s">
        <v>152</v>
      </c>
      <c r="D320" s="87" t="s">
        <v>402</v>
      </c>
      <c r="E320" s="87" t="s">
        <v>138</v>
      </c>
      <c r="F320" s="87" t="s">
        <v>142</v>
      </c>
      <c r="G320" s="80">
        <v>8.0214499999999997</v>
      </c>
      <c r="H320" s="80">
        <v>6.7102300000000001</v>
      </c>
      <c r="I320" s="83">
        <v>0.189</v>
      </c>
      <c r="J320" s="83">
        <v>1.087</v>
      </c>
      <c r="K320" s="83">
        <v>0.57499999999999996</v>
      </c>
      <c r="L320" s="83">
        <v>1.5820000000000001</v>
      </c>
      <c r="M320" s="83">
        <v>0.75800000000000001</v>
      </c>
      <c r="N320" s="83">
        <v>1.732</v>
      </c>
      <c r="O320" s="83">
        <v>20.98</v>
      </c>
      <c r="P320" s="62">
        <v>3.464</v>
      </c>
      <c r="Q320" s="62">
        <v>1.516</v>
      </c>
      <c r="R320" s="62">
        <v>0.14999999999999991</v>
      </c>
      <c r="S320" s="62">
        <v>0.18300000000000005</v>
      </c>
      <c r="T320" s="83">
        <v>2.02</v>
      </c>
      <c r="U320" s="83">
        <v>3.71</v>
      </c>
      <c r="V320" s="83">
        <v>3.1</v>
      </c>
      <c r="W320" s="83">
        <v>1.73</v>
      </c>
      <c r="X320" s="83">
        <v>3.75</v>
      </c>
      <c r="Y320" s="83">
        <v>1.81</v>
      </c>
      <c r="Z320" s="143">
        <f t="shared" si="0"/>
        <v>3.1</v>
      </c>
      <c r="AA320" s="143">
        <f t="shared" si="1"/>
        <v>3.75</v>
      </c>
      <c r="AB320" s="143">
        <f t="shared" si="2"/>
        <v>40.541601864247667</v>
      </c>
      <c r="AC320" s="143">
        <f t="shared" si="3"/>
        <v>1.73</v>
      </c>
      <c r="AD320" s="143">
        <f t="shared" si="4"/>
        <v>1.81</v>
      </c>
      <c r="AE320" s="143">
        <f t="shared" si="5"/>
        <v>4.5885657347381335</v>
      </c>
      <c r="AF320" s="82">
        <v>43705</v>
      </c>
      <c r="AG320" s="83">
        <v>0.33</v>
      </c>
      <c r="AH320" s="83">
        <v>21.430040000000002</v>
      </c>
      <c r="AI320" s="75">
        <f t="shared" si="12"/>
        <v>0.35623050305772841</v>
      </c>
      <c r="AJ320" s="66">
        <v>6157.4005229919258</v>
      </c>
      <c r="AK320" s="66">
        <v>6.1574005229919262</v>
      </c>
      <c r="AL320" s="67">
        <v>6.1574010000000001</v>
      </c>
      <c r="AM320" s="86">
        <v>50.5</v>
      </c>
      <c r="AN320" s="15" t="s">
        <v>16</v>
      </c>
    </row>
    <row r="321" spans="1:40" ht="14.5" x14ac:dyDescent="0.35">
      <c r="A321" s="87" t="s">
        <v>184</v>
      </c>
      <c r="B321" s="87" t="s">
        <v>195</v>
      </c>
      <c r="C321" s="87" t="s">
        <v>152</v>
      </c>
      <c r="D321" s="87" t="s">
        <v>402</v>
      </c>
      <c r="E321" s="87" t="s">
        <v>138</v>
      </c>
      <c r="F321" s="87" t="s">
        <v>160</v>
      </c>
      <c r="G321" s="80">
        <v>6.5639900000000004</v>
      </c>
      <c r="H321" s="80">
        <v>4.91439</v>
      </c>
      <c r="I321" s="83">
        <v>0.32700000000000001</v>
      </c>
      <c r="J321" s="83">
        <v>0.73199999999999998</v>
      </c>
      <c r="K321" s="83">
        <v>0.50700000000000001</v>
      </c>
      <c r="L321" s="83">
        <v>0.91700000000000004</v>
      </c>
      <c r="M321" s="83">
        <v>0.65200000000000002</v>
      </c>
      <c r="N321" s="83">
        <v>1.091</v>
      </c>
      <c r="O321" s="83">
        <v>19.3</v>
      </c>
      <c r="P321" s="62">
        <v>2.1819999999999999</v>
      </c>
      <c r="Q321" s="62">
        <v>1.304</v>
      </c>
      <c r="R321" s="62">
        <v>0.17399999999999993</v>
      </c>
      <c r="S321" s="62">
        <v>0.14500000000000002</v>
      </c>
      <c r="T321" s="83">
        <v>1.73</v>
      </c>
      <c r="U321" s="83">
        <v>2.48</v>
      </c>
      <c r="V321" s="83">
        <v>2.63</v>
      </c>
      <c r="W321" s="83">
        <v>1.93</v>
      </c>
      <c r="X321" s="83">
        <v>2.82</v>
      </c>
      <c r="Y321" s="83">
        <v>1.94</v>
      </c>
      <c r="Z321" s="143">
        <f t="shared" si="0"/>
        <v>2.63</v>
      </c>
      <c r="AA321" s="143">
        <f t="shared" si="1"/>
        <v>2.82</v>
      </c>
      <c r="AB321" s="143">
        <f t="shared" si="2"/>
        <v>10.952784196390279</v>
      </c>
      <c r="AC321" s="143">
        <f t="shared" si="3"/>
        <v>1.93</v>
      </c>
      <c r="AD321" s="143">
        <f t="shared" si="4"/>
        <v>1.94</v>
      </c>
      <c r="AE321" s="143">
        <f t="shared" si="5"/>
        <v>0.57296734472632771</v>
      </c>
      <c r="AF321" s="82">
        <v>43705</v>
      </c>
      <c r="AG321" s="83">
        <v>0.24</v>
      </c>
      <c r="AH321" s="83">
        <v>13.251939999999999</v>
      </c>
      <c r="AI321" s="65">
        <f t="shared" si="12"/>
        <v>0.14363606224234901</v>
      </c>
      <c r="AJ321" s="66">
        <v>9443.2502133628805</v>
      </c>
      <c r="AK321" s="66">
        <v>9.4432502133628802</v>
      </c>
      <c r="AL321" s="67">
        <v>9.4432500000000008</v>
      </c>
      <c r="AM321" s="86">
        <v>38.1</v>
      </c>
      <c r="AN321" s="15" t="s">
        <v>149</v>
      </c>
    </row>
    <row r="322" spans="1:40" ht="14.5" x14ac:dyDescent="0.35">
      <c r="A322" s="59" t="s">
        <v>184</v>
      </c>
      <c r="B322" s="59" t="s">
        <v>195</v>
      </c>
      <c r="C322" s="59" t="s">
        <v>152</v>
      </c>
      <c r="D322" s="59" t="s">
        <v>403</v>
      </c>
      <c r="E322" s="59" t="s">
        <v>145</v>
      </c>
      <c r="F322" s="59" t="s">
        <v>139</v>
      </c>
      <c r="G322" s="75"/>
      <c r="H322" s="75"/>
      <c r="I322" s="75"/>
      <c r="J322" s="75"/>
      <c r="K322" s="92">
        <v>0.88500000000000001</v>
      </c>
      <c r="L322" s="92">
        <v>1.306</v>
      </c>
      <c r="M322" s="92">
        <v>1.304</v>
      </c>
      <c r="N322" s="92">
        <v>1.6259999999999999</v>
      </c>
      <c r="O322" s="92">
        <v>17.89</v>
      </c>
      <c r="P322" s="62">
        <v>3.2519999999999998</v>
      </c>
      <c r="Q322" s="62">
        <v>2.6080000000000001</v>
      </c>
      <c r="R322" s="62">
        <v>0.31999999999999984</v>
      </c>
      <c r="S322" s="62">
        <v>0.41900000000000004</v>
      </c>
      <c r="T322" s="92">
        <v>3.2</v>
      </c>
      <c r="U322" s="92">
        <v>4.1399999999999997</v>
      </c>
      <c r="V322" s="92">
        <v>3.84</v>
      </c>
      <c r="W322" s="92">
        <v>2.64</v>
      </c>
      <c r="X322" s="92">
        <v>4.3099999999999996</v>
      </c>
      <c r="Y322" s="92">
        <v>3.62</v>
      </c>
      <c r="Z322" s="143">
        <f t="shared" si="0"/>
        <v>3.84</v>
      </c>
      <c r="AA322" s="143">
        <f t="shared" si="1"/>
        <v>4.3099999999999996</v>
      </c>
      <c r="AB322" s="143">
        <f t="shared" si="2"/>
        <v>28.034296528480205</v>
      </c>
      <c r="AC322" s="143">
        <f t="shared" si="3"/>
        <v>2.64</v>
      </c>
      <c r="AD322" s="143">
        <f t="shared" si="4"/>
        <v>3.62</v>
      </c>
      <c r="AE322" s="143">
        <f t="shared" si="5"/>
        <v>78.521659027537609</v>
      </c>
      <c r="AF322" s="91">
        <v>43705</v>
      </c>
      <c r="AG322" s="75"/>
      <c r="AH322" s="75"/>
      <c r="AI322" s="75">
        <f t="shared" si="12"/>
        <v>2.1206846507234709</v>
      </c>
      <c r="AJ322" s="66">
        <v>0</v>
      </c>
      <c r="AK322" s="66">
        <v>0</v>
      </c>
      <c r="AL322" s="102" t="e">
        <v>#VALUE!</v>
      </c>
      <c r="AM322" s="75" t="s">
        <v>211</v>
      </c>
      <c r="AN322" s="15" t="s">
        <v>149</v>
      </c>
    </row>
    <row r="323" spans="1:40" ht="14.5" x14ac:dyDescent="0.35">
      <c r="A323" s="59" t="s">
        <v>184</v>
      </c>
      <c r="B323" s="59" t="s">
        <v>195</v>
      </c>
      <c r="C323" s="59" t="s">
        <v>152</v>
      </c>
      <c r="D323" s="59" t="s">
        <v>403</v>
      </c>
      <c r="E323" s="59" t="s">
        <v>145</v>
      </c>
      <c r="F323" s="59" t="s">
        <v>142</v>
      </c>
      <c r="G323" s="75"/>
      <c r="H323" s="75"/>
      <c r="I323" s="75"/>
      <c r="J323" s="75"/>
      <c r="K323" s="92">
        <v>0.749</v>
      </c>
      <c r="L323" s="92">
        <v>1.478</v>
      </c>
      <c r="M323" s="92">
        <v>0.97299999999999998</v>
      </c>
      <c r="N323" s="92">
        <v>1.61</v>
      </c>
      <c r="O323" s="92">
        <v>16.75</v>
      </c>
      <c r="P323" s="62">
        <v>3.22</v>
      </c>
      <c r="Q323" s="62">
        <v>1.946</v>
      </c>
      <c r="R323" s="62">
        <v>0.13200000000000012</v>
      </c>
      <c r="S323" s="62">
        <v>0.22399999999999998</v>
      </c>
      <c r="T323" s="92">
        <v>4.01</v>
      </c>
      <c r="U323" s="92">
        <v>4.05</v>
      </c>
      <c r="V323" s="92">
        <v>2.61</v>
      </c>
      <c r="W323" s="92">
        <v>3.94</v>
      </c>
      <c r="X323" s="92">
        <v>3.97</v>
      </c>
      <c r="Y323" s="92">
        <v>2.71</v>
      </c>
      <c r="Z323" s="143">
        <f t="shared" si="0"/>
        <v>2.61</v>
      </c>
      <c r="AA323" s="143">
        <f t="shared" si="1"/>
        <v>3.97</v>
      </c>
      <c r="AB323" s="143" t="e">
        <f t="shared" si="2"/>
        <v>#NUM!</v>
      </c>
      <c r="AC323" s="143">
        <f t="shared" si="3"/>
        <v>2.71</v>
      </c>
      <c r="AD323" s="143">
        <f t="shared" si="4"/>
        <v>3.94</v>
      </c>
      <c r="AE323" s="143" t="e">
        <f t="shared" si="5"/>
        <v>#NUM!</v>
      </c>
      <c r="AF323" s="91">
        <v>43705</v>
      </c>
      <c r="AG323" s="75"/>
      <c r="AH323" s="75"/>
      <c r="AI323" s="65">
        <f t="shared" si="12"/>
        <v>0.67704379345781818</v>
      </c>
      <c r="AJ323" s="66">
        <v>0</v>
      </c>
      <c r="AK323" s="66">
        <v>0</v>
      </c>
      <c r="AL323" s="102" t="e">
        <v>#VALUE!</v>
      </c>
      <c r="AM323" s="75" t="s">
        <v>211</v>
      </c>
      <c r="AN323" s="15" t="s">
        <v>16</v>
      </c>
    </row>
    <row r="324" spans="1:40" ht="14.5" x14ac:dyDescent="0.35">
      <c r="A324" s="87" t="s">
        <v>184</v>
      </c>
      <c r="B324" s="87" t="s">
        <v>195</v>
      </c>
      <c r="C324" s="87" t="s">
        <v>152</v>
      </c>
      <c r="D324" s="87" t="s">
        <v>403</v>
      </c>
      <c r="E324" s="87" t="s">
        <v>145</v>
      </c>
      <c r="F324" s="87" t="s">
        <v>160</v>
      </c>
      <c r="G324" s="80">
        <v>9.8145799999999994</v>
      </c>
      <c r="H324" s="80">
        <v>8.2463899999999999</v>
      </c>
      <c r="I324" s="83">
        <v>0.69</v>
      </c>
      <c r="J324" s="83">
        <v>1.0409999999999999</v>
      </c>
      <c r="K324" s="83">
        <v>1.1020000000000001</v>
      </c>
      <c r="L324" s="83">
        <v>1.2250000000000001</v>
      </c>
      <c r="M324" s="83">
        <v>1.208</v>
      </c>
      <c r="N324" s="83">
        <v>1.4019999999999999</v>
      </c>
      <c r="O324" s="83">
        <v>19.399999999999999</v>
      </c>
      <c r="P324" s="62">
        <v>2.8039999999999998</v>
      </c>
      <c r="Q324" s="62">
        <v>2.4159999999999999</v>
      </c>
      <c r="R324" s="62">
        <v>0.17699999999999982</v>
      </c>
      <c r="S324" s="62">
        <v>0.10599999999999987</v>
      </c>
      <c r="T324" s="83">
        <v>2.34</v>
      </c>
      <c r="U324" s="83">
        <v>2.87</v>
      </c>
      <c r="V324" s="83">
        <v>3.07</v>
      </c>
      <c r="W324" s="83">
        <v>2.66</v>
      </c>
      <c r="X324" s="83">
        <v>3.02</v>
      </c>
      <c r="Y324" s="83">
        <v>2.57</v>
      </c>
      <c r="Z324" s="143">
        <f t="shared" si="0"/>
        <v>3.02</v>
      </c>
      <c r="AA324" s="143">
        <f t="shared" si="1"/>
        <v>3.07</v>
      </c>
      <c r="AB324" s="143">
        <f t="shared" si="2"/>
        <v>2.865983981944463</v>
      </c>
      <c r="AC324" s="143">
        <f t="shared" si="3"/>
        <v>2.57</v>
      </c>
      <c r="AD324" s="143">
        <f t="shared" si="4"/>
        <v>2.66</v>
      </c>
      <c r="AE324" s="143">
        <f t="shared" si="5"/>
        <v>5.1636070896673925</v>
      </c>
      <c r="AF324" s="82">
        <v>43705</v>
      </c>
      <c r="AG324" s="83">
        <v>0.31</v>
      </c>
      <c r="AH324" s="83">
        <v>20.400980000000001</v>
      </c>
      <c r="AI324" s="75">
        <f t="shared" si="12"/>
        <v>0.65348911150656031</v>
      </c>
      <c r="AJ324" s="66">
        <v>3195.3482779068017</v>
      </c>
      <c r="AK324" s="66">
        <v>3.1953482779068016</v>
      </c>
      <c r="AL324" s="67">
        <v>3.1953480000000001</v>
      </c>
      <c r="AM324" s="86">
        <v>47.2</v>
      </c>
      <c r="AN324" s="15" t="s">
        <v>16</v>
      </c>
    </row>
    <row r="325" spans="1:40" ht="14.5" x14ac:dyDescent="0.35">
      <c r="A325" s="79" t="s">
        <v>184</v>
      </c>
      <c r="B325" s="79" t="s">
        <v>195</v>
      </c>
      <c r="C325" s="79" t="s">
        <v>152</v>
      </c>
      <c r="D325" s="79" t="s">
        <v>404</v>
      </c>
      <c r="E325" s="79" t="s">
        <v>148</v>
      </c>
      <c r="F325" s="79" t="s">
        <v>139</v>
      </c>
      <c r="G325" s="80">
        <v>15.70973</v>
      </c>
      <c r="H325" s="80">
        <v>14.02441</v>
      </c>
      <c r="I325" s="81">
        <v>0.872</v>
      </c>
      <c r="J325" s="81">
        <v>0.999</v>
      </c>
      <c r="K325" s="81">
        <v>1.36</v>
      </c>
      <c r="L325" s="81">
        <v>1.5609999999999999</v>
      </c>
      <c r="M325" s="81">
        <v>1.6020000000000001</v>
      </c>
      <c r="N325" s="81">
        <v>1.901</v>
      </c>
      <c r="O325" s="81">
        <v>19.04</v>
      </c>
      <c r="P325" s="62">
        <v>3.802</v>
      </c>
      <c r="Q325" s="62">
        <v>3.2040000000000002</v>
      </c>
      <c r="R325" s="62">
        <v>0.34000000000000008</v>
      </c>
      <c r="S325" s="62">
        <v>0.24199999999999999</v>
      </c>
      <c r="T325" s="81">
        <v>3.36</v>
      </c>
      <c r="U325" s="81">
        <v>4.22</v>
      </c>
      <c r="V325" s="81">
        <v>4.47</v>
      </c>
      <c r="W325" s="81">
        <v>3.37</v>
      </c>
      <c r="X325" s="81">
        <v>4.1100000000000003</v>
      </c>
      <c r="Y325" s="81">
        <v>4.37</v>
      </c>
      <c r="Z325" s="143">
        <f t="shared" si="0"/>
        <v>4.1100000000000003</v>
      </c>
      <c r="AA325" s="143">
        <f t="shared" si="1"/>
        <v>4.47</v>
      </c>
      <c r="AB325" s="143">
        <f t="shared" si="2"/>
        <v>21.100196019275188</v>
      </c>
      <c r="AC325" s="143">
        <f t="shared" si="3"/>
        <v>3.37</v>
      </c>
      <c r="AD325" s="143">
        <f t="shared" si="4"/>
        <v>4.37</v>
      </c>
      <c r="AE325" s="143">
        <f t="shared" si="5"/>
        <v>89.999999979450337</v>
      </c>
      <c r="AF325" s="133">
        <v>43705</v>
      </c>
      <c r="AG325" s="81">
        <v>0.23</v>
      </c>
      <c r="AH325" s="81">
        <v>26.174309999999998</v>
      </c>
      <c r="AI325" s="65">
        <f t="shared" si="12"/>
        <v>3.0544959701333694</v>
      </c>
      <c r="AJ325" s="66">
        <v>877.08404735856413</v>
      </c>
      <c r="AK325" s="66">
        <v>0.87708404735856416</v>
      </c>
      <c r="AL325" s="67">
        <v>0.87708399999999997</v>
      </c>
      <c r="AM325" s="86">
        <v>78.599999999999994</v>
      </c>
      <c r="AN325" s="15" t="s">
        <v>149</v>
      </c>
    </row>
    <row r="326" spans="1:40" ht="14.5" x14ac:dyDescent="0.35">
      <c r="A326" s="89" t="s">
        <v>184</v>
      </c>
      <c r="B326" s="89" t="s">
        <v>195</v>
      </c>
      <c r="C326" s="89" t="s">
        <v>152</v>
      </c>
      <c r="D326" s="89" t="s">
        <v>404</v>
      </c>
      <c r="E326" s="89" t="s">
        <v>148</v>
      </c>
      <c r="F326" s="89" t="s">
        <v>142</v>
      </c>
      <c r="G326" s="101"/>
      <c r="H326" s="101"/>
      <c r="I326" s="75"/>
      <c r="J326" s="75"/>
      <c r="K326" s="90">
        <v>0.88900000000000001</v>
      </c>
      <c r="L326" s="90">
        <v>1.585</v>
      </c>
      <c r="M326" s="90">
        <v>1.1000000000000001</v>
      </c>
      <c r="N326" s="90">
        <v>1.821</v>
      </c>
      <c r="O326" s="90">
        <v>15.65</v>
      </c>
      <c r="P326" s="62">
        <v>3.6419999999999999</v>
      </c>
      <c r="Q326" s="62">
        <v>2.2000000000000002</v>
      </c>
      <c r="R326" s="62">
        <v>0.23599999999999999</v>
      </c>
      <c r="S326" s="62">
        <v>0.21100000000000008</v>
      </c>
      <c r="T326" s="90">
        <v>2.4900000000000002</v>
      </c>
      <c r="U326" s="90">
        <v>4.09</v>
      </c>
      <c r="V326" s="90">
        <v>4</v>
      </c>
      <c r="W326" s="90">
        <v>2.64</v>
      </c>
      <c r="X326" s="90">
        <v>4.55</v>
      </c>
      <c r="Y326" s="90">
        <v>2.96</v>
      </c>
      <c r="Z326" s="143">
        <f t="shared" si="0"/>
        <v>4</v>
      </c>
      <c r="AA326" s="143">
        <f t="shared" si="1"/>
        <v>4.55</v>
      </c>
      <c r="AB326" s="143">
        <f t="shared" si="2"/>
        <v>33.367012961613064</v>
      </c>
      <c r="AC326" s="143">
        <f t="shared" si="3"/>
        <v>2.64</v>
      </c>
      <c r="AD326" s="143">
        <f t="shared" si="4"/>
        <v>2.96</v>
      </c>
      <c r="AE326" s="143">
        <f t="shared" si="5"/>
        <v>18.662924880681171</v>
      </c>
      <c r="AF326" s="134">
        <v>43705</v>
      </c>
      <c r="AG326" s="75"/>
      <c r="AH326" s="75"/>
      <c r="AI326" s="75">
        <f t="shared" si="12"/>
        <v>1.0289794607404474</v>
      </c>
      <c r="AJ326" s="66">
        <v>0</v>
      </c>
      <c r="AK326" s="66">
        <v>0</v>
      </c>
      <c r="AL326" s="102" t="e">
        <v>#VALUE!</v>
      </c>
      <c r="AM326" s="101" t="s">
        <v>211</v>
      </c>
      <c r="AN326" s="15" t="s">
        <v>149</v>
      </c>
    </row>
    <row r="327" spans="1:40" ht="14.5" x14ac:dyDescent="0.35">
      <c r="A327" s="79" t="s">
        <v>184</v>
      </c>
      <c r="B327" s="79" t="s">
        <v>195</v>
      </c>
      <c r="C327" s="79" t="s">
        <v>152</v>
      </c>
      <c r="D327" s="79" t="s">
        <v>404</v>
      </c>
      <c r="E327" s="79" t="s">
        <v>148</v>
      </c>
      <c r="F327" s="79" t="s">
        <v>160</v>
      </c>
      <c r="G327" s="80">
        <v>10.172840000000001</v>
      </c>
      <c r="H327" s="80">
        <v>7.1264399999999997</v>
      </c>
      <c r="I327" s="81">
        <v>0.66600000000000004</v>
      </c>
      <c r="J327" s="81">
        <v>1.2809999999999999</v>
      </c>
      <c r="K327" s="81">
        <v>0.89600000000000002</v>
      </c>
      <c r="L327" s="81">
        <v>1.415</v>
      </c>
      <c r="M327" s="81">
        <v>1.0740000000000001</v>
      </c>
      <c r="N327" s="81">
        <v>1.8180000000000001</v>
      </c>
      <c r="O327" s="81">
        <v>19.079999999999998</v>
      </c>
      <c r="P327" s="62">
        <v>3.6360000000000001</v>
      </c>
      <c r="Q327" s="62">
        <v>2.1480000000000001</v>
      </c>
      <c r="R327" s="62">
        <v>0.40300000000000002</v>
      </c>
      <c r="S327" s="62">
        <v>0.17800000000000005</v>
      </c>
      <c r="T327" s="81">
        <v>2.52</v>
      </c>
      <c r="U327" s="81">
        <v>3.95</v>
      </c>
      <c r="V327" s="81">
        <v>3.76</v>
      </c>
      <c r="W327" s="81">
        <v>2.69</v>
      </c>
      <c r="X327" s="81">
        <v>3.56</v>
      </c>
      <c r="Y327" s="81">
        <v>2.34</v>
      </c>
      <c r="Z327" s="143">
        <f t="shared" si="0"/>
        <v>3.56</v>
      </c>
      <c r="AA327" s="143">
        <f t="shared" si="1"/>
        <v>3.76</v>
      </c>
      <c r="AB327" s="143">
        <f t="shared" si="2"/>
        <v>11.536959030181244</v>
      </c>
      <c r="AC327" s="143">
        <f t="shared" si="3"/>
        <v>2.34</v>
      </c>
      <c r="AD327" s="143">
        <f t="shared" si="4"/>
        <v>2.69</v>
      </c>
      <c r="AE327" s="143">
        <f t="shared" si="5"/>
        <v>20.487315110044808</v>
      </c>
      <c r="AF327" s="133">
        <v>43705</v>
      </c>
      <c r="AG327" s="84"/>
      <c r="AH327" s="81">
        <v>17.46518</v>
      </c>
      <c r="AI327" s="65">
        <f t="shared" si="12"/>
        <v>0.96946137817982203</v>
      </c>
      <c r="AJ327" s="66">
        <v>1843.9454988290945</v>
      </c>
      <c r="AK327" s="66">
        <v>1.8439454988290946</v>
      </c>
      <c r="AL327" s="67">
        <v>1.8439449999999999</v>
      </c>
      <c r="AM327" s="83">
        <v>51.9</v>
      </c>
      <c r="AN327" s="15" t="s">
        <v>16</v>
      </c>
    </row>
    <row r="328" spans="1:40" ht="14.5" x14ac:dyDescent="0.35">
      <c r="A328" s="89" t="s">
        <v>184</v>
      </c>
      <c r="B328" s="89" t="s">
        <v>195</v>
      </c>
      <c r="C328" s="89" t="s">
        <v>152</v>
      </c>
      <c r="D328" s="89" t="s">
        <v>405</v>
      </c>
      <c r="E328" s="89" t="s">
        <v>150</v>
      </c>
      <c r="F328" s="89" t="s">
        <v>139</v>
      </c>
      <c r="G328" s="101"/>
      <c r="H328" s="101"/>
      <c r="I328" s="75"/>
      <c r="J328" s="75"/>
      <c r="K328" s="90">
        <v>0.78500000000000003</v>
      </c>
      <c r="L328" s="90">
        <v>1.5469999999999999</v>
      </c>
      <c r="M328" s="90">
        <v>1.05</v>
      </c>
      <c r="N328" s="90">
        <v>1.917</v>
      </c>
      <c r="O328" s="90">
        <v>16.48</v>
      </c>
      <c r="P328" s="62">
        <v>3.8340000000000001</v>
      </c>
      <c r="Q328" s="62">
        <v>2.1</v>
      </c>
      <c r="R328" s="62">
        <v>0.37000000000000011</v>
      </c>
      <c r="S328" s="62">
        <v>0.26500000000000001</v>
      </c>
      <c r="T328" s="90">
        <v>2.5499999999999998</v>
      </c>
      <c r="U328" s="90">
        <v>4.2699999999999996</v>
      </c>
      <c r="V328" s="90">
        <v>4.55</v>
      </c>
      <c r="W328" s="90">
        <v>2.87</v>
      </c>
      <c r="X328" s="90">
        <v>4.49</v>
      </c>
      <c r="Y328" s="90">
        <v>2.75</v>
      </c>
      <c r="Z328" s="143">
        <f t="shared" si="0"/>
        <v>4.49</v>
      </c>
      <c r="AA328" s="143">
        <f t="shared" si="1"/>
        <v>4.55</v>
      </c>
      <c r="AB328" s="143">
        <f t="shared" si="2"/>
        <v>3.4398127667297627</v>
      </c>
      <c r="AC328" s="143">
        <f t="shared" si="3"/>
        <v>2.75</v>
      </c>
      <c r="AD328" s="143">
        <f t="shared" si="4"/>
        <v>2.87</v>
      </c>
      <c r="AE328" s="143">
        <f t="shared" si="5"/>
        <v>6.8921025777727163</v>
      </c>
      <c r="AF328" s="134">
        <v>43705</v>
      </c>
      <c r="AG328" s="75"/>
      <c r="AH328" s="75"/>
      <c r="AI328" s="75">
        <f t="shared" si="12"/>
        <v>1.1551844837107506</v>
      </c>
      <c r="AJ328" s="66">
        <v>0</v>
      </c>
      <c r="AK328" s="66">
        <v>0</v>
      </c>
      <c r="AL328" s="102" t="e">
        <v>#VALUE!</v>
      </c>
      <c r="AM328" s="101" t="s">
        <v>211</v>
      </c>
      <c r="AN328" s="15" t="s">
        <v>149</v>
      </c>
    </row>
    <row r="329" spans="1:40" ht="14.5" x14ac:dyDescent="0.35">
      <c r="A329" s="79" t="s">
        <v>184</v>
      </c>
      <c r="B329" s="79" t="s">
        <v>195</v>
      </c>
      <c r="C329" s="79" t="s">
        <v>152</v>
      </c>
      <c r="D329" s="79" t="s">
        <v>405</v>
      </c>
      <c r="E329" s="79" t="s">
        <v>150</v>
      </c>
      <c r="F329" s="79" t="s">
        <v>142</v>
      </c>
      <c r="G329" s="80">
        <v>15.39495</v>
      </c>
      <c r="H329" s="80">
        <v>14.783569999999999</v>
      </c>
      <c r="I329" s="81">
        <v>0.44400000000000001</v>
      </c>
      <c r="J329" s="81">
        <v>1.355</v>
      </c>
      <c r="K329" s="81">
        <v>0.53400000000000003</v>
      </c>
      <c r="L329" s="81">
        <v>1.764</v>
      </c>
      <c r="M329" s="81">
        <v>0.70299999999999996</v>
      </c>
      <c r="N329" s="81">
        <v>1.903</v>
      </c>
      <c r="O329" s="81">
        <v>18.649999999999999</v>
      </c>
      <c r="P329" s="62">
        <v>3.806</v>
      </c>
      <c r="Q329" s="62">
        <v>1.4059999999999999</v>
      </c>
      <c r="R329" s="62">
        <v>0.13900000000000001</v>
      </c>
      <c r="S329" s="62">
        <v>0.16899999999999993</v>
      </c>
      <c r="T329" s="81">
        <v>1.76</v>
      </c>
      <c r="U329" s="81">
        <v>4.22</v>
      </c>
      <c r="V329" s="81">
        <v>1.68</v>
      </c>
      <c r="W329" s="81">
        <v>2.4500000000000002</v>
      </c>
      <c r="X329" s="81">
        <v>4.04</v>
      </c>
      <c r="Y329" s="81">
        <v>1.63</v>
      </c>
      <c r="Z329" s="143">
        <f t="shared" si="0"/>
        <v>1.68</v>
      </c>
      <c r="AA329" s="143">
        <f t="shared" si="1"/>
        <v>4.04</v>
      </c>
      <c r="AB329" s="143" t="e">
        <f t="shared" si="2"/>
        <v>#NUM!</v>
      </c>
      <c r="AC329" s="143">
        <f t="shared" si="3"/>
        <v>1.63</v>
      </c>
      <c r="AD329" s="143">
        <f t="shared" si="4"/>
        <v>2.4500000000000002</v>
      </c>
      <c r="AE329" s="143">
        <f t="shared" si="5"/>
        <v>55.084793739978366</v>
      </c>
      <c r="AF329" s="133">
        <v>43705</v>
      </c>
      <c r="AG329" s="81">
        <v>0.2</v>
      </c>
      <c r="AH329" s="81">
        <v>25.8215</v>
      </c>
      <c r="AI329" s="65">
        <f t="shared" si="12"/>
        <v>0.30830580266547614</v>
      </c>
      <c r="AJ329" s="66">
        <v>8572.456605531439</v>
      </c>
      <c r="AK329" s="66">
        <v>8.5724566055314391</v>
      </c>
      <c r="AL329" s="67">
        <v>8.572457</v>
      </c>
      <c r="AM329" s="83">
        <v>63</v>
      </c>
      <c r="AN329" s="15" t="s">
        <v>16</v>
      </c>
    </row>
    <row r="330" spans="1:40" ht="14.5" x14ac:dyDescent="0.35">
      <c r="A330" s="89" t="s">
        <v>184</v>
      </c>
      <c r="B330" s="89" t="s">
        <v>195</v>
      </c>
      <c r="C330" s="89" t="s">
        <v>152</v>
      </c>
      <c r="D330" s="89" t="s">
        <v>405</v>
      </c>
      <c r="E330" s="89" t="s">
        <v>150</v>
      </c>
      <c r="F330" s="89" t="s">
        <v>160</v>
      </c>
      <c r="G330" s="101"/>
      <c r="H330" s="101"/>
      <c r="I330" s="75"/>
      <c r="J330" s="75"/>
      <c r="K330" s="90">
        <v>0.80800000000000005</v>
      </c>
      <c r="L330" s="90">
        <v>1.81</v>
      </c>
      <c r="M330" s="90">
        <v>0.95699999999999996</v>
      </c>
      <c r="N330" s="90">
        <v>1.9219999999999999</v>
      </c>
      <c r="O330" s="90">
        <v>15.54</v>
      </c>
      <c r="P330" s="62">
        <v>3.8439999999999999</v>
      </c>
      <c r="Q330" s="62">
        <v>1.9139999999999999</v>
      </c>
      <c r="R330" s="62">
        <v>0.11199999999999988</v>
      </c>
      <c r="S330" s="62">
        <v>0.14899999999999991</v>
      </c>
      <c r="T330" s="90">
        <v>1.8</v>
      </c>
      <c r="U330" s="90">
        <v>4.22</v>
      </c>
      <c r="V330" s="90">
        <v>4.0599999999999996</v>
      </c>
      <c r="W330" s="90">
        <v>2.29</v>
      </c>
      <c r="X330" s="90">
        <v>4.09</v>
      </c>
      <c r="Y330" s="90">
        <v>1.68</v>
      </c>
      <c r="Z330" s="143">
        <f t="shared" si="0"/>
        <v>4.0599999999999996</v>
      </c>
      <c r="AA330" s="143">
        <f t="shared" si="1"/>
        <v>4.09</v>
      </c>
      <c r="AB330" s="143">
        <f t="shared" si="2"/>
        <v>1.7191313204852967</v>
      </c>
      <c r="AC330" s="143">
        <f t="shared" si="3"/>
        <v>1.68</v>
      </c>
      <c r="AD330" s="143">
        <f t="shared" si="4"/>
        <v>2.29</v>
      </c>
      <c r="AE330" s="143">
        <f t="shared" si="5"/>
        <v>37.589502956274075</v>
      </c>
      <c r="AF330" s="134">
        <v>43705</v>
      </c>
      <c r="AG330" s="75"/>
      <c r="AH330" s="75"/>
      <c r="AI330" s="75">
        <f t="shared" si="12"/>
        <v>0.57316000107253484</v>
      </c>
      <c r="AJ330" s="66">
        <v>0</v>
      </c>
      <c r="AK330" s="66">
        <v>0</v>
      </c>
      <c r="AL330" s="102" t="e">
        <v>#VALUE!</v>
      </c>
      <c r="AM330" s="101" t="s">
        <v>211</v>
      </c>
      <c r="AN330" s="15" t="s">
        <v>149</v>
      </c>
    </row>
    <row r="331" spans="1:40" ht="14.5" x14ac:dyDescent="0.35">
      <c r="A331" s="60" t="s">
        <v>184</v>
      </c>
      <c r="B331" s="60" t="s">
        <v>195</v>
      </c>
      <c r="C331" s="60" t="s">
        <v>152</v>
      </c>
      <c r="D331" s="60" t="s">
        <v>406</v>
      </c>
      <c r="E331" s="60" t="s">
        <v>151</v>
      </c>
      <c r="F331" s="60" t="s">
        <v>139</v>
      </c>
      <c r="G331" s="61">
        <v>17.563859999999998</v>
      </c>
      <c r="H331" s="61">
        <v>17.561599999999999</v>
      </c>
      <c r="I331" s="81">
        <v>7.4999999999999997E-2</v>
      </c>
      <c r="J331" s="81">
        <v>1.1870000000000001</v>
      </c>
      <c r="K331" s="62">
        <v>0.48899999999999999</v>
      </c>
      <c r="L331" s="62">
        <v>1.667</v>
      </c>
      <c r="M331" s="62">
        <v>0.60499999999999998</v>
      </c>
      <c r="N331" s="62">
        <v>2.016</v>
      </c>
      <c r="O331" s="62">
        <v>22.25</v>
      </c>
      <c r="P331" s="62">
        <v>4.032</v>
      </c>
      <c r="Q331" s="62">
        <v>1.21</v>
      </c>
      <c r="R331" s="62">
        <v>0.34899999999999998</v>
      </c>
      <c r="S331" s="62">
        <v>0.11599999999999999</v>
      </c>
      <c r="T331" s="62">
        <v>2.23</v>
      </c>
      <c r="U331" s="62">
        <v>4.43</v>
      </c>
      <c r="V331" s="62">
        <v>4.8600000000000003</v>
      </c>
      <c r="W331" s="62">
        <v>2.19</v>
      </c>
      <c r="X331" s="62">
        <v>4.3</v>
      </c>
      <c r="Y331" s="62">
        <v>1.85</v>
      </c>
      <c r="Z331" s="143">
        <f t="shared" si="0"/>
        <v>4.3</v>
      </c>
      <c r="AA331" s="143">
        <f t="shared" si="1"/>
        <v>4.8600000000000003</v>
      </c>
      <c r="AB331" s="143">
        <f t="shared" si="2"/>
        <v>34.055797734791994</v>
      </c>
      <c r="AC331" s="143">
        <f t="shared" si="3"/>
        <v>1.85</v>
      </c>
      <c r="AD331" s="143">
        <f t="shared" si="4"/>
        <v>2.19</v>
      </c>
      <c r="AE331" s="143">
        <f t="shared" si="5"/>
        <v>19.876874065540346</v>
      </c>
      <c r="AF331" s="135">
        <v>43705</v>
      </c>
      <c r="AG331" s="62">
        <v>0.44</v>
      </c>
      <c r="AH331" s="62">
        <v>29.27647</v>
      </c>
      <c r="AI331" s="65">
        <f t="shared" si="12"/>
        <v>0.19753610490421497</v>
      </c>
      <c r="AJ331" s="66">
        <v>15169.726522878944</v>
      </c>
      <c r="AK331" s="66">
        <v>15.169726522878944</v>
      </c>
      <c r="AL331" s="67">
        <v>15.169729999999999</v>
      </c>
      <c r="AM331" s="69">
        <v>84.2</v>
      </c>
      <c r="AN331" s="15" t="s">
        <v>16</v>
      </c>
    </row>
    <row r="332" spans="1:40" ht="14.5" x14ac:dyDescent="0.35">
      <c r="A332" s="79" t="s">
        <v>184</v>
      </c>
      <c r="B332" s="79" t="s">
        <v>195</v>
      </c>
      <c r="C332" s="79" t="s">
        <v>152</v>
      </c>
      <c r="D332" s="79" t="s">
        <v>406</v>
      </c>
      <c r="E332" s="79" t="s">
        <v>151</v>
      </c>
      <c r="F332" s="79" t="s">
        <v>142</v>
      </c>
      <c r="G332" s="80">
        <v>9.2361799999999992</v>
      </c>
      <c r="H332" s="80">
        <v>9.1703399999999995</v>
      </c>
      <c r="I332" s="81">
        <v>0.13600000000000001</v>
      </c>
      <c r="J332" s="81">
        <v>1.242</v>
      </c>
      <c r="K332" s="81">
        <v>0.34300000000000003</v>
      </c>
      <c r="L332" s="81">
        <v>1.41</v>
      </c>
      <c r="M332" s="81">
        <v>0.51200000000000001</v>
      </c>
      <c r="N332" s="81">
        <v>1.6279999999999999</v>
      </c>
      <c r="O332" s="81">
        <v>21.01</v>
      </c>
      <c r="P332" s="62">
        <v>3.2559999999999998</v>
      </c>
      <c r="Q332" s="62">
        <v>1.024</v>
      </c>
      <c r="R332" s="62">
        <v>0.21799999999999997</v>
      </c>
      <c r="S332" s="62">
        <v>0.16899999999999998</v>
      </c>
      <c r="T332" s="81">
        <v>1.69</v>
      </c>
      <c r="U332" s="81">
        <v>3.44</v>
      </c>
      <c r="V332" s="81">
        <v>3.34</v>
      </c>
      <c r="W332" s="81">
        <v>1.77</v>
      </c>
      <c r="X332" s="81">
        <v>3.9</v>
      </c>
      <c r="Y332" s="81">
        <v>2.17</v>
      </c>
      <c r="Z332" s="143">
        <f t="shared" si="0"/>
        <v>3.34</v>
      </c>
      <c r="AA332" s="143">
        <f t="shared" si="1"/>
        <v>3.9</v>
      </c>
      <c r="AB332" s="143">
        <f t="shared" si="2"/>
        <v>34.055797734791966</v>
      </c>
      <c r="AC332" s="143">
        <f t="shared" si="3"/>
        <v>1.77</v>
      </c>
      <c r="AD332" s="143">
        <f t="shared" si="4"/>
        <v>2.17</v>
      </c>
      <c r="AE332" s="143">
        <f t="shared" si="5"/>
        <v>23.57817847281823</v>
      </c>
      <c r="AF332" s="133">
        <v>43705</v>
      </c>
      <c r="AG332" s="81">
        <v>0.48</v>
      </c>
      <c r="AH332" s="81">
        <v>17.571300000000001</v>
      </c>
      <c r="AI332" s="75">
        <f t="shared" si="12"/>
        <v>0.12692652846217942</v>
      </c>
      <c r="AJ332" s="66">
        <v>14169.581336071144</v>
      </c>
      <c r="AK332" s="66">
        <v>14.169581336071143</v>
      </c>
      <c r="AL332" s="67">
        <v>14.16958</v>
      </c>
      <c r="AM332" s="86">
        <v>65.2</v>
      </c>
      <c r="AN332" s="15" t="s">
        <v>18</v>
      </c>
    </row>
    <row r="333" spans="1:40" ht="14.5" x14ac:dyDescent="0.35">
      <c r="A333" s="60" t="s">
        <v>184</v>
      </c>
      <c r="B333" s="60" t="s">
        <v>195</v>
      </c>
      <c r="C333" s="60" t="s">
        <v>152</v>
      </c>
      <c r="D333" s="60" t="s">
        <v>407</v>
      </c>
      <c r="E333" s="60" t="s">
        <v>169</v>
      </c>
      <c r="F333" s="60" t="s">
        <v>139</v>
      </c>
      <c r="G333" s="61">
        <v>22.741140000000001</v>
      </c>
      <c r="H333" s="61">
        <v>8.3407400000000003</v>
      </c>
      <c r="I333" s="81">
        <v>0.50800000000000001</v>
      </c>
      <c r="J333" s="81">
        <v>1.121</v>
      </c>
      <c r="K333" s="62">
        <v>0.84599999999999997</v>
      </c>
      <c r="L333" s="62">
        <v>1.387</v>
      </c>
      <c r="M333" s="62">
        <v>1.224</v>
      </c>
      <c r="N333" s="62">
        <v>1.696</v>
      </c>
      <c r="O333" s="62">
        <v>21.69</v>
      </c>
      <c r="P333" s="62">
        <v>3.3919999999999999</v>
      </c>
      <c r="Q333" s="62">
        <v>2.448</v>
      </c>
      <c r="R333" s="62">
        <v>0.30899999999999994</v>
      </c>
      <c r="S333" s="62">
        <v>0.378</v>
      </c>
      <c r="T333" s="62">
        <v>3.1</v>
      </c>
      <c r="U333" s="62">
        <v>4.17</v>
      </c>
      <c r="V333" s="62">
        <v>4.1900000000000004</v>
      </c>
      <c r="W333" s="62">
        <v>2.57</v>
      </c>
      <c r="X333" s="62">
        <v>4.33</v>
      </c>
      <c r="Y333" s="62">
        <v>3.4</v>
      </c>
      <c r="Z333" s="143">
        <f t="shared" si="0"/>
        <v>4.1900000000000004</v>
      </c>
      <c r="AA333" s="143">
        <f t="shared" si="1"/>
        <v>4.33</v>
      </c>
      <c r="AB333" s="143">
        <f t="shared" si="2"/>
        <v>8.0478462454739343</v>
      </c>
      <c r="AC333" s="143">
        <f t="shared" si="3"/>
        <v>2.57</v>
      </c>
      <c r="AD333" s="143">
        <f t="shared" si="4"/>
        <v>3.4</v>
      </c>
      <c r="AE333" s="143">
        <f t="shared" si="5"/>
        <v>56.098737990324743</v>
      </c>
      <c r="AF333" s="135">
        <v>43705</v>
      </c>
      <c r="AG333" s="62">
        <v>0.48</v>
      </c>
      <c r="AH333" s="62">
        <v>36.707509999999999</v>
      </c>
      <c r="AI333" s="65">
        <f t="shared" si="12"/>
        <v>1.7830477969832592</v>
      </c>
      <c r="AJ333" s="66">
        <v>2107.1597759830602</v>
      </c>
      <c r="AK333" s="66">
        <v>2.1071597759830603</v>
      </c>
      <c r="AL333" s="67">
        <v>2.1071599999999999</v>
      </c>
      <c r="AM333" s="69">
        <v>89.7</v>
      </c>
      <c r="AN333" s="15" t="s">
        <v>149</v>
      </c>
    </row>
    <row r="334" spans="1:40" ht="14.5" x14ac:dyDescent="0.35">
      <c r="A334" s="59" t="s">
        <v>184</v>
      </c>
      <c r="B334" s="59" t="s">
        <v>195</v>
      </c>
      <c r="C334" s="59" t="s">
        <v>154</v>
      </c>
      <c r="D334" s="59" t="s">
        <v>408</v>
      </c>
      <c r="E334" s="59" t="s">
        <v>138</v>
      </c>
      <c r="F334" s="59" t="s">
        <v>139</v>
      </c>
      <c r="G334" s="75"/>
      <c r="H334" s="75"/>
      <c r="I334" s="75"/>
      <c r="J334" s="75"/>
      <c r="K334" s="75" t="s">
        <v>212</v>
      </c>
      <c r="L334" s="75"/>
      <c r="M334" s="75"/>
      <c r="N334" s="75"/>
      <c r="O334" s="92">
        <v>17.600000000000001</v>
      </c>
      <c r="P334" s="62">
        <v>0</v>
      </c>
      <c r="Q334" s="62">
        <v>0</v>
      </c>
      <c r="R334" s="62">
        <v>0</v>
      </c>
      <c r="S334" s="62" t="e">
        <v>#VALUE!</v>
      </c>
      <c r="T334" s="92">
        <v>2.1</v>
      </c>
      <c r="U334" s="92">
        <v>3.67</v>
      </c>
      <c r="V334" s="92">
        <v>4.3600000000000003</v>
      </c>
      <c r="W334" s="92">
        <v>2.2799999999999998</v>
      </c>
      <c r="X334" s="92">
        <v>4.2699999999999996</v>
      </c>
      <c r="Y334" s="92">
        <v>1.31</v>
      </c>
      <c r="Z334" s="143">
        <f t="shared" si="0"/>
        <v>4.2699999999999996</v>
      </c>
      <c r="AA334" s="143">
        <f t="shared" si="1"/>
        <v>4.3600000000000003</v>
      </c>
      <c r="AB334" s="143">
        <f t="shared" si="2"/>
        <v>5.1636070896674164</v>
      </c>
      <c r="AC334" s="143">
        <f t="shared" si="3"/>
        <v>1.31</v>
      </c>
      <c r="AD334" s="143">
        <f t="shared" si="4"/>
        <v>2.2799999999999998</v>
      </c>
      <c r="AE334" s="143">
        <f t="shared" si="5"/>
        <v>75.930132235090724</v>
      </c>
      <c r="AF334" s="91">
        <v>43705</v>
      </c>
      <c r="AG334" s="75"/>
      <c r="AH334" s="75"/>
      <c r="AI334" s="75" t="e">
        <f t="shared" si="12"/>
        <v>#VALUE!</v>
      </c>
      <c r="AJ334" s="66" t="e">
        <v>#VALUE!</v>
      </c>
      <c r="AK334" s="66" t="e">
        <v>#VALUE!</v>
      </c>
      <c r="AL334" s="102" t="e">
        <v>#VALUE!</v>
      </c>
      <c r="AM334" s="75" t="s">
        <v>211</v>
      </c>
      <c r="AN334" s="15" t="s">
        <v>16</v>
      </c>
    </row>
    <row r="335" spans="1:40" ht="14.5" x14ac:dyDescent="0.35">
      <c r="A335" s="59" t="s">
        <v>184</v>
      </c>
      <c r="B335" s="59" t="s">
        <v>195</v>
      </c>
      <c r="C335" s="59" t="s">
        <v>154</v>
      </c>
      <c r="D335" s="59" t="s">
        <v>408</v>
      </c>
      <c r="E335" s="59" t="s">
        <v>138</v>
      </c>
      <c r="F335" s="59" t="s">
        <v>142</v>
      </c>
      <c r="G335" s="75"/>
      <c r="H335" s="75"/>
      <c r="I335" s="75"/>
      <c r="J335" s="75"/>
      <c r="K335" s="75" t="s">
        <v>212</v>
      </c>
      <c r="L335" s="75"/>
      <c r="M335" s="75"/>
      <c r="N335" s="75"/>
      <c r="O335" s="92">
        <v>17.63</v>
      </c>
      <c r="P335" s="62">
        <v>0</v>
      </c>
      <c r="Q335" s="62">
        <v>0</v>
      </c>
      <c r="R335" s="62">
        <v>0</v>
      </c>
      <c r="S335" s="62" t="e">
        <v>#VALUE!</v>
      </c>
      <c r="T335" s="92">
        <v>1.88</v>
      </c>
      <c r="U335" s="92">
        <v>3.38</v>
      </c>
      <c r="V335" s="92">
        <v>3.43</v>
      </c>
      <c r="W335" s="92">
        <v>2.2200000000000002</v>
      </c>
      <c r="X335" s="92">
        <v>3.97</v>
      </c>
      <c r="Y335" s="92">
        <v>1.71</v>
      </c>
      <c r="Z335" s="143">
        <f t="shared" si="0"/>
        <v>3.43</v>
      </c>
      <c r="AA335" s="143">
        <f t="shared" si="1"/>
        <v>3.97</v>
      </c>
      <c r="AB335" s="143">
        <f t="shared" si="2"/>
        <v>32.683638838795311</v>
      </c>
      <c r="AC335" s="143">
        <f t="shared" si="3"/>
        <v>1.71</v>
      </c>
      <c r="AD335" s="143">
        <f t="shared" si="4"/>
        <v>2.2200000000000002</v>
      </c>
      <c r="AE335" s="143">
        <f t="shared" si="5"/>
        <v>30.663829735384532</v>
      </c>
      <c r="AF335" s="91">
        <v>43705</v>
      </c>
      <c r="AG335" s="75"/>
      <c r="AH335" s="75"/>
      <c r="AI335" s="65" t="e">
        <f t="shared" si="12"/>
        <v>#VALUE!</v>
      </c>
      <c r="AJ335" s="66" t="e">
        <v>#VALUE!</v>
      </c>
      <c r="AK335" s="66" t="e">
        <v>#VALUE!</v>
      </c>
      <c r="AL335" s="102" t="e">
        <v>#VALUE!</v>
      </c>
      <c r="AM335" s="75" t="s">
        <v>211</v>
      </c>
      <c r="AN335" s="15" t="s">
        <v>16</v>
      </c>
    </row>
    <row r="336" spans="1:40" ht="14.5" x14ac:dyDescent="0.35">
      <c r="A336" s="87" t="s">
        <v>184</v>
      </c>
      <c r="B336" s="87" t="s">
        <v>195</v>
      </c>
      <c r="C336" s="87" t="s">
        <v>154</v>
      </c>
      <c r="D336" s="87" t="s">
        <v>409</v>
      </c>
      <c r="E336" s="87" t="s">
        <v>145</v>
      </c>
      <c r="F336" s="87" t="s">
        <v>142</v>
      </c>
      <c r="G336" s="80">
        <v>3.2380300000000002</v>
      </c>
      <c r="H336" s="80">
        <v>3.2307700000000001</v>
      </c>
      <c r="I336" s="83">
        <v>9.6000000000000002E-2</v>
      </c>
      <c r="J336" s="83">
        <v>0.83199999999999996</v>
      </c>
      <c r="K336" s="83">
        <v>0.187</v>
      </c>
      <c r="L336" s="83">
        <v>0.97299999999999998</v>
      </c>
      <c r="M336" s="83">
        <v>0.39400000000000002</v>
      </c>
      <c r="N336" s="83">
        <v>1.216</v>
      </c>
      <c r="O336" s="83">
        <v>18.75</v>
      </c>
      <c r="P336" s="62">
        <v>2.4319999999999999</v>
      </c>
      <c r="Q336" s="62">
        <v>0.78800000000000003</v>
      </c>
      <c r="R336" s="62">
        <v>0.24299999999999999</v>
      </c>
      <c r="S336" s="62">
        <v>0.20700000000000002</v>
      </c>
      <c r="T336" s="83">
        <v>1.53</v>
      </c>
      <c r="U336" s="83">
        <v>3.04</v>
      </c>
      <c r="V336" s="83">
        <v>3.37</v>
      </c>
      <c r="W336" s="83">
        <v>1.49</v>
      </c>
      <c r="X336" s="83">
        <v>2.56</v>
      </c>
      <c r="Y336" s="83">
        <v>1.51</v>
      </c>
      <c r="Z336" s="143">
        <f t="shared" si="0"/>
        <v>2.56</v>
      </c>
      <c r="AA336" s="143">
        <f t="shared" si="1"/>
        <v>3.37</v>
      </c>
      <c r="AB336" s="143">
        <f t="shared" si="2"/>
        <v>54.095931404331139</v>
      </c>
      <c r="AC336" s="143">
        <f t="shared" si="3"/>
        <v>1.49</v>
      </c>
      <c r="AD336" s="143">
        <f t="shared" si="4"/>
        <v>1.51</v>
      </c>
      <c r="AE336" s="143">
        <f t="shared" si="5"/>
        <v>1.1459919981269298</v>
      </c>
      <c r="AF336" s="82">
        <v>43705</v>
      </c>
      <c r="AG336" s="83">
        <v>0.14000000000000001</v>
      </c>
      <c r="AH336" s="83">
        <v>3.9496099999999998</v>
      </c>
      <c r="AI336" s="75">
        <f t="shared" si="12"/>
        <v>5.3416141767059708E-2</v>
      </c>
      <c r="AJ336" s="66">
        <v>7568.1063220786382</v>
      </c>
      <c r="AK336" s="66">
        <v>7.5681063220786386</v>
      </c>
      <c r="AL336" s="67">
        <v>7.5681060000000002</v>
      </c>
      <c r="AM336" s="83">
        <v>42.4</v>
      </c>
      <c r="AN336" s="15" t="s">
        <v>12</v>
      </c>
    </row>
    <row r="337" spans="1:40" ht="14.5" x14ac:dyDescent="0.35">
      <c r="A337" s="59" t="s">
        <v>184</v>
      </c>
      <c r="B337" s="59" t="s">
        <v>195</v>
      </c>
      <c r="C337" s="59" t="s">
        <v>154</v>
      </c>
      <c r="D337" s="59" t="s">
        <v>410</v>
      </c>
      <c r="E337" s="59" t="s">
        <v>148</v>
      </c>
      <c r="F337" s="59" t="s">
        <v>142</v>
      </c>
      <c r="G337" s="75"/>
      <c r="H337" s="75"/>
      <c r="I337" s="75"/>
      <c r="J337" s="75"/>
      <c r="K337" s="75" t="s">
        <v>212</v>
      </c>
      <c r="L337" s="75"/>
      <c r="M337" s="75"/>
      <c r="N337" s="75"/>
      <c r="O337" s="92">
        <v>18.170000000000002</v>
      </c>
      <c r="P337" s="62">
        <v>0</v>
      </c>
      <c r="Q337" s="62">
        <v>0</v>
      </c>
      <c r="R337" s="62">
        <v>0</v>
      </c>
      <c r="S337" s="62" t="e">
        <v>#VALUE!</v>
      </c>
      <c r="T337" s="92">
        <v>1.59</v>
      </c>
      <c r="U337" s="92">
        <v>2.95</v>
      </c>
      <c r="V337" s="92">
        <v>3.1</v>
      </c>
      <c r="W337" s="92">
        <v>1.83</v>
      </c>
      <c r="X337" s="92">
        <v>2.81</v>
      </c>
      <c r="Y337" s="92">
        <v>1.99</v>
      </c>
      <c r="Z337" s="143">
        <f t="shared" si="0"/>
        <v>2.81</v>
      </c>
      <c r="AA337" s="143">
        <f t="shared" si="1"/>
        <v>3.1</v>
      </c>
      <c r="AB337" s="143">
        <f t="shared" si="2"/>
        <v>16.857956018647979</v>
      </c>
      <c r="AC337" s="143">
        <f t="shared" si="3"/>
        <v>1.83</v>
      </c>
      <c r="AD337" s="143">
        <f t="shared" si="4"/>
        <v>1.99</v>
      </c>
      <c r="AE337" s="143">
        <f t="shared" si="5"/>
        <v>9.2068962192436885</v>
      </c>
      <c r="AF337" s="91">
        <v>43705</v>
      </c>
      <c r="AG337" s="75"/>
      <c r="AH337" s="75"/>
      <c r="AI337" s="65" t="e">
        <f t="shared" si="12"/>
        <v>#VALUE!</v>
      </c>
      <c r="AJ337" s="66" t="e">
        <v>#VALUE!</v>
      </c>
      <c r="AK337" s="66" t="e">
        <v>#VALUE!</v>
      </c>
      <c r="AL337" s="102" t="e">
        <v>#VALUE!</v>
      </c>
      <c r="AM337" s="75" t="s">
        <v>211</v>
      </c>
      <c r="AN337" s="15" t="s">
        <v>16</v>
      </c>
    </row>
    <row r="338" spans="1:40" ht="14.5" x14ac:dyDescent="0.35">
      <c r="A338" s="59" t="s">
        <v>184</v>
      </c>
      <c r="B338" s="59" t="s">
        <v>195</v>
      </c>
      <c r="C338" s="59" t="s">
        <v>154</v>
      </c>
      <c r="D338" s="59" t="s">
        <v>411</v>
      </c>
      <c r="E338" s="59" t="s">
        <v>150</v>
      </c>
      <c r="F338" s="59" t="s">
        <v>139</v>
      </c>
      <c r="G338" s="75"/>
      <c r="H338" s="75"/>
      <c r="I338" s="75"/>
      <c r="J338" s="75"/>
      <c r="K338" s="75" t="s">
        <v>212</v>
      </c>
      <c r="L338" s="75"/>
      <c r="M338" s="75"/>
      <c r="N338" s="75"/>
      <c r="O338" s="92">
        <v>21.29</v>
      </c>
      <c r="P338" s="62">
        <v>0</v>
      </c>
      <c r="Q338" s="62">
        <v>0</v>
      </c>
      <c r="R338" s="62">
        <v>0</v>
      </c>
      <c r="S338" s="62" t="e">
        <v>#VALUE!</v>
      </c>
      <c r="T338" s="92">
        <v>1.84</v>
      </c>
      <c r="U338" s="92">
        <v>3.49</v>
      </c>
      <c r="V338" s="92">
        <v>2.99</v>
      </c>
      <c r="W338" s="92">
        <v>1.66</v>
      </c>
      <c r="X338" s="92">
        <v>2.99</v>
      </c>
      <c r="Y338" s="92">
        <v>2.12</v>
      </c>
      <c r="Z338" s="143">
        <f t="shared" si="0"/>
        <v>2.99</v>
      </c>
      <c r="AA338" s="143">
        <f t="shared" si="1"/>
        <v>2.99</v>
      </c>
      <c r="AB338" s="143">
        <f t="shared" si="2"/>
        <v>0</v>
      </c>
      <c r="AC338" s="143">
        <f t="shared" si="3"/>
        <v>1.66</v>
      </c>
      <c r="AD338" s="143">
        <f t="shared" si="4"/>
        <v>2.12</v>
      </c>
      <c r="AE338" s="143">
        <f t="shared" si="5"/>
        <v>27.387107496400635</v>
      </c>
      <c r="AF338" s="91">
        <v>43705</v>
      </c>
      <c r="AG338" s="92">
        <v>0.21</v>
      </c>
      <c r="AH338" s="92">
        <v>3.4616799999999999</v>
      </c>
      <c r="AI338" s="75" t="e">
        <f t="shared" si="12"/>
        <v>#VALUE!</v>
      </c>
      <c r="AJ338" s="66" t="e">
        <v>#VALUE!</v>
      </c>
      <c r="AK338" s="66" t="e">
        <v>#VALUE!</v>
      </c>
      <c r="AL338" s="102" t="e">
        <v>#VALUE!</v>
      </c>
      <c r="AM338" s="92">
        <v>46.7</v>
      </c>
      <c r="AN338" s="15" t="s">
        <v>16</v>
      </c>
    </row>
    <row r="339" spans="1:40" ht="12.5" x14ac:dyDescent="0.25">
      <c r="I339" s="137"/>
      <c r="J339" s="137"/>
      <c r="Z339" s="145"/>
      <c r="AA339" s="145"/>
      <c r="AB339" s="145"/>
      <c r="AC339" s="145"/>
      <c r="AD339" s="145"/>
      <c r="AE339" s="145"/>
    </row>
    <row r="340" spans="1:40" ht="12.5" x14ac:dyDescent="0.25">
      <c r="I340" s="137"/>
      <c r="J340" s="137"/>
      <c r="Z340" s="145"/>
      <c r="AA340" s="145"/>
      <c r="AB340" s="145"/>
      <c r="AC340" s="145"/>
      <c r="AD340" s="145"/>
      <c r="AE340" s="145"/>
    </row>
    <row r="341" spans="1:40" ht="12.5" x14ac:dyDescent="0.25">
      <c r="I341" s="137"/>
      <c r="J341" s="137"/>
      <c r="Z341" s="145"/>
      <c r="AA341" s="145"/>
      <c r="AB341" s="145"/>
      <c r="AC341" s="145"/>
      <c r="AD341" s="145"/>
      <c r="AE341" s="145"/>
    </row>
    <row r="342" spans="1:40" ht="12.5" x14ac:dyDescent="0.25">
      <c r="I342" s="137"/>
      <c r="J342" s="137"/>
      <c r="Z342" s="145"/>
      <c r="AA342" s="145"/>
      <c r="AB342" s="145"/>
      <c r="AC342" s="145"/>
      <c r="AD342" s="145"/>
      <c r="AE342" s="145"/>
    </row>
    <row r="343" spans="1:40" ht="12.5" x14ac:dyDescent="0.25">
      <c r="I343" s="137"/>
      <c r="J343" s="137"/>
      <c r="Z343" s="145"/>
      <c r="AA343" s="145"/>
      <c r="AB343" s="145"/>
      <c r="AC343" s="145"/>
      <c r="AD343" s="145"/>
      <c r="AE343" s="145"/>
    </row>
    <row r="344" spans="1:40" ht="12.5" x14ac:dyDescent="0.25">
      <c r="I344" s="137"/>
      <c r="J344" s="137"/>
      <c r="Z344" s="145"/>
      <c r="AA344" s="145"/>
      <c r="AB344" s="145"/>
      <c r="AC344" s="145"/>
      <c r="AD344" s="145"/>
      <c r="AE344" s="145"/>
    </row>
    <row r="345" spans="1:40" ht="12.5" x14ac:dyDescent="0.25">
      <c r="I345" s="137"/>
      <c r="J345" s="137"/>
      <c r="Z345" s="145"/>
      <c r="AA345" s="145"/>
      <c r="AB345" s="145"/>
      <c r="AC345" s="145"/>
      <c r="AD345" s="145"/>
      <c r="AE345" s="145"/>
    </row>
    <row r="346" spans="1:40" ht="12.5" x14ac:dyDescent="0.25">
      <c r="I346" s="137"/>
      <c r="J346" s="137"/>
      <c r="Z346" s="145"/>
      <c r="AA346" s="145"/>
      <c r="AB346" s="145"/>
      <c r="AC346" s="145"/>
      <c r="AD346" s="145"/>
      <c r="AE346" s="145"/>
    </row>
    <row r="347" spans="1:40" ht="12.5" x14ac:dyDescent="0.25">
      <c r="I347" s="137"/>
      <c r="J347" s="137"/>
      <c r="Z347" s="145"/>
      <c r="AA347" s="145"/>
      <c r="AB347" s="145"/>
      <c r="AC347" s="145"/>
      <c r="AD347" s="145"/>
      <c r="AE347" s="145"/>
    </row>
    <row r="348" spans="1:40" ht="12.5" x14ac:dyDescent="0.25">
      <c r="I348" s="137"/>
      <c r="J348" s="137"/>
      <c r="Z348" s="145"/>
      <c r="AA348" s="145"/>
      <c r="AB348" s="145"/>
      <c r="AC348" s="145"/>
      <c r="AD348" s="145"/>
      <c r="AE348" s="145"/>
    </row>
    <row r="349" spans="1:40" ht="12.5" x14ac:dyDescent="0.25">
      <c r="I349" s="137"/>
      <c r="J349" s="137"/>
      <c r="Z349" s="145"/>
      <c r="AA349" s="145"/>
      <c r="AB349" s="145"/>
      <c r="AC349" s="145"/>
      <c r="AD349" s="145"/>
      <c r="AE349" s="145"/>
    </row>
    <row r="350" spans="1:40" ht="12.5" x14ac:dyDescent="0.25">
      <c r="I350" s="137"/>
      <c r="J350" s="137"/>
      <c r="Z350" s="145"/>
      <c r="AA350" s="145"/>
      <c r="AB350" s="145"/>
      <c r="AC350" s="145"/>
      <c r="AD350" s="145"/>
      <c r="AE350" s="145"/>
    </row>
    <row r="351" spans="1:40" ht="12.5" x14ac:dyDescent="0.25">
      <c r="I351" s="137"/>
      <c r="J351" s="137"/>
      <c r="Z351" s="145"/>
      <c r="AA351" s="145"/>
      <c r="AB351" s="145"/>
      <c r="AC351" s="145"/>
      <c r="AD351" s="145"/>
      <c r="AE351" s="145"/>
    </row>
    <row r="352" spans="1:40" ht="12.5" x14ac:dyDescent="0.25">
      <c r="I352" s="137"/>
      <c r="J352" s="137"/>
      <c r="Z352" s="145"/>
      <c r="AA352" s="145"/>
      <c r="AB352" s="145"/>
      <c r="AC352" s="145"/>
      <c r="AD352" s="145"/>
      <c r="AE352" s="145"/>
    </row>
    <row r="353" spans="9:31" ht="12.5" x14ac:dyDescent="0.25">
      <c r="I353" s="137"/>
      <c r="J353" s="137"/>
      <c r="Z353" s="145"/>
      <c r="AA353" s="145"/>
      <c r="AB353" s="145"/>
      <c r="AC353" s="145"/>
      <c r="AD353" s="145"/>
      <c r="AE353" s="145"/>
    </row>
    <row r="354" spans="9:31" ht="12.5" x14ac:dyDescent="0.25">
      <c r="I354" s="137"/>
      <c r="J354" s="137"/>
      <c r="Z354" s="145"/>
      <c r="AA354" s="145"/>
      <c r="AB354" s="145"/>
      <c r="AC354" s="145"/>
      <c r="AD354" s="145"/>
      <c r="AE354" s="145"/>
    </row>
    <row r="355" spans="9:31" ht="12.5" x14ac:dyDescent="0.25">
      <c r="I355" s="137"/>
      <c r="J355" s="137"/>
      <c r="Z355" s="145"/>
      <c r="AA355" s="145"/>
      <c r="AB355" s="145"/>
      <c r="AC355" s="145"/>
      <c r="AD355" s="145"/>
      <c r="AE355" s="145"/>
    </row>
    <row r="356" spans="9:31" ht="12.5" x14ac:dyDescent="0.25">
      <c r="I356" s="137"/>
      <c r="J356" s="137"/>
      <c r="Z356" s="145"/>
      <c r="AA356" s="145"/>
      <c r="AB356" s="145"/>
      <c r="AC356" s="145"/>
      <c r="AD356" s="145"/>
      <c r="AE356" s="145"/>
    </row>
    <row r="357" spans="9:31" ht="12.5" x14ac:dyDescent="0.25">
      <c r="I357" s="137"/>
      <c r="J357" s="137"/>
      <c r="Z357" s="145"/>
      <c r="AA357" s="145"/>
      <c r="AB357" s="145"/>
      <c r="AC357" s="145"/>
      <c r="AD357" s="145"/>
      <c r="AE357" s="145"/>
    </row>
    <row r="358" spans="9:31" ht="12.5" x14ac:dyDescent="0.25">
      <c r="I358" s="137"/>
      <c r="J358" s="137"/>
      <c r="Z358" s="145"/>
      <c r="AA358" s="145"/>
      <c r="AB358" s="145"/>
      <c r="AC358" s="145"/>
      <c r="AD358" s="145"/>
      <c r="AE358" s="145"/>
    </row>
    <row r="359" spans="9:31" ht="12.5" x14ac:dyDescent="0.25">
      <c r="I359" s="137"/>
      <c r="J359" s="137"/>
      <c r="Z359" s="145"/>
      <c r="AA359" s="145"/>
      <c r="AB359" s="145"/>
      <c r="AC359" s="145"/>
      <c r="AD359" s="145"/>
      <c r="AE359" s="145"/>
    </row>
    <row r="360" spans="9:31" ht="12.5" x14ac:dyDescent="0.25">
      <c r="I360" s="137"/>
      <c r="J360" s="137"/>
      <c r="Z360" s="145"/>
      <c r="AA360" s="145"/>
      <c r="AB360" s="145"/>
      <c r="AC360" s="145"/>
      <c r="AD360" s="145"/>
      <c r="AE360" s="145"/>
    </row>
    <row r="361" spans="9:31" ht="12.5" x14ac:dyDescent="0.25">
      <c r="I361" s="137"/>
      <c r="J361" s="137"/>
      <c r="Z361" s="145"/>
      <c r="AA361" s="145"/>
      <c r="AB361" s="145"/>
      <c r="AC361" s="145"/>
      <c r="AD361" s="145"/>
      <c r="AE361" s="145"/>
    </row>
    <row r="362" spans="9:31" ht="12.5" x14ac:dyDescent="0.25">
      <c r="I362" s="137"/>
      <c r="J362" s="137"/>
      <c r="Z362" s="145"/>
      <c r="AA362" s="145"/>
      <c r="AB362" s="145"/>
      <c r="AC362" s="145"/>
      <c r="AD362" s="145"/>
      <c r="AE362" s="145"/>
    </row>
    <row r="363" spans="9:31" ht="12.5" x14ac:dyDescent="0.25">
      <c r="I363" s="137"/>
      <c r="J363" s="137"/>
      <c r="Z363" s="145"/>
      <c r="AA363" s="145"/>
      <c r="AB363" s="145"/>
      <c r="AC363" s="145"/>
      <c r="AD363" s="145"/>
      <c r="AE363" s="145"/>
    </row>
    <row r="364" spans="9:31" ht="12.5" x14ac:dyDescent="0.25">
      <c r="I364" s="137"/>
      <c r="J364" s="137"/>
      <c r="Z364" s="145"/>
      <c r="AA364" s="145"/>
      <c r="AB364" s="145"/>
      <c r="AC364" s="145"/>
      <c r="AD364" s="145"/>
      <c r="AE364" s="145"/>
    </row>
    <row r="365" spans="9:31" ht="12.5" x14ac:dyDescent="0.25">
      <c r="I365" s="137"/>
      <c r="J365" s="137"/>
      <c r="Z365" s="145"/>
      <c r="AA365" s="145"/>
      <c r="AB365" s="145"/>
      <c r="AC365" s="145"/>
      <c r="AD365" s="145"/>
      <c r="AE365" s="145"/>
    </row>
    <row r="366" spans="9:31" ht="12.5" x14ac:dyDescent="0.25">
      <c r="I366" s="137"/>
      <c r="J366" s="137"/>
      <c r="Z366" s="145"/>
      <c r="AA366" s="145"/>
      <c r="AB366" s="145"/>
      <c r="AC366" s="145"/>
      <c r="AD366" s="145"/>
      <c r="AE366" s="145"/>
    </row>
    <row r="367" spans="9:31" ht="12.5" x14ac:dyDescent="0.25">
      <c r="I367" s="137"/>
      <c r="J367" s="137"/>
      <c r="Z367" s="145"/>
      <c r="AA367" s="145"/>
      <c r="AB367" s="145"/>
      <c r="AC367" s="145"/>
      <c r="AD367" s="145"/>
      <c r="AE367" s="145"/>
    </row>
    <row r="368" spans="9:31" ht="12.5" x14ac:dyDescent="0.25">
      <c r="I368" s="137"/>
      <c r="J368" s="137"/>
      <c r="Z368" s="145"/>
      <c r="AA368" s="145"/>
      <c r="AB368" s="145"/>
      <c r="AC368" s="145"/>
      <c r="AD368" s="145"/>
      <c r="AE368" s="145"/>
    </row>
    <row r="369" spans="9:31" ht="12.5" x14ac:dyDescent="0.25">
      <c r="I369" s="137"/>
      <c r="J369" s="137"/>
      <c r="Z369" s="145"/>
      <c r="AA369" s="145"/>
      <c r="AB369" s="145"/>
      <c r="AC369" s="145"/>
      <c r="AD369" s="145"/>
      <c r="AE369" s="145"/>
    </row>
    <row r="370" spans="9:31" ht="12.5" x14ac:dyDescent="0.25">
      <c r="I370" s="137"/>
      <c r="J370" s="137"/>
      <c r="Z370" s="145"/>
      <c r="AA370" s="145"/>
      <c r="AB370" s="145"/>
      <c r="AC370" s="145"/>
      <c r="AD370" s="145"/>
      <c r="AE370" s="145"/>
    </row>
    <row r="371" spans="9:31" ht="12.5" x14ac:dyDescent="0.25">
      <c r="I371" s="137"/>
      <c r="J371" s="137"/>
      <c r="Z371" s="145"/>
      <c r="AA371" s="145"/>
      <c r="AB371" s="145"/>
      <c r="AC371" s="145"/>
      <c r="AD371" s="145"/>
      <c r="AE371" s="145"/>
    </row>
    <row r="372" spans="9:31" ht="12.5" x14ac:dyDescent="0.25">
      <c r="I372" s="137"/>
      <c r="J372" s="137"/>
      <c r="Z372" s="145"/>
      <c r="AA372" s="145"/>
      <c r="AB372" s="145"/>
      <c r="AC372" s="145"/>
      <c r="AD372" s="145"/>
      <c r="AE372" s="145"/>
    </row>
    <row r="373" spans="9:31" ht="12.5" x14ac:dyDescent="0.25">
      <c r="I373" s="137"/>
      <c r="J373" s="137"/>
      <c r="Z373" s="145"/>
      <c r="AA373" s="145"/>
      <c r="AB373" s="145"/>
      <c r="AC373" s="145"/>
      <c r="AD373" s="145"/>
      <c r="AE373" s="145"/>
    </row>
    <row r="374" spans="9:31" ht="12.5" x14ac:dyDescent="0.25">
      <c r="I374" s="137"/>
      <c r="J374" s="137"/>
      <c r="Z374" s="145"/>
      <c r="AA374" s="145"/>
      <c r="AB374" s="145"/>
      <c r="AC374" s="145"/>
      <c r="AD374" s="145"/>
      <c r="AE374" s="145"/>
    </row>
    <row r="375" spans="9:31" ht="12.5" x14ac:dyDescent="0.25">
      <c r="I375" s="137"/>
      <c r="J375" s="137"/>
      <c r="Z375" s="145"/>
      <c r="AA375" s="145"/>
      <c r="AB375" s="145"/>
      <c r="AC375" s="145"/>
      <c r="AD375" s="145"/>
      <c r="AE375" s="145"/>
    </row>
    <row r="376" spans="9:31" ht="12.5" x14ac:dyDescent="0.25">
      <c r="I376" s="137"/>
      <c r="J376" s="137"/>
      <c r="Z376" s="145"/>
      <c r="AA376" s="145"/>
      <c r="AB376" s="145"/>
      <c r="AC376" s="145"/>
      <c r="AD376" s="145"/>
      <c r="AE376" s="145"/>
    </row>
    <row r="377" spans="9:31" ht="12.5" x14ac:dyDescent="0.25">
      <c r="I377" s="137"/>
      <c r="J377" s="137"/>
      <c r="Z377" s="145"/>
      <c r="AA377" s="145"/>
      <c r="AB377" s="145"/>
      <c r="AC377" s="145"/>
      <c r="AD377" s="145"/>
      <c r="AE377" s="145"/>
    </row>
    <row r="378" spans="9:31" ht="12.5" x14ac:dyDescent="0.25">
      <c r="I378" s="137"/>
      <c r="J378" s="137"/>
      <c r="Z378" s="145"/>
      <c r="AA378" s="145"/>
      <c r="AB378" s="145"/>
      <c r="AC378" s="145"/>
      <c r="AD378" s="145"/>
      <c r="AE378" s="145"/>
    </row>
    <row r="379" spans="9:31" ht="12.5" x14ac:dyDescent="0.25">
      <c r="I379" s="137"/>
      <c r="J379" s="137"/>
      <c r="Z379" s="145"/>
      <c r="AA379" s="145"/>
      <c r="AB379" s="145"/>
      <c r="AC379" s="145"/>
      <c r="AD379" s="145"/>
      <c r="AE379" s="145"/>
    </row>
    <row r="380" spans="9:31" ht="12.5" x14ac:dyDescent="0.25">
      <c r="I380" s="137"/>
      <c r="J380" s="137"/>
      <c r="Z380" s="145"/>
      <c r="AA380" s="145"/>
      <c r="AB380" s="145"/>
      <c r="AC380" s="145"/>
      <c r="AD380" s="145"/>
      <c r="AE380" s="145"/>
    </row>
    <row r="381" spans="9:31" ht="12.5" x14ac:dyDescent="0.25">
      <c r="I381" s="137"/>
      <c r="J381" s="137"/>
      <c r="Z381" s="145"/>
      <c r="AA381" s="145"/>
      <c r="AB381" s="145"/>
      <c r="AC381" s="145"/>
      <c r="AD381" s="145"/>
      <c r="AE381" s="145"/>
    </row>
    <row r="382" spans="9:31" ht="12.5" x14ac:dyDescent="0.25">
      <c r="I382" s="137"/>
      <c r="J382" s="137"/>
      <c r="Z382" s="145"/>
      <c r="AA382" s="145"/>
      <c r="AB382" s="145"/>
      <c r="AC382" s="145"/>
      <c r="AD382" s="145"/>
      <c r="AE382" s="145"/>
    </row>
    <row r="383" spans="9:31" ht="12.5" x14ac:dyDescent="0.25">
      <c r="I383" s="137"/>
      <c r="J383" s="137"/>
      <c r="Z383" s="145"/>
      <c r="AA383" s="145"/>
      <c r="AB383" s="145"/>
      <c r="AC383" s="145"/>
      <c r="AD383" s="145"/>
      <c r="AE383" s="145"/>
    </row>
    <row r="384" spans="9:31" ht="12.5" x14ac:dyDescent="0.25">
      <c r="I384" s="137"/>
      <c r="J384" s="137"/>
      <c r="Z384" s="145"/>
      <c r="AA384" s="145"/>
      <c r="AB384" s="145"/>
      <c r="AC384" s="145"/>
      <c r="AD384" s="145"/>
      <c r="AE384" s="145"/>
    </row>
    <row r="385" spans="9:31" ht="12.5" x14ac:dyDescent="0.25">
      <c r="I385" s="137"/>
      <c r="J385" s="137"/>
      <c r="Z385" s="145"/>
      <c r="AA385" s="145"/>
      <c r="AB385" s="145"/>
      <c r="AC385" s="145"/>
      <c r="AD385" s="145"/>
      <c r="AE385" s="145"/>
    </row>
    <row r="386" spans="9:31" ht="12.5" x14ac:dyDescent="0.25">
      <c r="I386" s="137"/>
      <c r="J386" s="137"/>
      <c r="Z386" s="145"/>
      <c r="AA386" s="145"/>
      <c r="AB386" s="145"/>
      <c r="AC386" s="145"/>
      <c r="AD386" s="145"/>
      <c r="AE386" s="145"/>
    </row>
    <row r="387" spans="9:31" ht="12.5" x14ac:dyDescent="0.25">
      <c r="I387" s="137"/>
      <c r="J387" s="137"/>
      <c r="Z387" s="145"/>
      <c r="AA387" s="145"/>
      <c r="AB387" s="145"/>
      <c r="AC387" s="145"/>
      <c r="AD387" s="145"/>
      <c r="AE387" s="145"/>
    </row>
    <row r="388" spans="9:31" ht="12.5" x14ac:dyDescent="0.25">
      <c r="I388" s="137"/>
      <c r="J388" s="137"/>
      <c r="Z388" s="145"/>
      <c r="AA388" s="145"/>
      <c r="AB388" s="145"/>
      <c r="AC388" s="145"/>
      <c r="AD388" s="145"/>
      <c r="AE388" s="145"/>
    </row>
    <row r="389" spans="9:31" ht="12.5" x14ac:dyDescent="0.25">
      <c r="I389" s="137"/>
      <c r="J389" s="137"/>
      <c r="Z389" s="145"/>
      <c r="AA389" s="145"/>
      <c r="AB389" s="145"/>
      <c r="AC389" s="145"/>
      <c r="AD389" s="145"/>
      <c r="AE389" s="145"/>
    </row>
    <row r="390" spans="9:31" ht="12.5" x14ac:dyDescent="0.25">
      <c r="I390" s="137"/>
      <c r="J390" s="137"/>
      <c r="Z390" s="145"/>
      <c r="AA390" s="145"/>
      <c r="AB390" s="145"/>
      <c r="AC390" s="145"/>
      <c r="AD390" s="145"/>
      <c r="AE390" s="145"/>
    </row>
    <row r="391" spans="9:31" ht="12.5" x14ac:dyDescent="0.25">
      <c r="I391" s="137"/>
      <c r="J391" s="137"/>
      <c r="Z391" s="145"/>
      <c r="AA391" s="145"/>
      <c r="AB391" s="145"/>
      <c r="AC391" s="145"/>
      <c r="AD391" s="145"/>
      <c r="AE391" s="145"/>
    </row>
    <row r="392" spans="9:31" ht="12.5" x14ac:dyDescent="0.25">
      <c r="I392" s="137"/>
      <c r="J392" s="137"/>
      <c r="Z392" s="145"/>
      <c r="AA392" s="145"/>
      <c r="AB392" s="145"/>
      <c r="AC392" s="145"/>
      <c r="AD392" s="145"/>
      <c r="AE392" s="145"/>
    </row>
    <row r="393" spans="9:31" ht="12.5" x14ac:dyDescent="0.25">
      <c r="I393" s="137"/>
      <c r="J393" s="137"/>
      <c r="Z393" s="145"/>
      <c r="AA393" s="145"/>
      <c r="AB393" s="145"/>
      <c r="AC393" s="145"/>
      <c r="AD393" s="145"/>
      <c r="AE393" s="145"/>
    </row>
    <row r="394" spans="9:31" ht="12.5" x14ac:dyDescent="0.25">
      <c r="I394" s="137"/>
      <c r="J394" s="137"/>
      <c r="Z394" s="145"/>
      <c r="AA394" s="145"/>
      <c r="AB394" s="145"/>
      <c r="AC394" s="145"/>
      <c r="AD394" s="145"/>
      <c r="AE394" s="145"/>
    </row>
    <row r="395" spans="9:31" ht="12.5" x14ac:dyDescent="0.25">
      <c r="I395" s="137"/>
      <c r="J395" s="137"/>
      <c r="Z395" s="145"/>
      <c r="AA395" s="145"/>
      <c r="AB395" s="145"/>
      <c r="AC395" s="145"/>
      <c r="AD395" s="145"/>
      <c r="AE395" s="145"/>
    </row>
    <row r="396" spans="9:31" ht="12.5" x14ac:dyDescent="0.25">
      <c r="I396" s="137"/>
      <c r="J396" s="137"/>
      <c r="Z396" s="145"/>
      <c r="AA396" s="145"/>
      <c r="AB396" s="145"/>
      <c r="AC396" s="145"/>
      <c r="AD396" s="145"/>
      <c r="AE396" s="145"/>
    </row>
    <row r="397" spans="9:31" ht="12.5" x14ac:dyDescent="0.25">
      <c r="I397" s="137"/>
      <c r="J397" s="137"/>
      <c r="Z397" s="145"/>
      <c r="AA397" s="145"/>
      <c r="AB397" s="145"/>
      <c r="AC397" s="145"/>
      <c r="AD397" s="145"/>
      <c r="AE397" s="145"/>
    </row>
    <row r="398" spans="9:31" ht="12.5" x14ac:dyDescent="0.25">
      <c r="I398" s="137"/>
      <c r="J398" s="137"/>
      <c r="Z398" s="145"/>
      <c r="AA398" s="145"/>
      <c r="AB398" s="145"/>
      <c r="AC398" s="145"/>
      <c r="AD398" s="145"/>
      <c r="AE398" s="145"/>
    </row>
    <row r="399" spans="9:31" ht="12.5" x14ac:dyDescent="0.25">
      <c r="I399" s="137"/>
      <c r="J399" s="137"/>
      <c r="Z399" s="145"/>
      <c r="AA399" s="145"/>
      <c r="AB399" s="145"/>
      <c r="AC399" s="145"/>
      <c r="AD399" s="145"/>
      <c r="AE399" s="145"/>
    </row>
    <row r="400" spans="9:31" ht="12.5" x14ac:dyDescent="0.25">
      <c r="I400" s="137"/>
      <c r="J400" s="137"/>
      <c r="Z400" s="145"/>
      <c r="AA400" s="145"/>
      <c r="AB400" s="145"/>
      <c r="AC400" s="145"/>
      <c r="AD400" s="145"/>
      <c r="AE400" s="145"/>
    </row>
    <row r="401" spans="9:31" ht="12.5" x14ac:dyDescent="0.25">
      <c r="I401" s="137"/>
      <c r="J401" s="137"/>
      <c r="Z401" s="145"/>
      <c r="AA401" s="145"/>
      <c r="AB401" s="145"/>
      <c r="AC401" s="145"/>
      <c r="AD401" s="145"/>
      <c r="AE401" s="145"/>
    </row>
    <row r="402" spans="9:31" ht="12.5" x14ac:dyDescent="0.25">
      <c r="I402" s="137"/>
      <c r="J402" s="137"/>
      <c r="Z402" s="145"/>
      <c r="AA402" s="145"/>
      <c r="AB402" s="145"/>
      <c r="AC402" s="145"/>
      <c r="AD402" s="145"/>
      <c r="AE402" s="145"/>
    </row>
    <row r="403" spans="9:31" ht="12.5" x14ac:dyDescent="0.25">
      <c r="I403" s="137"/>
      <c r="J403" s="137"/>
      <c r="Z403" s="145"/>
      <c r="AA403" s="145"/>
      <c r="AB403" s="145"/>
      <c r="AC403" s="145"/>
      <c r="AD403" s="145"/>
      <c r="AE403" s="145"/>
    </row>
    <row r="404" spans="9:31" ht="12.5" x14ac:dyDescent="0.25">
      <c r="I404" s="137"/>
      <c r="J404" s="137"/>
      <c r="Z404" s="145"/>
      <c r="AA404" s="145"/>
      <c r="AB404" s="145"/>
      <c r="AC404" s="145"/>
      <c r="AD404" s="145"/>
      <c r="AE404" s="145"/>
    </row>
    <row r="405" spans="9:31" ht="12.5" x14ac:dyDescent="0.25">
      <c r="I405" s="137"/>
      <c r="J405" s="137"/>
      <c r="Z405" s="145"/>
      <c r="AA405" s="145"/>
      <c r="AB405" s="145"/>
      <c r="AC405" s="145"/>
      <c r="AD405" s="145"/>
      <c r="AE405" s="145"/>
    </row>
    <row r="406" spans="9:31" ht="12.5" x14ac:dyDescent="0.25">
      <c r="I406" s="137"/>
      <c r="J406" s="137"/>
      <c r="Z406" s="145"/>
      <c r="AA406" s="145"/>
      <c r="AB406" s="145"/>
      <c r="AC406" s="145"/>
      <c r="AD406" s="145"/>
      <c r="AE406" s="145"/>
    </row>
    <row r="407" spans="9:31" ht="12.5" x14ac:dyDescent="0.25">
      <c r="I407" s="137"/>
      <c r="J407" s="137"/>
      <c r="Z407" s="145"/>
      <c r="AA407" s="145"/>
      <c r="AB407" s="145"/>
      <c r="AC407" s="145"/>
      <c r="AD407" s="145"/>
      <c r="AE407" s="145"/>
    </row>
    <row r="408" spans="9:31" ht="12.5" x14ac:dyDescent="0.25">
      <c r="I408" s="137"/>
      <c r="J408" s="137"/>
      <c r="Z408" s="145"/>
      <c r="AA408" s="145"/>
      <c r="AB408" s="145"/>
      <c r="AC408" s="145"/>
      <c r="AD408" s="145"/>
      <c r="AE408" s="145"/>
    </row>
    <row r="409" spans="9:31" ht="12.5" x14ac:dyDescent="0.25">
      <c r="I409" s="137"/>
      <c r="J409" s="137"/>
      <c r="Z409" s="145"/>
      <c r="AA409" s="145"/>
      <c r="AB409" s="145"/>
      <c r="AC409" s="145"/>
      <c r="AD409" s="145"/>
      <c r="AE409" s="145"/>
    </row>
    <row r="410" spans="9:31" ht="12.5" x14ac:dyDescent="0.25">
      <c r="I410" s="137"/>
      <c r="J410" s="137"/>
      <c r="Z410" s="145"/>
      <c r="AA410" s="145"/>
      <c r="AB410" s="145"/>
      <c r="AC410" s="145"/>
      <c r="AD410" s="145"/>
      <c r="AE410" s="145"/>
    </row>
    <row r="411" spans="9:31" ht="12.5" x14ac:dyDescent="0.25">
      <c r="I411" s="137"/>
      <c r="J411" s="137"/>
      <c r="Z411" s="145"/>
      <c r="AA411" s="145"/>
      <c r="AB411" s="145"/>
      <c r="AC411" s="145"/>
      <c r="AD411" s="145"/>
      <c r="AE411" s="145"/>
    </row>
    <row r="412" spans="9:31" ht="12.5" x14ac:dyDescent="0.25">
      <c r="I412" s="137"/>
      <c r="J412" s="137"/>
      <c r="Z412" s="145"/>
      <c r="AA412" s="145"/>
      <c r="AB412" s="145"/>
      <c r="AC412" s="145"/>
      <c r="AD412" s="145"/>
      <c r="AE412" s="145"/>
    </row>
    <row r="413" spans="9:31" ht="12.5" x14ac:dyDescent="0.25">
      <c r="I413" s="137"/>
      <c r="J413" s="137"/>
      <c r="Z413" s="145"/>
      <c r="AA413" s="145"/>
      <c r="AB413" s="145"/>
      <c r="AC413" s="145"/>
      <c r="AD413" s="145"/>
      <c r="AE413" s="145"/>
    </row>
    <row r="414" spans="9:31" ht="12.5" x14ac:dyDescent="0.25">
      <c r="I414" s="137"/>
      <c r="J414" s="137"/>
      <c r="Z414" s="145"/>
      <c r="AA414" s="145"/>
      <c r="AB414" s="145"/>
      <c r="AC414" s="145"/>
      <c r="AD414" s="145"/>
      <c r="AE414" s="145"/>
    </row>
    <row r="415" spans="9:31" ht="12.5" x14ac:dyDescent="0.25">
      <c r="I415" s="137"/>
      <c r="J415" s="137"/>
      <c r="Z415" s="145"/>
      <c r="AA415" s="145"/>
      <c r="AB415" s="145"/>
      <c r="AC415" s="145"/>
      <c r="AD415" s="145"/>
      <c r="AE415" s="145"/>
    </row>
    <row r="416" spans="9:31" ht="12.5" x14ac:dyDescent="0.25">
      <c r="I416" s="137"/>
      <c r="J416" s="137"/>
      <c r="Z416" s="145"/>
      <c r="AA416" s="145"/>
      <c r="AB416" s="145"/>
      <c r="AC416" s="145"/>
      <c r="AD416" s="145"/>
      <c r="AE416" s="145"/>
    </row>
    <row r="417" spans="9:31" ht="12.5" x14ac:dyDescent="0.25">
      <c r="I417" s="137"/>
      <c r="J417" s="137"/>
      <c r="Z417" s="145"/>
      <c r="AA417" s="145"/>
      <c r="AB417" s="145"/>
      <c r="AC417" s="145"/>
      <c r="AD417" s="145"/>
      <c r="AE417" s="145"/>
    </row>
    <row r="418" spans="9:31" ht="12.5" x14ac:dyDescent="0.25">
      <c r="I418" s="137"/>
      <c r="J418" s="137"/>
      <c r="Z418" s="145"/>
      <c r="AA418" s="145"/>
      <c r="AB418" s="145"/>
      <c r="AC418" s="145"/>
      <c r="AD418" s="145"/>
      <c r="AE418" s="145"/>
    </row>
    <row r="419" spans="9:31" ht="12.5" x14ac:dyDescent="0.25">
      <c r="I419" s="137"/>
      <c r="J419" s="137"/>
      <c r="Z419" s="145"/>
      <c r="AA419" s="145"/>
      <c r="AB419" s="145"/>
      <c r="AC419" s="145"/>
      <c r="AD419" s="145"/>
      <c r="AE419" s="145"/>
    </row>
    <row r="420" spans="9:31" ht="12.5" x14ac:dyDescent="0.25">
      <c r="I420" s="137"/>
      <c r="J420" s="137"/>
      <c r="Z420" s="145"/>
      <c r="AA420" s="145"/>
      <c r="AB420" s="145"/>
      <c r="AC420" s="145"/>
      <c r="AD420" s="145"/>
      <c r="AE420" s="145"/>
    </row>
    <row r="421" spans="9:31" ht="12.5" x14ac:dyDescent="0.25">
      <c r="I421" s="137"/>
      <c r="J421" s="137"/>
      <c r="Z421" s="145"/>
      <c r="AA421" s="145"/>
      <c r="AB421" s="145"/>
      <c r="AC421" s="145"/>
      <c r="AD421" s="145"/>
      <c r="AE421" s="145"/>
    </row>
    <row r="422" spans="9:31" ht="12.5" x14ac:dyDescent="0.25">
      <c r="I422" s="137"/>
      <c r="J422" s="137"/>
      <c r="Z422" s="145"/>
      <c r="AA422" s="145"/>
      <c r="AB422" s="145"/>
      <c r="AC422" s="145"/>
      <c r="AD422" s="145"/>
      <c r="AE422" s="145"/>
    </row>
    <row r="423" spans="9:31" ht="12.5" x14ac:dyDescent="0.25">
      <c r="I423" s="137"/>
      <c r="J423" s="137"/>
      <c r="Z423" s="145"/>
      <c r="AA423" s="145"/>
      <c r="AB423" s="145"/>
      <c r="AC423" s="145"/>
      <c r="AD423" s="145"/>
      <c r="AE423" s="145"/>
    </row>
    <row r="424" spans="9:31" ht="12.5" x14ac:dyDescent="0.25">
      <c r="I424" s="137"/>
      <c r="J424" s="137"/>
      <c r="Z424" s="145"/>
      <c r="AA424" s="145"/>
      <c r="AB424" s="145"/>
      <c r="AC424" s="145"/>
      <c r="AD424" s="145"/>
      <c r="AE424" s="145"/>
    </row>
    <row r="425" spans="9:31" ht="12.5" x14ac:dyDescent="0.25">
      <c r="I425" s="137"/>
      <c r="J425" s="137"/>
      <c r="Z425" s="145"/>
      <c r="AA425" s="145"/>
      <c r="AB425" s="145"/>
      <c r="AC425" s="145"/>
      <c r="AD425" s="145"/>
      <c r="AE425" s="145"/>
    </row>
    <row r="426" spans="9:31" ht="12.5" x14ac:dyDescent="0.25">
      <c r="I426" s="137"/>
      <c r="J426" s="137"/>
      <c r="Z426" s="145"/>
      <c r="AA426" s="145"/>
      <c r="AB426" s="145"/>
      <c r="AC426" s="145"/>
      <c r="AD426" s="145"/>
      <c r="AE426" s="145"/>
    </row>
    <row r="427" spans="9:31" ht="12.5" x14ac:dyDescent="0.25">
      <c r="I427" s="137"/>
      <c r="J427" s="137"/>
      <c r="Z427" s="145"/>
      <c r="AA427" s="145"/>
      <c r="AB427" s="145"/>
      <c r="AC427" s="145"/>
      <c r="AD427" s="145"/>
      <c r="AE427" s="145"/>
    </row>
    <row r="428" spans="9:31" ht="12.5" x14ac:dyDescent="0.25">
      <c r="I428" s="137"/>
      <c r="J428" s="137"/>
      <c r="Z428" s="145"/>
      <c r="AA428" s="145"/>
      <c r="AB428" s="145"/>
      <c r="AC428" s="145"/>
      <c r="AD428" s="145"/>
      <c r="AE428" s="145"/>
    </row>
    <row r="429" spans="9:31" ht="12.5" x14ac:dyDescent="0.25">
      <c r="I429" s="137"/>
      <c r="J429" s="137"/>
      <c r="Z429" s="145"/>
      <c r="AA429" s="145"/>
      <c r="AB429" s="145"/>
      <c r="AC429" s="145"/>
      <c r="AD429" s="145"/>
      <c r="AE429" s="145"/>
    </row>
    <row r="430" spans="9:31" ht="12.5" x14ac:dyDescent="0.25">
      <c r="I430" s="137"/>
      <c r="J430" s="137"/>
      <c r="Z430" s="145"/>
      <c r="AA430" s="145"/>
      <c r="AB430" s="145"/>
      <c r="AC430" s="145"/>
      <c r="AD430" s="145"/>
      <c r="AE430" s="145"/>
    </row>
    <row r="431" spans="9:31" ht="12.5" x14ac:dyDescent="0.25">
      <c r="I431" s="137"/>
      <c r="J431" s="137"/>
      <c r="Z431" s="145"/>
      <c r="AA431" s="145"/>
      <c r="AB431" s="145"/>
      <c r="AC431" s="145"/>
      <c r="AD431" s="145"/>
      <c r="AE431" s="145"/>
    </row>
    <row r="432" spans="9:31" ht="12.5" x14ac:dyDescent="0.25">
      <c r="I432" s="137"/>
      <c r="J432" s="137"/>
      <c r="Z432" s="145"/>
      <c r="AA432" s="145"/>
      <c r="AB432" s="145"/>
      <c r="AC432" s="145"/>
      <c r="AD432" s="145"/>
      <c r="AE432" s="145"/>
    </row>
    <row r="433" spans="9:31" ht="12.5" x14ac:dyDescent="0.25">
      <c r="I433" s="137"/>
      <c r="J433" s="137"/>
      <c r="Z433" s="145"/>
      <c r="AA433" s="145"/>
      <c r="AB433" s="145"/>
      <c r="AC433" s="145"/>
      <c r="AD433" s="145"/>
      <c r="AE433" s="145"/>
    </row>
    <row r="434" spans="9:31" ht="12.5" x14ac:dyDescent="0.25">
      <c r="I434" s="137"/>
      <c r="J434" s="137"/>
      <c r="Z434" s="145"/>
      <c r="AA434" s="145"/>
      <c r="AB434" s="145"/>
      <c r="AC434" s="145"/>
      <c r="AD434" s="145"/>
      <c r="AE434" s="145"/>
    </row>
    <row r="435" spans="9:31" ht="12.5" x14ac:dyDescent="0.25">
      <c r="I435" s="137"/>
      <c r="J435" s="137"/>
      <c r="Z435" s="145"/>
      <c r="AA435" s="145"/>
      <c r="AB435" s="145"/>
      <c r="AC435" s="145"/>
      <c r="AD435" s="145"/>
      <c r="AE435" s="145"/>
    </row>
    <row r="436" spans="9:31" ht="12.5" x14ac:dyDescent="0.25">
      <c r="I436" s="137"/>
      <c r="J436" s="137"/>
      <c r="Z436" s="145"/>
      <c r="AA436" s="145"/>
      <c r="AB436" s="145"/>
      <c r="AC436" s="145"/>
      <c r="AD436" s="145"/>
      <c r="AE436" s="145"/>
    </row>
    <row r="437" spans="9:31" ht="12.5" x14ac:dyDescent="0.25">
      <c r="I437" s="137"/>
      <c r="J437" s="137"/>
      <c r="Z437" s="145"/>
      <c r="AA437" s="145"/>
      <c r="AB437" s="145"/>
      <c r="AC437" s="145"/>
      <c r="AD437" s="145"/>
      <c r="AE437" s="145"/>
    </row>
    <row r="438" spans="9:31" ht="12.5" x14ac:dyDescent="0.25">
      <c r="I438" s="137"/>
      <c r="J438" s="137"/>
      <c r="Z438" s="145"/>
      <c r="AA438" s="145"/>
      <c r="AB438" s="145"/>
      <c r="AC438" s="145"/>
      <c r="AD438" s="145"/>
      <c r="AE438" s="145"/>
    </row>
    <row r="439" spans="9:31" ht="12.5" x14ac:dyDescent="0.25">
      <c r="I439" s="137"/>
      <c r="J439" s="137"/>
      <c r="Z439" s="145"/>
      <c r="AA439" s="145"/>
      <c r="AB439" s="145"/>
      <c r="AC439" s="145"/>
      <c r="AD439" s="145"/>
      <c r="AE439" s="145"/>
    </row>
    <row r="440" spans="9:31" ht="12.5" x14ac:dyDescent="0.25">
      <c r="I440" s="137"/>
      <c r="J440" s="137"/>
      <c r="Z440" s="145"/>
      <c r="AA440" s="145"/>
      <c r="AB440" s="145"/>
      <c r="AC440" s="145"/>
      <c r="AD440" s="145"/>
      <c r="AE440" s="145"/>
    </row>
    <row r="441" spans="9:31" ht="12.5" x14ac:dyDescent="0.25">
      <c r="I441" s="137"/>
      <c r="J441" s="137"/>
      <c r="Z441" s="145"/>
      <c r="AA441" s="145"/>
      <c r="AB441" s="145"/>
      <c r="AC441" s="145"/>
      <c r="AD441" s="145"/>
      <c r="AE441" s="145"/>
    </row>
    <row r="442" spans="9:31" ht="12.5" x14ac:dyDescent="0.25">
      <c r="I442" s="137"/>
      <c r="J442" s="137"/>
      <c r="Z442" s="145"/>
      <c r="AA442" s="145"/>
      <c r="AB442" s="145"/>
      <c r="AC442" s="145"/>
      <c r="AD442" s="145"/>
      <c r="AE442" s="145"/>
    </row>
    <row r="443" spans="9:31" ht="12.5" x14ac:dyDescent="0.25">
      <c r="I443" s="137"/>
      <c r="J443" s="137"/>
      <c r="Z443" s="145"/>
      <c r="AA443" s="145"/>
      <c r="AB443" s="145"/>
      <c r="AC443" s="145"/>
      <c r="AD443" s="145"/>
      <c r="AE443" s="145"/>
    </row>
    <row r="444" spans="9:31" ht="12.5" x14ac:dyDescent="0.25">
      <c r="I444" s="137"/>
      <c r="J444" s="137"/>
      <c r="Z444" s="145"/>
      <c r="AA444" s="145"/>
      <c r="AB444" s="145"/>
      <c r="AC444" s="145"/>
      <c r="AD444" s="145"/>
      <c r="AE444" s="145"/>
    </row>
    <row r="445" spans="9:31" ht="12.5" x14ac:dyDescent="0.25">
      <c r="I445" s="137"/>
      <c r="J445" s="137"/>
      <c r="Z445" s="145"/>
      <c r="AA445" s="145"/>
      <c r="AB445" s="145"/>
      <c r="AC445" s="145"/>
      <c r="AD445" s="145"/>
      <c r="AE445" s="145"/>
    </row>
    <row r="446" spans="9:31" ht="12.5" x14ac:dyDescent="0.25">
      <c r="I446" s="137"/>
      <c r="J446" s="137"/>
      <c r="Z446" s="145"/>
      <c r="AA446" s="145"/>
      <c r="AB446" s="145"/>
      <c r="AC446" s="145"/>
      <c r="AD446" s="145"/>
      <c r="AE446" s="145"/>
    </row>
    <row r="447" spans="9:31" ht="12.5" x14ac:dyDescent="0.25">
      <c r="I447" s="137"/>
      <c r="J447" s="137"/>
      <c r="Z447" s="145"/>
      <c r="AA447" s="145"/>
      <c r="AB447" s="145"/>
      <c r="AC447" s="145"/>
      <c r="AD447" s="145"/>
      <c r="AE447" s="145"/>
    </row>
    <row r="448" spans="9:31" ht="12.5" x14ac:dyDescent="0.25">
      <c r="I448" s="137"/>
      <c r="J448" s="137"/>
      <c r="Z448" s="145"/>
      <c r="AA448" s="145"/>
      <c r="AB448" s="145"/>
      <c r="AC448" s="145"/>
      <c r="AD448" s="145"/>
      <c r="AE448" s="145"/>
    </row>
    <row r="449" spans="9:31" ht="12.5" x14ac:dyDescent="0.25">
      <c r="I449" s="137"/>
      <c r="J449" s="137"/>
      <c r="Z449" s="145"/>
      <c r="AA449" s="145"/>
      <c r="AB449" s="145"/>
      <c r="AC449" s="145"/>
      <c r="AD449" s="145"/>
      <c r="AE449" s="145"/>
    </row>
    <row r="450" spans="9:31" ht="12.5" x14ac:dyDescent="0.25">
      <c r="I450" s="137"/>
      <c r="J450" s="137"/>
      <c r="Z450" s="145"/>
      <c r="AA450" s="145"/>
      <c r="AB450" s="145"/>
      <c r="AC450" s="145"/>
      <c r="AD450" s="145"/>
      <c r="AE450" s="145"/>
    </row>
    <row r="451" spans="9:31" ht="12.5" x14ac:dyDescent="0.25">
      <c r="I451" s="137"/>
      <c r="J451" s="137"/>
      <c r="Z451" s="145"/>
      <c r="AA451" s="145"/>
      <c r="AB451" s="145"/>
      <c r="AC451" s="145"/>
      <c r="AD451" s="145"/>
      <c r="AE451" s="145"/>
    </row>
    <row r="452" spans="9:31" ht="12.5" x14ac:dyDescent="0.25">
      <c r="I452" s="137"/>
      <c r="J452" s="137"/>
      <c r="Z452" s="145"/>
      <c r="AA452" s="145"/>
      <c r="AB452" s="145"/>
      <c r="AC452" s="145"/>
      <c r="AD452" s="145"/>
      <c r="AE452" s="145"/>
    </row>
    <row r="453" spans="9:31" ht="12.5" x14ac:dyDescent="0.25">
      <c r="I453" s="137"/>
      <c r="J453" s="137"/>
      <c r="Z453" s="145"/>
      <c r="AA453" s="145"/>
      <c r="AB453" s="145"/>
      <c r="AC453" s="145"/>
      <c r="AD453" s="145"/>
      <c r="AE453" s="145"/>
    </row>
    <row r="454" spans="9:31" ht="12.5" x14ac:dyDescent="0.25">
      <c r="I454" s="137"/>
      <c r="J454" s="137"/>
      <c r="Z454" s="145"/>
      <c r="AA454" s="145"/>
      <c r="AB454" s="145"/>
      <c r="AC454" s="145"/>
      <c r="AD454" s="145"/>
      <c r="AE454" s="145"/>
    </row>
    <row r="455" spans="9:31" ht="12.5" x14ac:dyDescent="0.25">
      <c r="I455" s="137"/>
      <c r="J455" s="137"/>
      <c r="Z455" s="145"/>
      <c r="AA455" s="145"/>
      <c r="AB455" s="145"/>
      <c r="AC455" s="145"/>
      <c r="AD455" s="145"/>
      <c r="AE455" s="145"/>
    </row>
    <row r="456" spans="9:31" ht="12.5" x14ac:dyDescent="0.25">
      <c r="I456" s="137"/>
      <c r="J456" s="137"/>
      <c r="Z456" s="145"/>
      <c r="AA456" s="145"/>
      <c r="AB456" s="145"/>
      <c r="AC456" s="145"/>
      <c r="AD456" s="145"/>
      <c r="AE456" s="145"/>
    </row>
    <row r="457" spans="9:31" ht="12.5" x14ac:dyDescent="0.25">
      <c r="I457" s="137"/>
      <c r="J457" s="137"/>
      <c r="Z457" s="145"/>
      <c r="AA457" s="145"/>
      <c r="AB457" s="145"/>
      <c r="AC457" s="145"/>
      <c r="AD457" s="145"/>
      <c r="AE457" s="145"/>
    </row>
    <row r="458" spans="9:31" ht="12.5" x14ac:dyDescent="0.25">
      <c r="I458" s="137"/>
      <c r="J458" s="137"/>
      <c r="Z458" s="145"/>
      <c r="AA458" s="145"/>
      <c r="AB458" s="145"/>
      <c r="AC458" s="145"/>
      <c r="AD458" s="145"/>
      <c r="AE458" s="145"/>
    </row>
    <row r="459" spans="9:31" ht="12.5" x14ac:dyDescent="0.25">
      <c r="I459" s="137"/>
      <c r="J459" s="137"/>
      <c r="Z459" s="145"/>
      <c r="AA459" s="145"/>
      <c r="AB459" s="145"/>
      <c r="AC459" s="145"/>
      <c r="AD459" s="145"/>
      <c r="AE459" s="145"/>
    </row>
    <row r="460" spans="9:31" ht="12.5" x14ac:dyDescent="0.25">
      <c r="I460" s="137"/>
      <c r="J460" s="137"/>
      <c r="Z460" s="145"/>
      <c r="AA460" s="145"/>
      <c r="AB460" s="145"/>
      <c r="AC460" s="145"/>
      <c r="AD460" s="145"/>
      <c r="AE460" s="145"/>
    </row>
    <row r="461" spans="9:31" ht="12.5" x14ac:dyDescent="0.25">
      <c r="I461" s="137"/>
      <c r="J461" s="137"/>
      <c r="Z461" s="145"/>
      <c r="AA461" s="145"/>
      <c r="AB461" s="145"/>
      <c r="AC461" s="145"/>
      <c r="AD461" s="145"/>
      <c r="AE461" s="145"/>
    </row>
    <row r="462" spans="9:31" ht="12.5" x14ac:dyDescent="0.25">
      <c r="I462" s="137"/>
      <c r="J462" s="137"/>
      <c r="Z462" s="145"/>
      <c r="AA462" s="145"/>
      <c r="AB462" s="145"/>
      <c r="AC462" s="145"/>
      <c r="AD462" s="145"/>
      <c r="AE462" s="145"/>
    </row>
    <row r="463" spans="9:31" ht="12.5" x14ac:dyDescent="0.25">
      <c r="I463" s="137"/>
      <c r="J463" s="137"/>
      <c r="Z463" s="145"/>
      <c r="AA463" s="145"/>
      <c r="AB463" s="145"/>
      <c r="AC463" s="145"/>
      <c r="AD463" s="145"/>
      <c r="AE463" s="145"/>
    </row>
    <row r="464" spans="9:31" ht="12.5" x14ac:dyDescent="0.25">
      <c r="I464" s="137"/>
      <c r="J464" s="137"/>
      <c r="Z464" s="145"/>
      <c r="AA464" s="145"/>
      <c r="AB464" s="145"/>
      <c r="AC464" s="145"/>
      <c r="AD464" s="145"/>
      <c r="AE464" s="145"/>
    </row>
    <row r="465" spans="9:31" ht="12.5" x14ac:dyDescent="0.25">
      <c r="I465" s="137"/>
      <c r="J465" s="137"/>
      <c r="Z465" s="145"/>
      <c r="AA465" s="145"/>
      <c r="AB465" s="145"/>
      <c r="AC465" s="145"/>
      <c r="AD465" s="145"/>
      <c r="AE465" s="145"/>
    </row>
    <row r="466" spans="9:31" ht="12.5" x14ac:dyDescent="0.25">
      <c r="I466" s="137"/>
      <c r="J466" s="137"/>
      <c r="Z466" s="145"/>
      <c r="AA466" s="145"/>
      <c r="AB466" s="145"/>
      <c r="AC466" s="145"/>
      <c r="AD466" s="145"/>
      <c r="AE466" s="145"/>
    </row>
    <row r="467" spans="9:31" ht="12.5" x14ac:dyDescent="0.25">
      <c r="I467" s="137"/>
      <c r="J467" s="137"/>
      <c r="Z467" s="145"/>
      <c r="AA467" s="145"/>
      <c r="AB467" s="145"/>
      <c r="AC467" s="145"/>
      <c r="AD467" s="145"/>
      <c r="AE467" s="145"/>
    </row>
    <row r="468" spans="9:31" ht="12.5" x14ac:dyDescent="0.25">
      <c r="I468" s="137"/>
      <c r="J468" s="137"/>
      <c r="Z468" s="145"/>
      <c r="AA468" s="145"/>
      <c r="AB468" s="145"/>
      <c r="AC468" s="145"/>
      <c r="AD468" s="145"/>
      <c r="AE468" s="145"/>
    </row>
    <row r="469" spans="9:31" ht="12.5" x14ac:dyDescent="0.25">
      <c r="I469" s="137"/>
      <c r="J469" s="137"/>
      <c r="Z469" s="145"/>
      <c r="AA469" s="145"/>
      <c r="AB469" s="145"/>
      <c r="AC469" s="145"/>
      <c r="AD469" s="145"/>
      <c r="AE469" s="145"/>
    </row>
    <row r="470" spans="9:31" ht="12.5" x14ac:dyDescent="0.25">
      <c r="I470" s="137"/>
      <c r="J470" s="137"/>
      <c r="Z470" s="145"/>
      <c r="AA470" s="145"/>
      <c r="AB470" s="145"/>
      <c r="AC470" s="145"/>
      <c r="AD470" s="145"/>
      <c r="AE470" s="145"/>
    </row>
    <row r="471" spans="9:31" ht="12.5" x14ac:dyDescent="0.25">
      <c r="I471" s="137"/>
      <c r="J471" s="137"/>
      <c r="Z471" s="145"/>
      <c r="AA471" s="145"/>
      <c r="AB471" s="145"/>
      <c r="AC471" s="145"/>
      <c r="AD471" s="145"/>
      <c r="AE471" s="145"/>
    </row>
    <row r="472" spans="9:31" ht="12.5" x14ac:dyDescent="0.25">
      <c r="I472" s="137"/>
      <c r="J472" s="137"/>
      <c r="Z472" s="145"/>
      <c r="AA472" s="145"/>
      <c r="AB472" s="145"/>
      <c r="AC472" s="145"/>
      <c r="AD472" s="145"/>
      <c r="AE472" s="145"/>
    </row>
    <row r="473" spans="9:31" ht="12.5" x14ac:dyDescent="0.25">
      <c r="I473" s="137"/>
      <c r="J473" s="137"/>
      <c r="Z473" s="145"/>
      <c r="AA473" s="145"/>
      <c r="AB473" s="145"/>
      <c r="AC473" s="145"/>
      <c r="AD473" s="145"/>
      <c r="AE473" s="145"/>
    </row>
    <row r="474" spans="9:31" ht="12.5" x14ac:dyDescent="0.25">
      <c r="I474" s="137"/>
      <c r="J474" s="137"/>
      <c r="Z474" s="145"/>
      <c r="AA474" s="145"/>
      <c r="AB474" s="145"/>
      <c r="AC474" s="145"/>
      <c r="AD474" s="145"/>
      <c r="AE474" s="145"/>
    </row>
    <row r="475" spans="9:31" ht="12.5" x14ac:dyDescent="0.25">
      <c r="I475" s="137"/>
      <c r="J475" s="137"/>
      <c r="Z475" s="145"/>
      <c r="AA475" s="145"/>
      <c r="AB475" s="145"/>
      <c r="AC475" s="145"/>
      <c r="AD475" s="145"/>
      <c r="AE475" s="145"/>
    </row>
    <row r="476" spans="9:31" ht="12.5" x14ac:dyDescent="0.25">
      <c r="I476" s="137"/>
      <c r="J476" s="137"/>
      <c r="Z476" s="145"/>
      <c r="AA476" s="145"/>
      <c r="AB476" s="145"/>
      <c r="AC476" s="145"/>
      <c r="AD476" s="145"/>
      <c r="AE476" s="145"/>
    </row>
    <row r="477" spans="9:31" ht="12.5" x14ac:dyDescent="0.25">
      <c r="I477" s="137"/>
      <c r="J477" s="137"/>
      <c r="Z477" s="145"/>
      <c r="AA477" s="145"/>
      <c r="AB477" s="145"/>
      <c r="AC477" s="145"/>
      <c r="AD477" s="145"/>
      <c r="AE477" s="145"/>
    </row>
    <row r="478" spans="9:31" ht="12.5" x14ac:dyDescent="0.25">
      <c r="I478" s="137"/>
      <c r="J478" s="137"/>
      <c r="Z478" s="145"/>
      <c r="AA478" s="145"/>
      <c r="AB478" s="145"/>
      <c r="AC478" s="145"/>
      <c r="AD478" s="145"/>
      <c r="AE478" s="145"/>
    </row>
    <row r="479" spans="9:31" ht="12.5" x14ac:dyDescent="0.25">
      <c r="I479" s="137"/>
      <c r="J479" s="137"/>
      <c r="Z479" s="145"/>
      <c r="AA479" s="145"/>
      <c r="AB479" s="145"/>
      <c r="AC479" s="145"/>
      <c r="AD479" s="145"/>
      <c r="AE479" s="145"/>
    </row>
    <row r="480" spans="9:31" ht="12.5" x14ac:dyDescent="0.25">
      <c r="I480" s="137"/>
      <c r="J480" s="137"/>
      <c r="Z480" s="145"/>
      <c r="AA480" s="145"/>
      <c r="AB480" s="145"/>
      <c r="AC480" s="145"/>
      <c r="AD480" s="145"/>
      <c r="AE480" s="145"/>
    </row>
    <row r="481" spans="9:31" ht="12.5" x14ac:dyDescent="0.25">
      <c r="I481" s="137"/>
      <c r="J481" s="137"/>
      <c r="Z481" s="145"/>
      <c r="AA481" s="145"/>
      <c r="AB481" s="145"/>
      <c r="AC481" s="145"/>
      <c r="AD481" s="145"/>
      <c r="AE481" s="145"/>
    </row>
    <row r="482" spans="9:31" ht="12.5" x14ac:dyDescent="0.25">
      <c r="I482" s="137"/>
      <c r="J482" s="137"/>
      <c r="Z482" s="145"/>
      <c r="AA482" s="145"/>
      <c r="AB482" s="145"/>
      <c r="AC482" s="145"/>
      <c r="AD482" s="145"/>
      <c r="AE482" s="145"/>
    </row>
    <row r="483" spans="9:31" ht="12.5" x14ac:dyDescent="0.25">
      <c r="I483" s="137"/>
      <c r="J483" s="137"/>
      <c r="Z483" s="145"/>
      <c r="AA483" s="145"/>
      <c r="AB483" s="145"/>
      <c r="AC483" s="145"/>
      <c r="AD483" s="145"/>
      <c r="AE483" s="145"/>
    </row>
    <row r="484" spans="9:31" ht="12.5" x14ac:dyDescent="0.25">
      <c r="I484" s="137"/>
      <c r="J484" s="137"/>
      <c r="Z484" s="145"/>
      <c r="AA484" s="145"/>
      <c r="AB484" s="145"/>
      <c r="AC484" s="145"/>
      <c r="AD484" s="145"/>
      <c r="AE484" s="145"/>
    </row>
    <row r="485" spans="9:31" ht="12.5" x14ac:dyDescent="0.25">
      <c r="I485" s="137"/>
      <c r="J485" s="137"/>
      <c r="Z485" s="145"/>
      <c r="AA485" s="145"/>
      <c r="AB485" s="145"/>
      <c r="AC485" s="145"/>
      <c r="AD485" s="145"/>
      <c r="AE485" s="145"/>
    </row>
    <row r="486" spans="9:31" ht="12.5" x14ac:dyDescent="0.25">
      <c r="I486" s="137"/>
      <c r="J486" s="137"/>
      <c r="Z486" s="145"/>
      <c r="AA486" s="145"/>
      <c r="AB486" s="145"/>
      <c r="AC486" s="145"/>
      <c r="AD486" s="145"/>
      <c r="AE486" s="145"/>
    </row>
    <row r="487" spans="9:31" ht="12.5" x14ac:dyDescent="0.25">
      <c r="I487" s="137"/>
      <c r="J487" s="137"/>
      <c r="Z487" s="145"/>
      <c r="AA487" s="145"/>
      <c r="AB487" s="145"/>
      <c r="AC487" s="145"/>
      <c r="AD487" s="145"/>
      <c r="AE487" s="145"/>
    </row>
    <row r="488" spans="9:31" ht="12.5" x14ac:dyDescent="0.25">
      <c r="I488" s="137"/>
      <c r="J488" s="137"/>
      <c r="Z488" s="145"/>
      <c r="AA488" s="145"/>
      <c r="AB488" s="145"/>
      <c r="AC488" s="145"/>
      <c r="AD488" s="145"/>
      <c r="AE488" s="145"/>
    </row>
    <row r="489" spans="9:31" ht="12.5" x14ac:dyDescent="0.25">
      <c r="I489" s="137"/>
      <c r="J489" s="137"/>
      <c r="Z489" s="145"/>
      <c r="AA489" s="145"/>
      <c r="AB489" s="145"/>
      <c r="AC489" s="145"/>
      <c r="AD489" s="145"/>
      <c r="AE489" s="145"/>
    </row>
    <row r="490" spans="9:31" ht="12.5" x14ac:dyDescent="0.25">
      <c r="I490" s="137"/>
      <c r="J490" s="137"/>
      <c r="Z490" s="145"/>
      <c r="AA490" s="145"/>
      <c r="AB490" s="145"/>
      <c r="AC490" s="145"/>
      <c r="AD490" s="145"/>
      <c r="AE490" s="145"/>
    </row>
    <row r="491" spans="9:31" ht="12.5" x14ac:dyDescent="0.25">
      <c r="I491" s="137"/>
      <c r="J491" s="137"/>
      <c r="Z491" s="145"/>
      <c r="AA491" s="145"/>
      <c r="AB491" s="145"/>
      <c r="AC491" s="145"/>
      <c r="AD491" s="145"/>
      <c r="AE491" s="145"/>
    </row>
    <row r="492" spans="9:31" ht="12.5" x14ac:dyDescent="0.25">
      <c r="I492" s="137"/>
      <c r="J492" s="137"/>
      <c r="Z492" s="145"/>
      <c r="AA492" s="145"/>
      <c r="AB492" s="145"/>
      <c r="AC492" s="145"/>
      <c r="AD492" s="145"/>
      <c r="AE492" s="145"/>
    </row>
    <row r="493" spans="9:31" ht="12.5" x14ac:dyDescent="0.25">
      <c r="I493" s="137"/>
      <c r="J493" s="137"/>
      <c r="Z493" s="145"/>
      <c r="AA493" s="145"/>
      <c r="AB493" s="145"/>
      <c r="AC493" s="145"/>
      <c r="AD493" s="145"/>
      <c r="AE493" s="145"/>
    </row>
    <row r="494" spans="9:31" ht="12.5" x14ac:dyDescent="0.25">
      <c r="I494" s="137"/>
      <c r="J494" s="137"/>
      <c r="Z494" s="145"/>
      <c r="AA494" s="145"/>
      <c r="AB494" s="145"/>
      <c r="AC494" s="145"/>
      <c r="AD494" s="145"/>
      <c r="AE494" s="145"/>
    </row>
    <row r="495" spans="9:31" ht="12.5" x14ac:dyDescent="0.25">
      <c r="I495" s="137"/>
      <c r="J495" s="137"/>
      <c r="Z495" s="145"/>
      <c r="AA495" s="145"/>
      <c r="AB495" s="145"/>
      <c r="AC495" s="145"/>
      <c r="AD495" s="145"/>
      <c r="AE495" s="145"/>
    </row>
    <row r="496" spans="9:31" ht="12.5" x14ac:dyDescent="0.25">
      <c r="I496" s="137"/>
      <c r="J496" s="137"/>
      <c r="Z496" s="145"/>
      <c r="AA496" s="145"/>
      <c r="AB496" s="145"/>
      <c r="AC496" s="145"/>
      <c r="AD496" s="145"/>
      <c r="AE496" s="145"/>
    </row>
    <row r="497" spans="9:31" ht="12.5" x14ac:dyDescent="0.25">
      <c r="I497" s="137"/>
      <c r="J497" s="137"/>
      <c r="Z497" s="145"/>
      <c r="AA497" s="145"/>
      <c r="AB497" s="145"/>
      <c r="AC497" s="145"/>
      <c r="AD497" s="145"/>
      <c r="AE497" s="145"/>
    </row>
    <row r="498" spans="9:31" ht="12.5" x14ac:dyDescent="0.25">
      <c r="I498" s="137"/>
      <c r="J498" s="137"/>
      <c r="Z498" s="145"/>
      <c r="AA498" s="145"/>
      <c r="AB498" s="145"/>
      <c r="AC498" s="145"/>
      <c r="AD498" s="145"/>
      <c r="AE498" s="145"/>
    </row>
    <row r="499" spans="9:31" ht="12.5" x14ac:dyDescent="0.25">
      <c r="I499" s="137"/>
      <c r="J499" s="137"/>
      <c r="Z499" s="145"/>
      <c r="AA499" s="145"/>
      <c r="AB499" s="145"/>
      <c r="AC499" s="145"/>
      <c r="AD499" s="145"/>
      <c r="AE499" s="145"/>
    </row>
    <row r="500" spans="9:31" ht="12.5" x14ac:dyDescent="0.25">
      <c r="I500" s="137"/>
      <c r="J500" s="137"/>
      <c r="Z500" s="145"/>
      <c r="AA500" s="145"/>
      <c r="AB500" s="145"/>
      <c r="AC500" s="145"/>
      <c r="AD500" s="145"/>
      <c r="AE500" s="145"/>
    </row>
    <row r="501" spans="9:31" ht="12.5" x14ac:dyDescent="0.25">
      <c r="I501" s="137"/>
      <c r="J501" s="137"/>
      <c r="Z501" s="145"/>
      <c r="AA501" s="145"/>
      <c r="AB501" s="145"/>
      <c r="AC501" s="145"/>
      <c r="AD501" s="145"/>
      <c r="AE501" s="145"/>
    </row>
    <row r="502" spans="9:31" ht="12.5" x14ac:dyDescent="0.25">
      <c r="I502" s="137"/>
      <c r="J502" s="137"/>
      <c r="Z502" s="145"/>
      <c r="AA502" s="145"/>
      <c r="AB502" s="145"/>
      <c r="AC502" s="145"/>
      <c r="AD502" s="145"/>
      <c r="AE502" s="145"/>
    </row>
    <row r="503" spans="9:31" ht="12.5" x14ac:dyDescent="0.25">
      <c r="I503" s="137"/>
      <c r="J503" s="137"/>
      <c r="Z503" s="145"/>
      <c r="AA503" s="145"/>
      <c r="AB503" s="145"/>
      <c r="AC503" s="145"/>
      <c r="AD503" s="145"/>
      <c r="AE503" s="145"/>
    </row>
    <row r="504" spans="9:31" ht="12.5" x14ac:dyDescent="0.25">
      <c r="I504" s="137"/>
      <c r="J504" s="137"/>
      <c r="Z504" s="145"/>
      <c r="AA504" s="145"/>
      <c r="AB504" s="145"/>
      <c r="AC504" s="145"/>
      <c r="AD504" s="145"/>
      <c r="AE504" s="145"/>
    </row>
    <row r="505" spans="9:31" ht="12.5" x14ac:dyDescent="0.25">
      <c r="I505" s="137"/>
      <c r="J505" s="137"/>
      <c r="Z505" s="145"/>
      <c r="AA505" s="145"/>
      <c r="AB505" s="145"/>
      <c r="AC505" s="145"/>
      <c r="AD505" s="145"/>
      <c r="AE505" s="145"/>
    </row>
    <row r="506" spans="9:31" ht="12.5" x14ac:dyDescent="0.25">
      <c r="I506" s="137"/>
      <c r="J506" s="137"/>
      <c r="Z506" s="145"/>
      <c r="AA506" s="145"/>
      <c r="AB506" s="145"/>
      <c r="AC506" s="145"/>
      <c r="AD506" s="145"/>
      <c r="AE506" s="145"/>
    </row>
    <row r="507" spans="9:31" ht="12.5" x14ac:dyDescent="0.25">
      <c r="I507" s="137"/>
      <c r="J507" s="137"/>
      <c r="Z507" s="145"/>
      <c r="AA507" s="145"/>
      <c r="AB507" s="145"/>
      <c r="AC507" s="145"/>
      <c r="AD507" s="145"/>
      <c r="AE507" s="145"/>
    </row>
    <row r="508" spans="9:31" ht="12.5" x14ac:dyDescent="0.25">
      <c r="I508" s="137"/>
      <c r="J508" s="137"/>
      <c r="Z508" s="145"/>
      <c r="AA508" s="145"/>
      <c r="AB508" s="145"/>
      <c r="AC508" s="145"/>
      <c r="AD508" s="145"/>
      <c r="AE508" s="145"/>
    </row>
    <row r="509" spans="9:31" ht="12.5" x14ac:dyDescent="0.25">
      <c r="I509" s="137"/>
      <c r="J509" s="137"/>
      <c r="Z509" s="145"/>
      <c r="AA509" s="145"/>
      <c r="AB509" s="145"/>
      <c r="AC509" s="145"/>
      <c r="AD509" s="145"/>
      <c r="AE509" s="145"/>
    </row>
    <row r="510" spans="9:31" ht="12.5" x14ac:dyDescent="0.25">
      <c r="I510" s="137"/>
      <c r="J510" s="137"/>
      <c r="Z510" s="145"/>
      <c r="AA510" s="145"/>
      <c r="AB510" s="145"/>
      <c r="AC510" s="145"/>
      <c r="AD510" s="145"/>
      <c r="AE510" s="145"/>
    </row>
    <row r="511" spans="9:31" ht="12.5" x14ac:dyDescent="0.25">
      <c r="I511" s="137"/>
      <c r="J511" s="137"/>
      <c r="Z511" s="145"/>
      <c r="AA511" s="145"/>
      <c r="AB511" s="145"/>
      <c r="AC511" s="145"/>
      <c r="AD511" s="145"/>
      <c r="AE511" s="145"/>
    </row>
    <row r="512" spans="9:31" ht="12.5" x14ac:dyDescent="0.25">
      <c r="I512" s="137"/>
      <c r="J512" s="137"/>
      <c r="Z512" s="145"/>
      <c r="AA512" s="145"/>
      <c r="AB512" s="145"/>
      <c r="AC512" s="145"/>
      <c r="AD512" s="145"/>
      <c r="AE512" s="145"/>
    </row>
    <row r="513" spans="9:31" ht="12.5" x14ac:dyDescent="0.25">
      <c r="I513" s="137"/>
      <c r="J513" s="137"/>
      <c r="Z513" s="145"/>
      <c r="AA513" s="145"/>
      <c r="AB513" s="145"/>
      <c r="AC513" s="145"/>
      <c r="AD513" s="145"/>
      <c r="AE513" s="145"/>
    </row>
    <row r="514" spans="9:31" ht="12.5" x14ac:dyDescent="0.25">
      <c r="I514" s="137"/>
      <c r="J514" s="137"/>
      <c r="Z514" s="145"/>
      <c r="AA514" s="145"/>
      <c r="AB514" s="145"/>
      <c r="AC514" s="145"/>
      <c r="AD514" s="145"/>
      <c r="AE514" s="145"/>
    </row>
    <row r="515" spans="9:31" ht="12.5" x14ac:dyDescent="0.25">
      <c r="I515" s="137"/>
      <c r="J515" s="137"/>
      <c r="Z515" s="145"/>
      <c r="AA515" s="145"/>
      <c r="AB515" s="145"/>
      <c r="AC515" s="145"/>
      <c r="AD515" s="145"/>
      <c r="AE515" s="145"/>
    </row>
    <row r="516" spans="9:31" ht="12.5" x14ac:dyDescent="0.25">
      <c r="I516" s="137"/>
      <c r="J516" s="137"/>
      <c r="Z516" s="145"/>
      <c r="AA516" s="145"/>
      <c r="AB516" s="145"/>
      <c r="AC516" s="145"/>
      <c r="AD516" s="145"/>
      <c r="AE516" s="145"/>
    </row>
    <row r="517" spans="9:31" ht="12.5" x14ac:dyDescent="0.25">
      <c r="I517" s="137"/>
      <c r="J517" s="137"/>
      <c r="Z517" s="145"/>
      <c r="AA517" s="145"/>
      <c r="AB517" s="145"/>
      <c r="AC517" s="145"/>
      <c r="AD517" s="145"/>
      <c r="AE517" s="145"/>
    </row>
    <row r="518" spans="9:31" ht="12.5" x14ac:dyDescent="0.25">
      <c r="I518" s="137"/>
      <c r="J518" s="137"/>
      <c r="Z518" s="145"/>
      <c r="AA518" s="145"/>
      <c r="AB518" s="145"/>
      <c r="AC518" s="145"/>
      <c r="AD518" s="145"/>
      <c r="AE518" s="145"/>
    </row>
    <row r="519" spans="9:31" ht="12.5" x14ac:dyDescent="0.25">
      <c r="I519" s="137"/>
      <c r="J519" s="137"/>
      <c r="Z519" s="145"/>
      <c r="AA519" s="145"/>
      <c r="AB519" s="145"/>
      <c r="AC519" s="145"/>
      <c r="AD519" s="145"/>
      <c r="AE519" s="145"/>
    </row>
    <row r="520" spans="9:31" ht="12.5" x14ac:dyDescent="0.25">
      <c r="I520" s="137"/>
      <c r="J520" s="137"/>
      <c r="Z520" s="145"/>
      <c r="AA520" s="145"/>
      <c r="AB520" s="145"/>
      <c r="AC520" s="145"/>
      <c r="AD520" s="145"/>
      <c r="AE520" s="145"/>
    </row>
    <row r="521" spans="9:31" ht="12.5" x14ac:dyDescent="0.25">
      <c r="I521" s="137"/>
      <c r="J521" s="137"/>
      <c r="Z521" s="145"/>
      <c r="AA521" s="145"/>
      <c r="AB521" s="145"/>
      <c r="AC521" s="145"/>
      <c r="AD521" s="145"/>
      <c r="AE521" s="145"/>
    </row>
    <row r="522" spans="9:31" ht="12.5" x14ac:dyDescent="0.25">
      <c r="I522" s="137"/>
      <c r="J522" s="137"/>
      <c r="Z522" s="145"/>
      <c r="AA522" s="145"/>
      <c r="AB522" s="145"/>
      <c r="AC522" s="145"/>
      <c r="AD522" s="145"/>
      <c r="AE522" s="145"/>
    </row>
    <row r="523" spans="9:31" ht="12.5" x14ac:dyDescent="0.25">
      <c r="I523" s="137"/>
      <c r="J523" s="137"/>
      <c r="Z523" s="145"/>
      <c r="AA523" s="145"/>
      <c r="AB523" s="145"/>
      <c r="AC523" s="145"/>
      <c r="AD523" s="145"/>
      <c r="AE523" s="145"/>
    </row>
    <row r="524" spans="9:31" ht="12.5" x14ac:dyDescent="0.25">
      <c r="I524" s="137"/>
      <c r="J524" s="137"/>
      <c r="Z524" s="145"/>
      <c r="AA524" s="145"/>
      <c r="AB524" s="145"/>
      <c r="AC524" s="145"/>
      <c r="AD524" s="145"/>
      <c r="AE524" s="145"/>
    </row>
    <row r="525" spans="9:31" ht="12.5" x14ac:dyDescent="0.25">
      <c r="I525" s="137"/>
      <c r="J525" s="137"/>
      <c r="Z525" s="145"/>
      <c r="AA525" s="145"/>
      <c r="AB525" s="145"/>
      <c r="AC525" s="145"/>
      <c r="AD525" s="145"/>
      <c r="AE525" s="145"/>
    </row>
    <row r="526" spans="9:31" ht="12.5" x14ac:dyDescent="0.25">
      <c r="I526" s="137"/>
      <c r="J526" s="137"/>
      <c r="Z526" s="145"/>
      <c r="AA526" s="145"/>
      <c r="AB526" s="145"/>
      <c r="AC526" s="145"/>
      <c r="AD526" s="145"/>
      <c r="AE526" s="145"/>
    </row>
    <row r="527" spans="9:31" ht="12.5" x14ac:dyDescent="0.25">
      <c r="I527" s="137"/>
      <c r="J527" s="137"/>
      <c r="Z527" s="145"/>
      <c r="AA527" s="145"/>
      <c r="AB527" s="145"/>
      <c r="AC527" s="145"/>
      <c r="AD527" s="145"/>
      <c r="AE527" s="145"/>
    </row>
    <row r="528" spans="9:31" ht="12.5" x14ac:dyDescent="0.25">
      <c r="I528" s="137"/>
      <c r="J528" s="137"/>
      <c r="Z528" s="145"/>
      <c r="AA528" s="145"/>
      <c r="AB528" s="145"/>
      <c r="AC528" s="145"/>
      <c r="AD528" s="145"/>
      <c r="AE528" s="145"/>
    </row>
    <row r="529" spans="9:31" ht="12.5" x14ac:dyDescent="0.25">
      <c r="I529" s="137"/>
      <c r="J529" s="137"/>
      <c r="Z529" s="145"/>
      <c r="AA529" s="145"/>
      <c r="AB529" s="145"/>
      <c r="AC529" s="145"/>
      <c r="AD529" s="145"/>
      <c r="AE529" s="145"/>
    </row>
    <row r="530" spans="9:31" ht="12.5" x14ac:dyDescent="0.25">
      <c r="I530" s="137"/>
      <c r="J530" s="137"/>
      <c r="Z530" s="145"/>
      <c r="AA530" s="145"/>
      <c r="AB530" s="145"/>
      <c r="AC530" s="145"/>
      <c r="AD530" s="145"/>
      <c r="AE530" s="145"/>
    </row>
    <row r="531" spans="9:31" ht="12.5" x14ac:dyDescent="0.25">
      <c r="I531" s="137"/>
      <c r="J531" s="137"/>
      <c r="Z531" s="145"/>
      <c r="AA531" s="145"/>
      <c r="AB531" s="145"/>
      <c r="AC531" s="145"/>
      <c r="AD531" s="145"/>
      <c r="AE531" s="145"/>
    </row>
    <row r="532" spans="9:31" ht="12.5" x14ac:dyDescent="0.25">
      <c r="I532" s="137"/>
      <c r="J532" s="137"/>
      <c r="Z532" s="145"/>
      <c r="AA532" s="145"/>
      <c r="AB532" s="145"/>
      <c r="AC532" s="145"/>
      <c r="AD532" s="145"/>
      <c r="AE532" s="145"/>
    </row>
    <row r="533" spans="9:31" ht="12.5" x14ac:dyDescent="0.25">
      <c r="I533" s="137"/>
      <c r="J533" s="137"/>
      <c r="Z533" s="145"/>
      <c r="AA533" s="145"/>
      <c r="AB533" s="145"/>
      <c r="AC533" s="145"/>
      <c r="AD533" s="145"/>
      <c r="AE533" s="145"/>
    </row>
    <row r="534" spans="9:31" ht="12.5" x14ac:dyDescent="0.25">
      <c r="I534" s="137"/>
      <c r="J534" s="137"/>
      <c r="Z534" s="145"/>
      <c r="AA534" s="145"/>
      <c r="AB534" s="145"/>
      <c r="AC534" s="145"/>
      <c r="AD534" s="145"/>
      <c r="AE534" s="145"/>
    </row>
    <row r="535" spans="9:31" ht="12.5" x14ac:dyDescent="0.25">
      <c r="I535" s="137"/>
      <c r="J535" s="137"/>
      <c r="Z535" s="145"/>
      <c r="AA535" s="145"/>
      <c r="AB535" s="145"/>
      <c r="AC535" s="145"/>
      <c r="AD535" s="145"/>
      <c r="AE535" s="145"/>
    </row>
    <row r="536" spans="9:31" ht="12.5" x14ac:dyDescent="0.25">
      <c r="I536" s="137"/>
      <c r="J536" s="137"/>
      <c r="Z536" s="145"/>
      <c r="AA536" s="145"/>
      <c r="AB536" s="145"/>
      <c r="AC536" s="145"/>
      <c r="AD536" s="145"/>
      <c r="AE536" s="145"/>
    </row>
    <row r="537" spans="9:31" ht="12.5" x14ac:dyDescent="0.25">
      <c r="I537" s="137"/>
      <c r="J537" s="137"/>
      <c r="Z537" s="145"/>
      <c r="AA537" s="145"/>
      <c r="AB537" s="145"/>
      <c r="AC537" s="145"/>
      <c r="AD537" s="145"/>
      <c r="AE537" s="145"/>
    </row>
    <row r="538" spans="9:31" ht="12.5" x14ac:dyDescent="0.25">
      <c r="I538" s="137"/>
      <c r="J538" s="137"/>
      <c r="Z538" s="145"/>
      <c r="AA538" s="145"/>
      <c r="AB538" s="145"/>
      <c r="AC538" s="145"/>
      <c r="AD538" s="145"/>
      <c r="AE538" s="145"/>
    </row>
    <row r="539" spans="9:31" ht="12.5" x14ac:dyDescent="0.25">
      <c r="I539" s="137"/>
      <c r="J539" s="137"/>
      <c r="Z539" s="145"/>
      <c r="AA539" s="145"/>
      <c r="AB539" s="145"/>
      <c r="AC539" s="145"/>
      <c r="AD539" s="145"/>
      <c r="AE539" s="145"/>
    </row>
    <row r="540" spans="9:31" ht="12.5" x14ac:dyDescent="0.25">
      <c r="I540" s="137"/>
      <c r="J540" s="137"/>
      <c r="Z540" s="145"/>
      <c r="AA540" s="145"/>
      <c r="AB540" s="145"/>
      <c r="AC540" s="145"/>
      <c r="AD540" s="145"/>
      <c r="AE540" s="145"/>
    </row>
    <row r="541" spans="9:31" ht="12.5" x14ac:dyDescent="0.25">
      <c r="I541" s="137"/>
      <c r="J541" s="137"/>
      <c r="Z541" s="145"/>
      <c r="AA541" s="145"/>
      <c r="AB541" s="145"/>
      <c r="AC541" s="145"/>
      <c r="AD541" s="145"/>
      <c r="AE541" s="145"/>
    </row>
    <row r="542" spans="9:31" ht="12.5" x14ac:dyDescent="0.25">
      <c r="I542" s="137"/>
      <c r="J542" s="137"/>
      <c r="Z542" s="145"/>
      <c r="AA542" s="145"/>
      <c r="AB542" s="145"/>
      <c r="AC542" s="145"/>
      <c r="AD542" s="145"/>
      <c r="AE542" s="145"/>
    </row>
    <row r="543" spans="9:31" ht="12.5" x14ac:dyDescent="0.25">
      <c r="I543" s="137"/>
      <c r="J543" s="137"/>
      <c r="Z543" s="145"/>
      <c r="AA543" s="145"/>
      <c r="AB543" s="145"/>
      <c r="AC543" s="145"/>
      <c r="AD543" s="145"/>
      <c r="AE543" s="145"/>
    </row>
    <row r="544" spans="9:31" ht="12.5" x14ac:dyDescent="0.25">
      <c r="I544" s="137"/>
      <c r="J544" s="137"/>
      <c r="Z544" s="145"/>
      <c r="AA544" s="145"/>
      <c r="AB544" s="145"/>
      <c r="AC544" s="145"/>
      <c r="AD544" s="145"/>
      <c r="AE544" s="145"/>
    </row>
    <row r="545" spans="9:31" ht="12.5" x14ac:dyDescent="0.25">
      <c r="I545" s="137"/>
      <c r="J545" s="137"/>
      <c r="Z545" s="145"/>
      <c r="AA545" s="145"/>
      <c r="AB545" s="145"/>
      <c r="AC545" s="145"/>
      <c r="AD545" s="145"/>
      <c r="AE545" s="145"/>
    </row>
    <row r="546" spans="9:31" ht="12.5" x14ac:dyDescent="0.25">
      <c r="I546" s="137"/>
      <c r="J546" s="137"/>
      <c r="Z546" s="145"/>
      <c r="AA546" s="145"/>
      <c r="AB546" s="145"/>
      <c r="AC546" s="145"/>
      <c r="AD546" s="145"/>
      <c r="AE546" s="145"/>
    </row>
    <row r="547" spans="9:31" ht="12.5" x14ac:dyDescent="0.25">
      <c r="I547" s="137"/>
      <c r="J547" s="137"/>
      <c r="Z547" s="145"/>
      <c r="AA547" s="145"/>
      <c r="AB547" s="145"/>
      <c r="AC547" s="145"/>
      <c r="AD547" s="145"/>
      <c r="AE547" s="145"/>
    </row>
    <row r="548" spans="9:31" ht="12.5" x14ac:dyDescent="0.25">
      <c r="I548" s="137"/>
      <c r="J548" s="137"/>
      <c r="Z548" s="145"/>
      <c r="AA548" s="145"/>
      <c r="AB548" s="145"/>
      <c r="AC548" s="145"/>
      <c r="AD548" s="145"/>
      <c r="AE548" s="145"/>
    </row>
    <row r="549" spans="9:31" ht="12.5" x14ac:dyDescent="0.25">
      <c r="I549" s="137"/>
      <c r="J549" s="137"/>
      <c r="Z549" s="145"/>
      <c r="AA549" s="145"/>
      <c r="AB549" s="145"/>
      <c r="AC549" s="145"/>
      <c r="AD549" s="145"/>
      <c r="AE549" s="145"/>
    </row>
    <row r="550" spans="9:31" ht="12.5" x14ac:dyDescent="0.25">
      <c r="I550" s="137"/>
      <c r="J550" s="137"/>
      <c r="Z550" s="145"/>
      <c r="AA550" s="145"/>
      <c r="AB550" s="145"/>
      <c r="AC550" s="145"/>
      <c r="AD550" s="145"/>
      <c r="AE550" s="145"/>
    </row>
    <row r="551" spans="9:31" ht="12.5" x14ac:dyDescent="0.25">
      <c r="I551" s="137"/>
      <c r="J551" s="137"/>
      <c r="Z551" s="145"/>
      <c r="AA551" s="145"/>
      <c r="AB551" s="145"/>
      <c r="AC551" s="145"/>
      <c r="AD551" s="145"/>
      <c r="AE551" s="145"/>
    </row>
    <row r="552" spans="9:31" ht="12.5" x14ac:dyDescent="0.25">
      <c r="I552" s="137"/>
      <c r="J552" s="137"/>
      <c r="Z552" s="145"/>
      <c r="AA552" s="145"/>
      <c r="AB552" s="145"/>
      <c r="AC552" s="145"/>
      <c r="AD552" s="145"/>
      <c r="AE552" s="145"/>
    </row>
    <row r="553" spans="9:31" ht="12.5" x14ac:dyDescent="0.25">
      <c r="I553" s="137"/>
      <c r="J553" s="137"/>
      <c r="Z553" s="145"/>
      <c r="AA553" s="145"/>
      <c r="AB553" s="145"/>
      <c r="AC553" s="145"/>
      <c r="AD553" s="145"/>
      <c r="AE553" s="145"/>
    </row>
    <row r="554" spans="9:31" ht="12.5" x14ac:dyDescent="0.25">
      <c r="I554" s="137"/>
      <c r="J554" s="137"/>
      <c r="Z554" s="145"/>
      <c r="AA554" s="145"/>
      <c r="AB554" s="145"/>
      <c r="AC554" s="145"/>
      <c r="AD554" s="145"/>
      <c r="AE554" s="145"/>
    </row>
    <row r="555" spans="9:31" ht="12.5" x14ac:dyDescent="0.25">
      <c r="I555" s="137"/>
      <c r="J555" s="137"/>
      <c r="Z555" s="145"/>
      <c r="AA555" s="145"/>
      <c r="AB555" s="145"/>
      <c r="AC555" s="145"/>
      <c r="AD555" s="145"/>
      <c r="AE555" s="145"/>
    </row>
    <row r="556" spans="9:31" ht="12.5" x14ac:dyDescent="0.25">
      <c r="I556" s="137"/>
      <c r="J556" s="137"/>
      <c r="Z556" s="145"/>
      <c r="AA556" s="145"/>
      <c r="AB556" s="145"/>
      <c r="AC556" s="145"/>
      <c r="AD556" s="145"/>
      <c r="AE556" s="145"/>
    </row>
    <row r="557" spans="9:31" ht="12.5" x14ac:dyDescent="0.25">
      <c r="I557" s="137"/>
      <c r="J557" s="137"/>
      <c r="Z557" s="145"/>
      <c r="AA557" s="145"/>
      <c r="AB557" s="145"/>
      <c r="AC557" s="145"/>
      <c r="AD557" s="145"/>
      <c r="AE557" s="145"/>
    </row>
    <row r="558" spans="9:31" ht="12.5" x14ac:dyDescent="0.25">
      <c r="I558" s="137"/>
      <c r="J558" s="137"/>
      <c r="Z558" s="145"/>
      <c r="AA558" s="145"/>
      <c r="AB558" s="145"/>
      <c r="AC558" s="145"/>
      <c r="AD558" s="145"/>
      <c r="AE558" s="145"/>
    </row>
    <row r="559" spans="9:31" ht="12.5" x14ac:dyDescent="0.25">
      <c r="I559" s="137"/>
      <c r="J559" s="137"/>
      <c r="Z559" s="145"/>
      <c r="AA559" s="145"/>
      <c r="AB559" s="145"/>
      <c r="AC559" s="145"/>
      <c r="AD559" s="145"/>
      <c r="AE559" s="145"/>
    </row>
    <row r="560" spans="9:31" ht="12.5" x14ac:dyDescent="0.25">
      <c r="I560" s="137"/>
      <c r="J560" s="137"/>
      <c r="Z560" s="145"/>
      <c r="AA560" s="145"/>
      <c r="AB560" s="145"/>
      <c r="AC560" s="145"/>
      <c r="AD560" s="145"/>
      <c r="AE560" s="145"/>
    </row>
    <row r="561" spans="9:31" ht="12.5" x14ac:dyDescent="0.25">
      <c r="I561" s="137"/>
      <c r="J561" s="137"/>
      <c r="Z561" s="145"/>
      <c r="AA561" s="145"/>
      <c r="AB561" s="145"/>
      <c r="AC561" s="145"/>
      <c r="AD561" s="145"/>
      <c r="AE561" s="145"/>
    </row>
    <row r="562" spans="9:31" ht="12.5" x14ac:dyDescent="0.25">
      <c r="I562" s="137"/>
      <c r="J562" s="137"/>
      <c r="Z562" s="145"/>
      <c r="AA562" s="145"/>
      <c r="AB562" s="145"/>
      <c r="AC562" s="145"/>
      <c r="AD562" s="145"/>
      <c r="AE562" s="145"/>
    </row>
    <row r="563" spans="9:31" ht="12.5" x14ac:dyDescent="0.25">
      <c r="I563" s="137"/>
      <c r="J563" s="137"/>
      <c r="Z563" s="145"/>
      <c r="AA563" s="145"/>
      <c r="AB563" s="145"/>
      <c r="AC563" s="145"/>
      <c r="AD563" s="145"/>
      <c r="AE563" s="145"/>
    </row>
    <row r="564" spans="9:31" ht="12.5" x14ac:dyDescent="0.25">
      <c r="I564" s="137"/>
      <c r="J564" s="137"/>
      <c r="Z564" s="145"/>
      <c r="AA564" s="145"/>
      <c r="AB564" s="145"/>
      <c r="AC564" s="145"/>
      <c r="AD564" s="145"/>
      <c r="AE564" s="145"/>
    </row>
    <row r="565" spans="9:31" ht="12.5" x14ac:dyDescent="0.25">
      <c r="I565" s="137"/>
      <c r="J565" s="137"/>
      <c r="Z565" s="145"/>
      <c r="AA565" s="145"/>
      <c r="AB565" s="145"/>
      <c r="AC565" s="145"/>
      <c r="AD565" s="145"/>
      <c r="AE565" s="145"/>
    </row>
    <row r="566" spans="9:31" ht="12.5" x14ac:dyDescent="0.25">
      <c r="I566" s="137"/>
      <c r="J566" s="137"/>
      <c r="Z566" s="145"/>
      <c r="AA566" s="145"/>
      <c r="AB566" s="145"/>
      <c r="AC566" s="145"/>
      <c r="AD566" s="145"/>
      <c r="AE566" s="145"/>
    </row>
    <row r="567" spans="9:31" ht="12.5" x14ac:dyDescent="0.25">
      <c r="I567" s="137"/>
      <c r="J567" s="137"/>
      <c r="Z567" s="145"/>
      <c r="AA567" s="145"/>
      <c r="AB567" s="145"/>
      <c r="AC567" s="145"/>
      <c r="AD567" s="145"/>
      <c r="AE567" s="145"/>
    </row>
    <row r="568" spans="9:31" ht="12.5" x14ac:dyDescent="0.25">
      <c r="I568" s="137"/>
      <c r="J568" s="137"/>
      <c r="Z568" s="145"/>
      <c r="AA568" s="145"/>
      <c r="AB568" s="145"/>
      <c r="AC568" s="145"/>
      <c r="AD568" s="145"/>
      <c r="AE568" s="145"/>
    </row>
    <row r="569" spans="9:31" ht="12.5" x14ac:dyDescent="0.25">
      <c r="I569" s="137"/>
      <c r="J569" s="137"/>
      <c r="Z569" s="145"/>
      <c r="AA569" s="145"/>
      <c r="AB569" s="145"/>
      <c r="AC569" s="145"/>
      <c r="AD569" s="145"/>
      <c r="AE569" s="145"/>
    </row>
    <row r="570" spans="9:31" ht="12.5" x14ac:dyDescent="0.25">
      <c r="I570" s="137"/>
      <c r="J570" s="137"/>
      <c r="Z570" s="145"/>
      <c r="AA570" s="145"/>
      <c r="AB570" s="145"/>
      <c r="AC570" s="145"/>
      <c r="AD570" s="145"/>
      <c r="AE570" s="145"/>
    </row>
    <row r="571" spans="9:31" ht="12.5" x14ac:dyDescent="0.25">
      <c r="I571" s="137"/>
      <c r="J571" s="137"/>
      <c r="Z571" s="145"/>
      <c r="AA571" s="145"/>
      <c r="AB571" s="145"/>
      <c r="AC571" s="145"/>
      <c r="AD571" s="145"/>
      <c r="AE571" s="145"/>
    </row>
    <row r="572" spans="9:31" ht="12.5" x14ac:dyDescent="0.25">
      <c r="I572" s="137"/>
      <c r="J572" s="137"/>
      <c r="Z572" s="145"/>
      <c r="AA572" s="145"/>
      <c r="AB572" s="145"/>
      <c r="AC572" s="145"/>
      <c r="AD572" s="145"/>
      <c r="AE572" s="145"/>
    </row>
    <row r="573" spans="9:31" ht="12.5" x14ac:dyDescent="0.25">
      <c r="I573" s="137"/>
      <c r="J573" s="137"/>
      <c r="Z573" s="145"/>
      <c r="AA573" s="145"/>
      <c r="AB573" s="145"/>
      <c r="AC573" s="145"/>
      <c r="AD573" s="145"/>
      <c r="AE573" s="145"/>
    </row>
    <row r="574" spans="9:31" ht="12.5" x14ac:dyDescent="0.25">
      <c r="I574" s="137"/>
      <c r="J574" s="137"/>
      <c r="Z574" s="145"/>
      <c r="AA574" s="145"/>
      <c r="AB574" s="145"/>
      <c r="AC574" s="145"/>
      <c r="AD574" s="145"/>
      <c r="AE574" s="145"/>
    </row>
    <row r="575" spans="9:31" ht="12.5" x14ac:dyDescent="0.25">
      <c r="I575" s="137"/>
      <c r="J575" s="137"/>
      <c r="Z575" s="145"/>
      <c r="AA575" s="145"/>
      <c r="AB575" s="145"/>
      <c r="AC575" s="145"/>
      <c r="AD575" s="145"/>
      <c r="AE575" s="145"/>
    </row>
    <row r="576" spans="9:31" ht="12.5" x14ac:dyDescent="0.25">
      <c r="I576" s="137"/>
      <c r="J576" s="137"/>
      <c r="Z576" s="145"/>
      <c r="AA576" s="145"/>
      <c r="AB576" s="145"/>
      <c r="AC576" s="145"/>
      <c r="AD576" s="145"/>
      <c r="AE576" s="145"/>
    </row>
    <row r="577" spans="9:31" ht="12.5" x14ac:dyDescent="0.25">
      <c r="I577" s="137"/>
      <c r="J577" s="137"/>
      <c r="Z577" s="145"/>
      <c r="AA577" s="145"/>
      <c r="AB577" s="145"/>
      <c r="AC577" s="145"/>
      <c r="AD577" s="145"/>
      <c r="AE577" s="145"/>
    </row>
    <row r="578" spans="9:31" ht="12.5" x14ac:dyDescent="0.25">
      <c r="I578" s="137"/>
      <c r="J578" s="137"/>
      <c r="Z578" s="145"/>
      <c r="AA578" s="145"/>
      <c r="AB578" s="145"/>
      <c r="AC578" s="145"/>
      <c r="AD578" s="145"/>
      <c r="AE578" s="145"/>
    </row>
    <row r="579" spans="9:31" ht="12.5" x14ac:dyDescent="0.25">
      <c r="I579" s="137"/>
      <c r="J579" s="137"/>
      <c r="Z579" s="145"/>
      <c r="AA579" s="145"/>
      <c r="AB579" s="145"/>
      <c r="AC579" s="145"/>
      <c r="AD579" s="145"/>
      <c r="AE579" s="145"/>
    </row>
    <row r="580" spans="9:31" ht="12.5" x14ac:dyDescent="0.25">
      <c r="I580" s="137"/>
      <c r="J580" s="137"/>
      <c r="Z580" s="145"/>
      <c r="AA580" s="145"/>
      <c r="AB580" s="145"/>
      <c r="AC580" s="145"/>
      <c r="AD580" s="145"/>
      <c r="AE580" s="145"/>
    </row>
    <row r="581" spans="9:31" ht="12.5" x14ac:dyDescent="0.25">
      <c r="I581" s="137"/>
      <c r="J581" s="137"/>
      <c r="Z581" s="145"/>
      <c r="AA581" s="145"/>
      <c r="AB581" s="145"/>
      <c r="AC581" s="145"/>
      <c r="AD581" s="145"/>
      <c r="AE581" s="145"/>
    </row>
    <row r="582" spans="9:31" ht="12.5" x14ac:dyDescent="0.25">
      <c r="I582" s="137"/>
      <c r="J582" s="137"/>
      <c r="Z582" s="145"/>
      <c r="AA582" s="145"/>
      <c r="AB582" s="145"/>
      <c r="AC582" s="145"/>
      <c r="AD582" s="145"/>
      <c r="AE582" s="145"/>
    </row>
    <row r="583" spans="9:31" ht="12.5" x14ac:dyDescent="0.25">
      <c r="I583" s="137"/>
      <c r="J583" s="137"/>
      <c r="Z583" s="145"/>
      <c r="AA583" s="145"/>
      <c r="AB583" s="145"/>
      <c r="AC583" s="145"/>
      <c r="AD583" s="145"/>
      <c r="AE583" s="145"/>
    </row>
    <row r="584" spans="9:31" ht="12.5" x14ac:dyDescent="0.25">
      <c r="I584" s="137"/>
      <c r="J584" s="137"/>
      <c r="Z584" s="145"/>
      <c r="AA584" s="145"/>
      <c r="AB584" s="145"/>
      <c r="AC584" s="145"/>
      <c r="AD584" s="145"/>
      <c r="AE584" s="145"/>
    </row>
    <row r="585" spans="9:31" ht="12.5" x14ac:dyDescent="0.25">
      <c r="I585" s="137"/>
      <c r="J585" s="137"/>
      <c r="Z585" s="145"/>
      <c r="AA585" s="145"/>
      <c r="AB585" s="145"/>
      <c r="AC585" s="145"/>
      <c r="AD585" s="145"/>
      <c r="AE585" s="145"/>
    </row>
    <row r="586" spans="9:31" ht="12.5" x14ac:dyDescent="0.25">
      <c r="I586" s="137"/>
      <c r="J586" s="137"/>
      <c r="Z586" s="145"/>
      <c r="AA586" s="145"/>
      <c r="AB586" s="145"/>
      <c r="AC586" s="145"/>
      <c r="AD586" s="145"/>
      <c r="AE586" s="145"/>
    </row>
    <row r="587" spans="9:31" ht="12.5" x14ac:dyDescent="0.25">
      <c r="I587" s="137"/>
      <c r="J587" s="137"/>
      <c r="Z587" s="145"/>
      <c r="AA587" s="145"/>
      <c r="AB587" s="145"/>
      <c r="AC587" s="145"/>
      <c r="AD587" s="145"/>
      <c r="AE587" s="145"/>
    </row>
    <row r="588" spans="9:31" ht="12.5" x14ac:dyDescent="0.25">
      <c r="I588" s="137"/>
      <c r="J588" s="137"/>
      <c r="Z588" s="145"/>
      <c r="AA588" s="145"/>
      <c r="AB588" s="145"/>
      <c r="AC588" s="145"/>
      <c r="AD588" s="145"/>
      <c r="AE588" s="145"/>
    </row>
    <row r="589" spans="9:31" ht="12.5" x14ac:dyDescent="0.25">
      <c r="I589" s="137"/>
      <c r="J589" s="137"/>
      <c r="Z589" s="145"/>
      <c r="AA589" s="145"/>
      <c r="AB589" s="145"/>
      <c r="AC589" s="145"/>
      <c r="AD589" s="145"/>
      <c r="AE589" s="145"/>
    </row>
    <row r="590" spans="9:31" ht="12.5" x14ac:dyDescent="0.25">
      <c r="I590" s="137"/>
      <c r="J590" s="137"/>
      <c r="Z590" s="145"/>
      <c r="AA590" s="145"/>
      <c r="AB590" s="145"/>
      <c r="AC590" s="145"/>
      <c r="AD590" s="145"/>
      <c r="AE590" s="145"/>
    </row>
    <row r="591" spans="9:31" ht="12.5" x14ac:dyDescent="0.25">
      <c r="I591" s="137"/>
      <c r="J591" s="137"/>
      <c r="Z591" s="145"/>
      <c r="AA591" s="145"/>
      <c r="AB591" s="145"/>
      <c r="AC591" s="145"/>
      <c r="AD591" s="145"/>
      <c r="AE591" s="145"/>
    </row>
    <row r="592" spans="9:31" ht="12.5" x14ac:dyDescent="0.25">
      <c r="I592" s="137"/>
      <c r="J592" s="137"/>
      <c r="Z592" s="145"/>
      <c r="AA592" s="145"/>
      <c r="AB592" s="145"/>
      <c r="AC592" s="145"/>
      <c r="AD592" s="145"/>
      <c r="AE592" s="145"/>
    </row>
    <row r="593" spans="9:31" ht="12.5" x14ac:dyDescent="0.25">
      <c r="I593" s="137"/>
      <c r="J593" s="137"/>
      <c r="Z593" s="145"/>
      <c r="AA593" s="145"/>
      <c r="AB593" s="145"/>
      <c r="AC593" s="145"/>
      <c r="AD593" s="145"/>
      <c r="AE593" s="145"/>
    </row>
    <row r="594" spans="9:31" ht="12.5" x14ac:dyDescent="0.25">
      <c r="I594" s="137"/>
      <c r="J594" s="137"/>
      <c r="Z594" s="145"/>
      <c r="AA594" s="145"/>
      <c r="AB594" s="145"/>
      <c r="AC594" s="145"/>
      <c r="AD594" s="145"/>
      <c r="AE594" s="145"/>
    </row>
    <row r="595" spans="9:31" ht="12.5" x14ac:dyDescent="0.25">
      <c r="I595" s="137"/>
      <c r="J595" s="137"/>
      <c r="Z595" s="145"/>
      <c r="AA595" s="145"/>
      <c r="AB595" s="145"/>
      <c r="AC595" s="145"/>
      <c r="AD595" s="145"/>
      <c r="AE595" s="145"/>
    </row>
    <row r="596" spans="9:31" ht="12.5" x14ac:dyDescent="0.25">
      <c r="I596" s="137"/>
      <c r="J596" s="137"/>
      <c r="Z596" s="145"/>
      <c r="AA596" s="145"/>
      <c r="AB596" s="145"/>
      <c r="AC596" s="145"/>
      <c r="AD596" s="145"/>
      <c r="AE596" s="145"/>
    </row>
    <row r="597" spans="9:31" ht="12.5" x14ac:dyDescent="0.25">
      <c r="I597" s="137"/>
      <c r="J597" s="137"/>
      <c r="Z597" s="145"/>
      <c r="AA597" s="145"/>
      <c r="AB597" s="145"/>
      <c r="AC597" s="145"/>
      <c r="AD597" s="145"/>
      <c r="AE597" s="145"/>
    </row>
    <row r="598" spans="9:31" ht="12.5" x14ac:dyDescent="0.25">
      <c r="I598" s="137"/>
      <c r="J598" s="137"/>
      <c r="Z598" s="145"/>
      <c r="AA598" s="145"/>
      <c r="AB598" s="145"/>
      <c r="AC598" s="145"/>
      <c r="AD598" s="145"/>
      <c r="AE598" s="145"/>
    </row>
    <row r="599" spans="9:31" ht="12.5" x14ac:dyDescent="0.25">
      <c r="I599" s="137"/>
      <c r="J599" s="137"/>
      <c r="Z599" s="145"/>
      <c r="AA599" s="145"/>
      <c r="AB599" s="145"/>
      <c r="AC599" s="145"/>
      <c r="AD599" s="145"/>
      <c r="AE599" s="145"/>
    </row>
    <row r="600" spans="9:31" ht="12.5" x14ac:dyDescent="0.25">
      <c r="I600" s="137"/>
      <c r="J600" s="137"/>
      <c r="Z600" s="145"/>
      <c r="AA600" s="145"/>
      <c r="AB600" s="145"/>
      <c r="AC600" s="145"/>
      <c r="AD600" s="145"/>
      <c r="AE600" s="145"/>
    </row>
    <row r="601" spans="9:31" ht="12.5" x14ac:dyDescent="0.25">
      <c r="I601" s="137"/>
      <c r="J601" s="137"/>
      <c r="Z601" s="145"/>
      <c r="AA601" s="145"/>
      <c r="AB601" s="145"/>
      <c r="AC601" s="145"/>
      <c r="AD601" s="145"/>
      <c r="AE601" s="145"/>
    </row>
    <row r="602" spans="9:31" ht="12.5" x14ac:dyDescent="0.25">
      <c r="I602" s="137"/>
      <c r="J602" s="137"/>
      <c r="Z602" s="145"/>
      <c r="AA602" s="145"/>
      <c r="AB602" s="145"/>
      <c r="AC602" s="145"/>
      <c r="AD602" s="145"/>
      <c r="AE602" s="145"/>
    </row>
    <row r="603" spans="9:31" ht="12.5" x14ac:dyDescent="0.25">
      <c r="I603" s="137"/>
      <c r="J603" s="137"/>
      <c r="Z603" s="145"/>
      <c r="AA603" s="145"/>
      <c r="AB603" s="145"/>
      <c r="AC603" s="145"/>
      <c r="AD603" s="145"/>
      <c r="AE603" s="145"/>
    </row>
    <row r="604" spans="9:31" ht="12.5" x14ac:dyDescent="0.25">
      <c r="I604" s="137"/>
      <c r="J604" s="137"/>
      <c r="Z604" s="145"/>
      <c r="AA604" s="145"/>
      <c r="AB604" s="145"/>
      <c r="AC604" s="145"/>
      <c r="AD604" s="145"/>
      <c r="AE604" s="145"/>
    </row>
    <row r="605" spans="9:31" ht="12.5" x14ac:dyDescent="0.25">
      <c r="I605" s="137"/>
      <c r="J605" s="137"/>
      <c r="Z605" s="145"/>
      <c r="AA605" s="145"/>
      <c r="AB605" s="145"/>
      <c r="AC605" s="145"/>
      <c r="AD605" s="145"/>
      <c r="AE605" s="145"/>
    </row>
    <row r="606" spans="9:31" ht="12.5" x14ac:dyDescent="0.25">
      <c r="I606" s="137"/>
      <c r="J606" s="137"/>
      <c r="Z606" s="145"/>
      <c r="AA606" s="145"/>
      <c r="AB606" s="145"/>
      <c r="AC606" s="145"/>
      <c r="AD606" s="145"/>
      <c r="AE606" s="145"/>
    </row>
    <row r="607" spans="9:31" ht="12.5" x14ac:dyDescent="0.25">
      <c r="I607" s="137"/>
      <c r="J607" s="137"/>
      <c r="Z607" s="145"/>
      <c r="AA607" s="145"/>
      <c r="AB607" s="145"/>
      <c r="AC607" s="145"/>
      <c r="AD607" s="145"/>
      <c r="AE607" s="145"/>
    </row>
    <row r="608" spans="9:31" ht="12.5" x14ac:dyDescent="0.25">
      <c r="I608" s="137"/>
      <c r="J608" s="137"/>
      <c r="Z608" s="145"/>
      <c r="AA608" s="145"/>
      <c r="AB608" s="145"/>
      <c r="AC608" s="145"/>
      <c r="AD608" s="145"/>
      <c r="AE608" s="145"/>
    </row>
    <row r="609" spans="9:31" ht="12.5" x14ac:dyDescent="0.25">
      <c r="I609" s="137"/>
      <c r="J609" s="137"/>
      <c r="Z609" s="145"/>
      <c r="AA609" s="145"/>
      <c r="AB609" s="145"/>
      <c r="AC609" s="145"/>
      <c r="AD609" s="145"/>
      <c r="AE609" s="145"/>
    </row>
    <row r="610" spans="9:31" ht="12.5" x14ac:dyDescent="0.25">
      <c r="I610" s="137"/>
      <c r="J610" s="137"/>
      <c r="Z610" s="145"/>
      <c r="AA610" s="145"/>
      <c r="AB610" s="145"/>
      <c r="AC610" s="145"/>
      <c r="AD610" s="145"/>
      <c r="AE610" s="145"/>
    </row>
    <row r="611" spans="9:31" ht="12.5" x14ac:dyDescent="0.25">
      <c r="I611" s="137"/>
      <c r="J611" s="137"/>
      <c r="Z611" s="145"/>
      <c r="AA611" s="145"/>
      <c r="AB611" s="145"/>
      <c r="AC611" s="145"/>
      <c r="AD611" s="145"/>
      <c r="AE611" s="145"/>
    </row>
    <row r="612" spans="9:31" ht="12.5" x14ac:dyDescent="0.25">
      <c r="I612" s="137"/>
      <c r="J612" s="137"/>
      <c r="Z612" s="145"/>
      <c r="AA612" s="145"/>
      <c r="AB612" s="145"/>
      <c r="AC612" s="145"/>
      <c r="AD612" s="145"/>
      <c r="AE612" s="145"/>
    </row>
    <row r="613" spans="9:31" ht="12.5" x14ac:dyDescent="0.25">
      <c r="I613" s="137"/>
      <c r="J613" s="137"/>
      <c r="Z613" s="145"/>
      <c r="AA613" s="145"/>
      <c r="AB613" s="145"/>
      <c r="AC613" s="145"/>
      <c r="AD613" s="145"/>
      <c r="AE613" s="145"/>
    </row>
    <row r="614" spans="9:31" ht="12.5" x14ac:dyDescent="0.25">
      <c r="I614" s="137"/>
      <c r="J614" s="137"/>
      <c r="Z614" s="145"/>
      <c r="AA614" s="145"/>
      <c r="AB614" s="145"/>
      <c r="AC614" s="145"/>
      <c r="AD614" s="145"/>
      <c r="AE614" s="145"/>
    </row>
    <row r="615" spans="9:31" ht="12.5" x14ac:dyDescent="0.25">
      <c r="I615" s="137"/>
      <c r="J615" s="137"/>
      <c r="Z615" s="145"/>
      <c r="AA615" s="145"/>
      <c r="AB615" s="145"/>
      <c r="AC615" s="145"/>
      <c r="AD615" s="145"/>
      <c r="AE615" s="145"/>
    </row>
    <row r="616" spans="9:31" ht="12.5" x14ac:dyDescent="0.25">
      <c r="I616" s="137"/>
      <c r="J616" s="137"/>
      <c r="Z616" s="145"/>
      <c r="AA616" s="145"/>
      <c r="AB616" s="145"/>
      <c r="AC616" s="145"/>
      <c r="AD616" s="145"/>
      <c r="AE616" s="145"/>
    </row>
    <row r="617" spans="9:31" ht="12.5" x14ac:dyDescent="0.25">
      <c r="I617" s="137"/>
      <c r="J617" s="137"/>
      <c r="Z617" s="145"/>
      <c r="AA617" s="145"/>
      <c r="AB617" s="145"/>
      <c r="AC617" s="145"/>
      <c r="AD617" s="145"/>
      <c r="AE617" s="145"/>
    </row>
    <row r="618" spans="9:31" ht="12.5" x14ac:dyDescent="0.25">
      <c r="I618" s="137"/>
      <c r="J618" s="137"/>
      <c r="Z618" s="145"/>
      <c r="AA618" s="145"/>
      <c r="AB618" s="145"/>
      <c r="AC618" s="145"/>
      <c r="AD618" s="145"/>
      <c r="AE618" s="145"/>
    </row>
    <row r="619" spans="9:31" ht="12.5" x14ac:dyDescent="0.25">
      <c r="I619" s="137"/>
      <c r="J619" s="137"/>
      <c r="Z619" s="145"/>
      <c r="AA619" s="145"/>
      <c r="AB619" s="145"/>
      <c r="AC619" s="145"/>
      <c r="AD619" s="145"/>
      <c r="AE619" s="145"/>
    </row>
    <row r="620" spans="9:31" ht="12.5" x14ac:dyDescent="0.25">
      <c r="I620" s="137"/>
      <c r="J620" s="137"/>
      <c r="Z620" s="145"/>
      <c r="AA620" s="145"/>
      <c r="AB620" s="145"/>
      <c r="AC620" s="145"/>
      <c r="AD620" s="145"/>
      <c r="AE620" s="145"/>
    </row>
    <row r="621" spans="9:31" ht="12.5" x14ac:dyDescent="0.25">
      <c r="I621" s="137"/>
      <c r="J621" s="137"/>
      <c r="Z621" s="145"/>
      <c r="AA621" s="145"/>
      <c r="AB621" s="145"/>
      <c r="AC621" s="145"/>
      <c r="AD621" s="145"/>
      <c r="AE621" s="145"/>
    </row>
    <row r="622" spans="9:31" ht="12.5" x14ac:dyDescent="0.25">
      <c r="I622" s="137"/>
      <c r="J622" s="137"/>
      <c r="Z622" s="145"/>
      <c r="AA622" s="145"/>
      <c r="AB622" s="145"/>
      <c r="AC622" s="145"/>
      <c r="AD622" s="145"/>
      <c r="AE622" s="145"/>
    </row>
    <row r="623" spans="9:31" ht="12.5" x14ac:dyDescent="0.25">
      <c r="I623" s="137"/>
      <c r="J623" s="137"/>
      <c r="Z623" s="145"/>
      <c r="AA623" s="145"/>
      <c r="AB623" s="145"/>
      <c r="AC623" s="145"/>
      <c r="AD623" s="145"/>
      <c r="AE623" s="145"/>
    </row>
    <row r="624" spans="9:31" ht="12.5" x14ac:dyDescent="0.25">
      <c r="I624" s="137"/>
      <c r="J624" s="137"/>
      <c r="Z624" s="145"/>
      <c r="AA624" s="145"/>
      <c r="AB624" s="145"/>
      <c r="AC624" s="145"/>
      <c r="AD624" s="145"/>
      <c r="AE624" s="145"/>
    </row>
    <row r="625" spans="9:31" ht="12.5" x14ac:dyDescent="0.25">
      <c r="I625" s="137"/>
      <c r="J625" s="137"/>
      <c r="Z625" s="145"/>
      <c r="AA625" s="145"/>
      <c r="AB625" s="145"/>
      <c r="AC625" s="145"/>
      <c r="AD625" s="145"/>
      <c r="AE625" s="145"/>
    </row>
    <row r="626" spans="9:31" ht="12.5" x14ac:dyDescent="0.25">
      <c r="I626" s="137"/>
      <c r="J626" s="137"/>
      <c r="Z626" s="145"/>
      <c r="AA626" s="145"/>
      <c r="AB626" s="145"/>
      <c r="AC626" s="145"/>
      <c r="AD626" s="145"/>
      <c r="AE626" s="145"/>
    </row>
    <row r="627" spans="9:31" ht="12.5" x14ac:dyDescent="0.25">
      <c r="I627" s="137"/>
      <c r="J627" s="137"/>
      <c r="Z627" s="145"/>
      <c r="AA627" s="145"/>
      <c r="AB627" s="145"/>
      <c r="AC627" s="145"/>
      <c r="AD627" s="145"/>
      <c r="AE627" s="145"/>
    </row>
    <row r="628" spans="9:31" ht="12.5" x14ac:dyDescent="0.25">
      <c r="I628" s="137"/>
      <c r="J628" s="137"/>
      <c r="Z628" s="145"/>
      <c r="AA628" s="145"/>
      <c r="AB628" s="145"/>
      <c r="AC628" s="145"/>
      <c r="AD628" s="145"/>
      <c r="AE628" s="145"/>
    </row>
    <row r="629" spans="9:31" ht="12.5" x14ac:dyDescent="0.25">
      <c r="I629" s="137"/>
      <c r="J629" s="137"/>
      <c r="Z629" s="145"/>
      <c r="AA629" s="145"/>
      <c r="AB629" s="145"/>
      <c r="AC629" s="145"/>
      <c r="AD629" s="145"/>
      <c r="AE629" s="145"/>
    </row>
    <row r="630" spans="9:31" ht="12.5" x14ac:dyDescent="0.25">
      <c r="I630" s="137"/>
      <c r="J630" s="137"/>
      <c r="Z630" s="145"/>
      <c r="AA630" s="145"/>
      <c r="AB630" s="145"/>
      <c r="AC630" s="145"/>
      <c r="AD630" s="145"/>
      <c r="AE630" s="145"/>
    </row>
    <row r="631" spans="9:31" ht="12.5" x14ac:dyDescent="0.25">
      <c r="I631" s="137"/>
      <c r="J631" s="137"/>
      <c r="Z631" s="145"/>
      <c r="AA631" s="145"/>
      <c r="AB631" s="145"/>
      <c r="AC631" s="145"/>
      <c r="AD631" s="145"/>
      <c r="AE631" s="145"/>
    </row>
    <row r="632" spans="9:31" ht="12.5" x14ac:dyDescent="0.25">
      <c r="I632" s="137"/>
      <c r="J632" s="137"/>
      <c r="Z632" s="145"/>
      <c r="AA632" s="145"/>
      <c r="AB632" s="145"/>
      <c r="AC632" s="145"/>
      <c r="AD632" s="145"/>
      <c r="AE632" s="145"/>
    </row>
    <row r="633" spans="9:31" ht="12.5" x14ac:dyDescent="0.25">
      <c r="I633" s="137"/>
      <c r="J633" s="137"/>
      <c r="Z633" s="145"/>
      <c r="AA633" s="145"/>
      <c r="AB633" s="145"/>
      <c r="AC633" s="145"/>
      <c r="AD633" s="145"/>
      <c r="AE633" s="145"/>
    </row>
    <row r="634" spans="9:31" ht="12.5" x14ac:dyDescent="0.25">
      <c r="I634" s="137"/>
      <c r="J634" s="137"/>
      <c r="Z634" s="145"/>
      <c r="AA634" s="145"/>
      <c r="AB634" s="145"/>
      <c r="AC634" s="145"/>
      <c r="AD634" s="145"/>
      <c r="AE634" s="145"/>
    </row>
    <row r="635" spans="9:31" ht="12.5" x14ac:dyDescent="0.25">
      <c r="I635" s="137"/>
      <c r="J635" s="137"/>
      <c r="Z635" s="145"/>
      <c r="AA635" s="145"/>
      <c r="AB635" s="145"/>
      <c r="AC635" s="145"/>
      <c r="AD635" s="145"/>
      <c r="AE635" s="145"/>
    </row>
    <row r="636" spans="9:31" ht="12.5" x14ac:dyDescent="0.25">
      <c r="I636" s="137"/>
      <c r="J636" s="137"/>
      <c r="Z636" s="145"/>
      <c r="AA636" s="145"/>
      <c r="AB636" s="145"/>
      <c r="AC636" s="145"/>
      <c r="AD636" s="145"/>
      <c r="AE636" s="145"/>
    </row>
    <row r="637" spans="9:31" ht="12.5" x14ac:dyDescent="0.25">
      <c r="I637" s="137"/>
      <c r="J637" s="137"/>
      <c r="Z637" s="145"/>
      <c r="AA637" s="145"/>
      <c r="AB637" s="145"/>
      <c r="AC637" s="145"/>
      <c r="AD637" s="145"/>
      <c r="AE637" s="145"/>
    </row>
    <row r="638" spans="9:31" ht="12.5" x14ac:dyDescent="0.25">
      <c r="I638" s="137"/>
      <c r="J638" s="137"/>
      <c r="Z638" s="145"/>
      <c r="AA638" s="145"/>
      <c r="AB638" s="145"/>
      <c r="AC638" s="145"/>
      <c r="AD638" s="145"/>
      <c r="AE638" s="145"/>
    </row>
    <row r="639" spans="9:31" ht="12.5" x14ac:dyDescent="0.25">
      <c r="I639" s="137"/>
      <c r="J639" s="137"/>
      <c r="Z639" s="145"/>
      <c r="AA639" s="145"/>
      <c r="AB639" s="145"/>
      <c r="AC639" s="145"/>
      <c r="AD639" s="145"/>
      <c r="AE639" s="145"/>
    </row>
    <row r="640" spans="9:31" ht="12.5" x14ac:dyDescent="0.25">
      <c r="I640" s="137"/>
      <c r="J640" s="137"/>
      <c r="Z640" s="145"/>
      <c r="AA640" s="145"/>
      <c r="AB640" s="145"/>
      <c r="AC640" s="145"/>
      <c r="AD640" s="145"/>
      <c r="AE640" s="145"/>
    </row>
    <row r="641" spans="9:31" ht="12.5" x14ac:dyDescent="0.25">
      <c r="I641" s="137"/>
      <c r="J641" s="137"/>
      <c r="Z641" s="145"/>
      <c r="AA641" s="145"/>
      <c r="AB641" s="145"/>
      <c r="AC641" s="145"/>
      <c r="AD641" s="145"/>
      <c r="AE641" s="145"/>
    </row>
    <row r="642" spans="9:31" ht="12.5" x14ac:dyDescent="0.25">
      <c r="I642" s="137"/>
      <c r="J642" s="137"/>
      <c r="Z642" s="145"/>
      <c r="AA642" s="145"/>
      <c r="AB642" s="145"/>
      <c r="AC642" s="145"/>
      <c r="AD642" s="145"/>
      <c r="AE642" s="145"/>
    </row>
    <row r="643" spans="9:31" ht="12.5" x14ac:dyDescent="0.25">
      <c r="I643" s="137"/>
      <c r="J643" s="137"/>
      <c r="Z643" s="145"/>
      <c r="AA643" s="145"/>
      <c r="AB643" s="145"/>
      <c r="AC643" s="145"/>
      <c r="AD643" s="145"/>
      <c r="AE643" s="145"/>
    </row>
    <row r="644" spans="9:31" ht="12.5" x14ac:dyDescent="0.25">
      <c r="I644" s="137"/>
      <c r="J644" s="137"/>
      <c r="Z644" s="145"/>
      <c r="AA644" s="145"/>
      <c r="AB644" s="145"/>
      <c r="AC644" s="145"/>
      <c r="AD644" s="145"/>
      <c r="AE644" s="145"/>
    </row>
    <row r="645" spans="9:31" ht="12.5" x14ac:dyDescent="0.25">
      <c r="I645" s="137"/>
      <c r="J645" s="137"/>
      <c r="Z645" s="145"/>
      <c r="AA645" s="145"/>
      <c r="AB645" s="145"/>
      <c r="AC645" s="145"/>
      <c r="AD645" s="145"/>
      <c r="AE645" s="145"/>
    </row>
    <row r="646" spans="9:31" ht="12.5" x14ac:dyDescent="0.25">
      <c r="I646" s="137"/>
      <c r="J646" s="137"/>
      <c r="Z646" s="145"/>
      <c r="AA646" s="145"/>
      <c r="AB646" s="145"/>
      <c r="AC646" s="145"/>
      <c r="AD646" s="145"/>
      <c r="AE646" s="145"/>
    </row>
    <row r="647" spans="9:31" ht="12.5" x14ac:dyDescent="0.25">
      <c r="I647" s="137"/>
      <c r="J647" s="137"/>
      <c r="Z647" s="145"/>
      <c r="AA647" s="145"/>
      <c r="AB647" s="145"/>
      <c r="AC647" s="145"/>
      <c r="AD647" s="145"/>
      <c r="AE647" s="145"/>
    </row>
    <row r="648" spans="9:31" ht="12.5" x14ac:dyDescent="0.25">
      <c r="I648" s="137"/>
      <c r="J648" s="137"/>
      <c r="Z648" s="145"/>
      <c r="AA648" s="145"/>
      <c r="AB648" s="145"/>
      <c r="AC648" s="145"/>
      <c r="AD648" s="145"/>
      <c r="AE648" s="145"/>
    </row>
    <row r="649" spans="9:31" ht="12.5" x14ac:dyDescent="0.25">
      <c r="I649" s="137"/>
      <c r="J649" s="137"/>
      <c r="Z649" s="145"/>
      <c r="AA649" s="145"/>
      <c r="AB649" s="145"/>
      <c r="AC649" s="145"/>
      <c r="AD649" s="145"/>
      <c r="AE649" s="145"/>
    </row>
    <row r="650" spans="9:31" ht="12.5" x14ac:dyDescent="0.25">
      <c r="I650" s="137"/>
      <c r="J650" s="137"/>
      <c r="Z650" s="145"/>
      <c r="AA650" s="145"/>
      <c r="AB650" s="145"/>
      <c r="AC650" s="145"/>
      <c r="AD650" s="145"/>
      <c r="AE650" s="145"/>
    </row>
    <row r="651" spans="9:31" ht="12.5" x14ac:dyDescent="0.25">
      <c r="I651" s="137"/>
      <c r="J651" s="137"/>
      <c r="Z651" s="145"/>
      <c r="AA651" s="145"/>
      <c r="AB651" s="145"/>
      <c r="AC651" s="145"/>
      <c r="AD651" s="145"/>
      <c r="AE651" s="145"/>
    </row>
    <row r="652" spans="9:31" ht="12.5" x14ac:dyDescent="0.25">
      <c r="I652" s="137"/>
      <c r="J652" s="137"/>
      <c r="Z652" s="145"/>
      <c r="AA652" s="145"/>
      <c r="AB652" s="145"/>
      <c r="AC652" s="145"/>
      <c r="AD652" s="145"/>
      <c r="AE652" s="145"/>
    </row>
    <row r="653" spans="9:31" ht="12.5" x14ac:dyDescent="0.25">
      <c r="I653" s="137"/>
      <c r="J653" s="137"/>
      <c r="Z653" s="145"/>
      <c r="AA653" s="145"/>
      <c r="AB653" s="145"/>
      <c r="AC653" s="145"/>
      <c r="AD653" s="145"/>
      <c r="AE653" s="145"/>
    </row>
    <row r="654" spans="9:31" ht="12.5" x14ac:dyDescent="0.25">
      <c r="I654" s="137"/>
      <c r="J654" s="137"/>
      <c r="Z654" s="145"/>
      <c r="AA654" s="145"/>
      <c r="AB654" s="145"/>
      <c r="AC654" s="145"/>
      <c r="AD654" s="145"/>
      <c r="AE654" s="145"/>
    </row>
    <row r="655" spans="9:31" ht="12.5" x14ac:dyDescent="0.25">
      <c r="I655" s="137"/>
      <c r="J655" s="137"/>
      <c r="Z655" s="145"/>
      <c r="AA655" s="145"/>
      <c r="AB655" s="145"/>
      <c r="AC655" s="145"/>
      <c r="AD655" s="145"/>
      <c r="AE655" s="145"/>
    </row>
    <row r="656" spans="9:31" ht="12.5" x14ac:dyDescent="0.25">
      <c r="I656" s="137"/>
      <c r="J656" s="137"/>
      <c r="Z656" s="145"/>
      <c r="AA656" s="145"/>
      <c r="AB656" s="145"/>
      <c r="AC656" s="145"/>
      <c r="AD656" s="145"/>
      <c r="AE656" s="145"/>
    </row>
    <row r="657" spans="9:31" ht="12.5" x14ac:dyDescent="0.25">
      <c r="I657" s="137"/>
      <c r="J657" s="137"/>
      <c r="Z657" s="145"/>
      <c r="AA657" s="145"/>
      <c r="AB657" s="145"/>
      <c r="AC657" s="145"/>
      <c r="AD657" s="145"/>
      <c r="AE657" s="145"/>
    </row>
    <row r="658" spans="9:31" ht="12.5" x14ac:dyDescent="0.25">
      <c r="I658" s="137"/>
      <c r="J658" s="137"/>
      <c r="Z658" s="145"/>
      <c r="AA658" s="145"/>
      <c r="AB658" s="145"/>
      <c r="AC658" s="145"/>
      <c r="AD658" s="145"/>
      <c r="AE658" s="145"/>
    </row>
    <row r="659" spans="9:31" ht="12.5" x14ac:dyDescent="0.25">
      <c r="I659" s="137"/>
      <c r="J659" s="137"/>
      <c r="Z659" s="145"/>
      <c r="AA659" s="145"/>
      <c r="AB659" s="145"/>
      <c r="AC659" s="145"/>
      <c r="AD659" s="145"/>
      <c r="AE659" s="145"/>
    </row>
    <row r="660" spans="9:31" ht="12.5" x14ac:dyDescent="0.25">
      <c r="I660" s="137"/>
      <c r="J660" s="137"/>
      <c r="Z660" s="145"/>
      <c r="AA660" s="145"/>
      <c r="AB660" s="145"/>
      <c r="AC660" s="145"/>
      <c r="AD660" s="145"/>
      <c r="AE660" s="145"/>
    </row>
    <row r="661" spans="9:31" ht="12.5" x14ac:dyDescent="0.25">
      <c r="I661" s="137"/>
      <c r="J661" s="137"/>
      <c r="Z661" s="145"/>
      <c r="AA661" s="145"/>
      <c r="AB661" s="145"/>
      <c r="AC661" s="145"/>
      <c r="AD661" s="145"/>
      <c r="AE661" s="145"/>
    </row>
    <row r="662" spans="9:31" ht="12.5" x14ac:dyDescent="0.25">
      <c r="I662" s="137"/>
      <c r="J662" s="137"/>
      <c r="Z662" s="145"/>
      <c r="AA662" s="145"/>
      <c r="AB662" s="145"/>
      <c r="AC662" s="145"/>
      <c r="AD662" s="145"/>
      <c r="AE662" s="145"/>
    </row>
    <row r="663" spans="9:31" ht="12.5" x14ac:dyDescent="0.25">
      <c r="I663" s="137"/>
      <c r="J663" s="137"/>
      <c r="Z663" s="145"/>
      <c r="AA663" s="145"/>
      <c r="AB663" s="145"/>
      <c r="AC663" s="145"/>
      <c r="AD663" s="145"/>
      <c r="AE663" s="145"/>
    </row>
    <row r="664" spans="9:31" ht="12.5" x14ac:dyDescent="0.25">
      <c r="I664" s="137"/>
      <c r="J664" s="137"/>
      <c r="Z664" s="145"/>
      <c r="AA664" s="145"/>
      <c r="AB664" s="145"/>
      <c r="AC664" s="145"/>
      <c r="AD664" s="145"/>
      <c r="AE664" s="145"/>
    </row>
    <row r="665" spans="9:31" ht="12.5" x14ac:dyDescent="0.25">
      <c r="I665" s="137"/>
      <c r="J665" s="137"/>
      <c r="Z665" s="145"/>
      <c r="AA665" s="145"/>
      <c r="AB665" s="145"/>
      <c r="AC665" s="145"/>
      <c r="AD665" s="145"/>
      <c r="AE665" s="145"/>
    </row>
    <row r="666" spans="9:31" ht="12.5" x14ac:dyDescent="0.25">
      <c r="I666" s="137"/>
      <c r="J666" s="137"/>
      <c r="Z666" s="145"/>
      <c r="AA666" s="145"/>
      <c r="AB666" s="145"/>
      <c r="AC666" s="145"/>
      <c r="AD666" s="145"/>
      <c r="AE666" s="145"/>
    </row>
    <row r="667" spans="9:31" ht="12.5" x14ac:dyDescent="0.25">
      <c r="I667" s="137"/>
      <c r="J667" s="137"/>
      <c r="Z667" s="145"/>
      <c r="AA667" s="145"/>
      <c r="AB667" s="145"/>
      <c r="AC667" s="145"/>
      <c r="AD667" s="145"/>
      <c r="AE667" s="145"/>
    </row>
    <row r="668" spans="9:31" ht="12.5" x14ac:dyDescent="0.25">
      <c r="I668" s="137"/>
      <c r="J668" s="137"/>
      <c r="Z668" s="145"/>
      <c r="AA668" s="145"/>
      <c r="AB668" s="145"/>
      <c r="AC668" s="145"/>
      <c r="AD668" s="145"/>
      <c r="AE668" s="145"/>
    </row>
    <row r="669" spans="9:31" ht="12.5" x14ac:dyDescent="0.25">
      <c r="I669" s="137"/>
      <c r="J669" s="137"/>
      <c r="Z669" s="145"/>
      <c r="AA669" s="145"/>
      <c r="AB669" s="145"/>
      <c r="AC669" s="145"/>
      <c r="AD669" s="145"/>
      <c r="AE669" s="145"/>
    </row>
    <row r="670" spans="9:31" ht="12.5" x14ac:dyDescent="0.25">
      <c r="I670" s="137"/>
      <c r="J670" s="137"/>
      <c r="Z670" s="145"/>
      <c r="AA670" s="145"/>
      <c r="AB670" s="145"/>
      <c r="AC670" s="145"/>
      <c r="AD670" s="145"/>
      <c r="AE670" s="145"/>
    </row>
    <row r="671" spans="9:31" ht="12.5" x14ac:dyDescent="0.25">
      <c r="I671" s="137"/>
      <c r="J671" s="137"/>
      <c r="Z671" s="145"/>
      <c r="AA671" s="145"/>
      <c r="AB671" s="145"/>
      <c r="AC671" s="145"/>
      <c r="AD671" s="145"/>
      <c r="AE671" s="145"/>
    </row>
    <row r="672" spans="9:31" ht="12.5" x14ac:dyDescent="0.25">
      <c r="I672" s="137"/>
      <c r="J672" s="137"/>
      <c r="Z672" s="145"/>
      <c r="AA672" s="145"/>
      <c r="AB672" s="145"/>
      <c r="AC672" s="145"/>
      <c r="AD672" s="145"/>
      <c r="AE672" s="145"/>
    </row>
    <row r="673" spans="9:31" ht="12.5" x14ac:dyDescent="0.25">
      <c r="I673" s="137"/>
      <c r="J673" s="137"/>
      <c r="Z673" s="145"/>
      <c r="AA673" s="145"/>
      <c r="AB673" s="145"/>
      <c r="AC673" s="145"/>
      <c r="AD673" s="145"/>
      <c r="AE673" s="145"/>
    </row>
    <row r="674" spans="9:31" ht="12.5" x14ac:dyDescent="0.25">
      <c r="I674" s="137"/>
      <c r="J674" s="137"/>
      <c r="Z674" s="145"/>
      <c r="AA674" s="145"/>
      <c r="AB674" s="145"/>
      <c r="AC674" s="145"/>
      <c r="AD674" s="145"/>
      <c r="AE674" s="145"/>
    </row>
    <row r="675" spans="9:31" ht="12.5" x14ac:dyDescent="0.25">
      <c r="I675" s="137"/>
      <c r="J675" s="137"/>
      <c r="Z675" s="145"/>
      <c r="AA675" s="145"/>
      <c r="AB675" s="145"/>
      <c r="AC675" s="145"/>
      <c r="AD675" s="145"/>
      <c r="AE675" s="145"/>
    </row>
    <row r="676" spans="9:31" ht="12.5" x14ac:dyDescent="0.25">
      <c r="I676" s="137"/>
      <c r="J676" s="137"/>
      <c r="Z676" s="145"/>
      <c r="AA676" s="145"/>
      <c r="AB676" s="145"/>
      <c r="AC676" s="145"/>
      <c r="AD676" s="145"/>
      <c r="AE676" s="145"/>
    </row>
    <row r="677" spans="9:31" ht="12.5" x14ac:dyDescent="0.25">
      <c r="I677" s="137"/>
      <c r="J677" s="137"/>
      <c r="Z677" s="145"/>
      <c r="AA677" s="145"/>
      <c r="AB677" s="145"/>
      <c r="AC677" s="145"/>
      <c r="AD677" s="145"/>
      <c r="AE677" s="145"/>
    </row>
    <row r="678" spans="9:31" ht="12.5" x14ac:dyDescent="0.25">
      <c r="I678" s="137"/>
      <c r="J678" s="137"/>
      <c r="Z678" s="145"/>
      <c r="AA678" s="145"/>
      <c r="AB678" s="145"/>
      <c r="AC678" s="145"/>
      <c r="AD678" s="145"/>
      <c r="AE678" s="145"/>
    </row>
    <row r="679" spans="9:31" ht="12.5" x14ac:dyDescent="0.25">
      <c r="I679" s="137"/>
      <c r="J679" s="137"/>
      <c r="Z679" s="145"/>
      <c r="AA679" s="145"/>
      <c r="AB679" s="145"/>
      <c r="AC679" s="145"/>
      <c r="AD679" s="145"/>
      <c r="AE679" s="145"/>
    </row>
    <row r="680" spans="9:31" ht="12.5" x14ac:dyDescent="0.25">
      <c r="I680" s="137"/>
      <c r="J680" s="137"/>
      <c r="Z680" s="145"/>
      <c r="AA680" s="145"/>
      <c r="AB680" s="145"/>
      <c r="AC680" s="145"/>
      <c r="AD680" s="145"/>
      <c r="AE680" s="145"/>
    </row>
    <row r="681" spans="9:31" ht="12.5" x14ac:dyDescent="0.25">
      <c r="I681" s="137"/>
      <c r="J681" s="137"/>
      <c r="Z681" s="145"/>
      <c r="AA681" s="145"/>
      <c r="AB681" s="145"/>
      <c r="AC681" s="145"/>
      <c r="AD681" s="145"/>
      <c r="AE681" s="145"/>
    </row>
    <row r="682" spans="9:31" ht="12.5" x14ac:dyDescent="0.25">
      <c r="I682" s="137"/>
      <c r="J682" s="137"/>
      <c r="Z682" s="145"/>
      <c r="AA682" s="145"/>
      <c r="AB682" s="145"/>
      <c r="AC682" s="145"/>
      <c r="AD682" s="145"/>
      <c r="AE682" s="145"/>
    </row>
    <row r="683" spans="9:31" ht="12.5" x14ac:dyDescent="0.25">
      <c r="I683" s="137"/>
      <c r="J683" s="137"/>
      <c r="Z683" s="145"/>
      <c r="AA683" s="145"/>
      <c r="AB683" s="145"/>
      <c r="AC683" s="145"/>
      <c r="AD683" s="145"/>
      <c r="AE683" s="145"/>
    </row>
    <row r="684" spans="9:31" ht="12.5" x14ac:dyDescent="0.25">
      <c r="I684" s="137"/>
      <c r="J684" s="137"/>
      <c r="Z684" s="145"/>
      <c r="AA684" s="145"/>
      <c r="AB684" s="145"/>
      <c r="AC684" s="145"/>
      <c r="AD684" s="145"/>
      <c r="AE684" s="145"/>
    </row>
    <row r="685" spans="9:31" ht="12.5" x14ac:dyDescent="0.25">
      <c r="I685" s="137"/>
      <c r="J685" s="137"/>
      <c r="Z685" s="145"/>
      <c r="AA685" s="145"/>
      <c r="AB685" s="145"/>
      <c r="AC685" s="145"/>
      <c r="AD685" s="145"/>
      <c r="AE685" s="145"/>
    </row>
    <row r="686" spans="9:31" ht="12.5" x14ac:dyDescent="0.25">
      <c r="I686" s="137"/>
      <c r="J686" s="137"/>
      <c r="Z686" s="145"/>
      <c r="AA686" s="145"/>
      <c r="AB686" s="145"/>
      <c r="AC686" s="145"/>
      <c r="AD686" s="145"/>
      <c r="AE686" s="145"/>
    </row>
    <row r="687" spans="9:31" ht="12.5" x14ac:dyDescent="0.25">
      <c r="I687" s="137"/>
      <c r="J687" s="137"/>
      <c r="Z687" s="145"/>
      <c r="AA687" s="145"/>
      <c r="AB687" s="145"/>
      <c r="AC687" s="145"/>
      <c r="AD687" s="145"/>
      <c r="AE687" s="145"/>
    </row>
    <row r="688" spans="9:31" ht="12.5" x14ac:dyDescent="0.25">
      <c r="I688" s="137"/>
      <c r="J688" s="137"/>
      <c r="Z688" s="145"/>
      <c r="AA688" s="145"/>
      <c r="AB688" s="145"/>
      <c r="AC688" s="145"/>
      <c r="AD688" s="145"/>
      <c r="AE688" s="145"/>
    </row>
    <row r="689" spans="9:31" ht="12.5" x14ac:dyDescent="0.25">
      <c r="I689" s="137"/>
      <c r="J689" s="137"/>
      <c r="Z689" s="145"/>
      <c r="AA689" s="145"/>
      <c r="AB689" s="145"/>
      <c r="AC689" s="145"/>
      <c r="AD689" s="145"/>
      <c r="AE689" s="145"/>
    </row>
    <row r="690" spans="9:31" ht="12.5" x14ac:dyDescent="0.25">
      <c r="I690" s="137"/>
      <c r="J690" s="137"/>
      <c r="Z690" s="145"/>
      <c r="AA690" s="145"/>
      <c r="AB690" s="145"/>
      <c r="AC690" s="145"/>
      <c r="AD690" s="145"/>
      <c r="AE690" s="145"/>
    </row>
    <row r="691" spans="9:31" ht="12.5" x14ac:dyDescent="0.25">
      <c r="I691" s="137"/>
      <c r="J691" s="137"/>
      <c r="Z691" s="145"/>
      <c r="AA691" s="145"/>
      <c r="AB691" s="145"/>
      <c r="AC691" s="145"/>
      <c r="AD691" s="145"/>
      <c r="AE691" s="145"/>
    </row>
    <row r="692" spans="9:31" ht="12.5" x14ac:dyDescent="0.25">
      <c r="I692" s="137"/>
      <c r="J692" s="137"/>
      <c r="Z692" s="145"/>
      <c r="AA692" s="145"/>
      <c r="AB692" s="145"/>
      <c r="AC692" s="145"/>
      <c r="AD692" s="145"/>
      <c r="AE692" s="145"/>
    </row>
    <row r="693" spans="9:31" ht="12.5" x14ac:dyDescent="0.25">
      <c r="I693" s="137"/>
      <c r="J693" s="137"/>
      <c r="Z693" s="145"/>
      <c r="AA693" s="145"/>
      <c r="AB693" s="145"/>
      <c r="AC693" s="145"/>
      <c r="AD693" s="145"/>
      <c r="AE693" s="145"/>
    </row>
    <row r="694" spans="9:31" ht="12.5" x14ac:dyDescent="0.25">
      <c r="I694" s="137"/>
      <c r="J694" s="137"/>
      <c r="Z694" s="145"/>
      <c r="AA694" s="145"/>
      <c r="AB694" s="145"/>
      <c r="AC694" s="145"/>
      <c r="AD694" s="145"/>
      <c r="AE694" s="145"/>
    </row>
    <row r="695" spans="9:31" ht="12.5" x14ac:dyDescent="0.25">
      <c r="I695" s="137"/>
      <c r="J695" s="137"/>
      <c r="Z695" s="145"/>
      <c r="AA695" s="145"/>
      <c r="AB695" s="145"/>
      <c r="AC695" s="145"/>
      <c r="AD695" s="145"/>
      <c r="AE695" s="145"/>
    </row>
    <row r="696" spans="9:31" ht="12.5" x14ac:dyDescent="0.25">
      <c r="I696" s="137"/>
      <c r="J696" s="137"/>
      <c r="Z696" s="145"/>
      <c r="AA696" s="145"/>
      <c r="AB696" s="145"/>
      <c r="AC696" s="145"/>
      <c r="AD696" s="145"/>
      <c r="AE696" s="145"/>
    </row>
    <row r="697" spans="9:31" ht="12.5" x14ac:dyDescent="0.25">
      <c r="I697" s="137"/>
      <c r="J697" s="137"/>
      <c r="Z697" s="145"/>
      <c r="AA697" s="145"/>
      <c r="AB697" s="145"/>
      <c r="AC697" s="145"/>
      <c r="AD697" s="145"/>
      <c r="AE697" s="145"/>
    </row>
    <row r="698" spans="9:31" ht="12.5" x14ac:dyDescent="0.25">
      <c r="I698" s="137"/>
      <c r="J698" s="137"/>
      <c r="Z698" s="145"/>
      <c r="AA698" s="145"/>
      <c r="AB698" s="145"/>
      <c r="AC698" s="145"/>
      <c r="AD698" s="145"/>
      <c r="AE698" s="145"/>
    </row>
    <row r="699" spans="9:31" ht="12.5" x14ac:dyDescent="0.25">
      <c r="I699" s="137"/>
      <c r="J699" s="137"/>
      <c r="Z699" s="145"/>
      <c r="AA699" s="145"/>
      <c r="AB699" s="145"/>
      <c r="AC699" s="145"/>
      <c r="AD699" s="145"/>
      <c r="AE699" s="145"/>
    </row>
    <row r="700" spans="9:31" ht="12.5" x14ac:dyDescent="0.25">
      <c r="I700" s="137"/>
      <c r="J700" s="137"/>
      <c r="Z700" s="145"/>
      <c r="AA700" s="145"/>
      <c r="AB700" s="145"/>
      <c r="AC700" s="145"/>
      <c r="AD700" s="145"/>
      <c r="AE700" s="145"/>
    </row>
    <row r="701" spans="9:31" ht="12.5" x14ac:dyDescent="0.25">
      <c r="I701" s="137"/>
      <c r="J701" s="137"/>
      <c r="Z701" s="145"/>
      <c r="AA701" s="145"/>
      <c r="AB701" s="145"/>
      <c r="AC701" s="145"/>
      <c r="AD701" s="145"/>
      <c r="AE701" s="145"/>
    </row>
    <row r="702" spans="9:31" ht="12.5" x14ac:dyDescent="0.25">
      <c r="I702" s="137"/>
      <c r="J702" s="137"/>
      <c r="Z702" s="145"/>
      <c r="AA702" s="145"/>
      <c r="AB702" s="145"/>
      <c r="AC702" s="145"/>
      <c r="AD702" s="145"/>
      <c r="AE702" s="145"/>
    </row>
    <row r="703" spans="9:31" ht="12.5" x14ac:dyDescent="0.25">
      <c r="I703" s="137"/>
      <c r="J703" s="137"/>
      <c r="Z703" s="145"/>
      <c r="AA703" s="145"/>
      <c r="AB703" s="145"/>
      <c r="AC703" s="145"/>
      <c r="AD703" s="145"/>
      <c r="AE703" s="145"/>
    </row>
    <row r="704" spans="9:31" ht="12.5" x14ac:dyDescent="0.25">
      <c r="I704" s="137"/>
      <c r="J704" s="137"/>
      <c r="Z704" s="145"/>
      <c r="AA704" s="145"/>
      <c r="AB704" s="145"/>
      <c r="AC704" s="145"/>
      <c r="AD704" s="145"/>
      <c r="AE704" s="145"/>
    </row>
    <row r="705" spans="9:31" ht="12.5" x14ac:dyDescent="0.25">
      <c r="I705" s="137"/>
      <c r="J705" s="137"/>
      <c r="Z705" s="145"/>
      <c r="AA705" s="145"/>
      <c r="AB705" s="145"/>
      <c r="AC705" s="145"/>
      <c r="AD705" s="145"/>
      <c r="AE705" s="145"/>
    </row>
    <row r="706" spans="9:31" ht="12.5" x14ac:dyDescent="0.25">
      <c r="I706" s="137"/>
      <c r="J706" s="137"/>
      <c r="Z706" s="145"/>
      <c r="AA706" s="145"/>
      <c r="AB706" s="145"/>
      <c r="AC706" s="145"/>
      <c r="AD706" s="145"/>
      <c r="AE706" s="145"/>
    </row>
    <row r="707" spans="9:31" ht="12.5" x14ac:dyDescent="0.25">
      <c r="I707" s="137"/>
      <c r="J707" s="137"/>
      <c r="Z707" s="145"/>
      <c r="AA707" s="145"/>
      <c r="AB707" s="145"/>
      <c r="AC707" s="145"/>
      <c r="AD707" s="145"/>
      <c r="AE707" s="145"/>
    </row>
    <row r="708" spans="9:31" ht="12.5" x14ac:dyDescent="0.25">
      <c r="I708" s="137"/>
      <c r="J708" s="137"/>
      <c r="Z708" s="145"/>
      <c r="AA708" s="145"/>
      <c r="AB708" s="145"/>
      <c r="AC708" s="145"/>
      <c r="AD708" s="145"/>
      <c r="AE708" s="145"/>
    </row>
    <row r="709" spans="9:31" ht="12.5" x14ac:dyDescent="0.25">
      <c r="I709" s="137"/>
      <c r="J709" s="137"/>
      <c r="Z709" s="145"/>
      <c r="AA709" s="145"/>
      <c r="AB709" s="145"/>
      <c r="AC709" s="145"/>
      <c r="AD709" s="145"/>
      <c r="AE709" s="145"/>
    </row>
    <row r="710" spans="9:31" ht="12.5" x14ac:dyDescent="0.25">
      <c r="I710" s="137"/>
      <c r="J710" s="137"/>
      <c r="Z710" s="145"/>
      <c r="AA710" s="145"/>
      <c r="AB710" s="145"/>
      <c r="AC710" s="145"/>
      <c r="AD710" s="145"/>
      <c r="AE710" s="145"/>
    </row>
    <row r="711" spans="9:31" ht="12.5" x14ac:dyDescent="0.25">
      <c r="I711" s="137"/>
      <c r="J711" s="137"/>
      <c r="Z711" s="145"/>
      <c r="AA711" s="145"/>
      <c r="AB711" s="145"/>
      <c r="AC711" s="145"/>
      <c r="AD711" s="145"/>
      <c r="AE711" s="145"/>
    </row>
    <row r="712" spans="9:31" ht="12.5" x14ac:dyDescent="0.25">
      <c r="I712" s="137"/>
      <c r="J712" s="137"/>
      <c r="Z712" s="145"/>
      <c r="AA712" s="145"/>
      <c r="AB712" s="145"/>
      <c r="AC712" s="145"/>
      <c r="AD712" s="145"/>
      <c r="AE712" s="145"/>
    </row>
    <row r="713" spans="9:31" ht="12.5" x14ac:dyDescent="0.25">
      <c r="I713" s="137"/>
      <c r="J713" s="137"/>
      <c r="Z713" s="145"/>
      <c r="AA713" s="145"/>
      <c r="AB713" s="145"/>
      <c r="AC713" s="145"/>
      <c r="AD713" s="145"/>
      <c r="AE713" s="145"/>
    </row>
    <row r="714" spans="9:31" ht="12.5" x14ac:dyDescent="0.25">
      <c r="I714" s="137"/>
      <c r="J714" s="137"/>
      <c r="Z714" s="145"/>
      <c r="AA714" s="145"/>
      <c r="AB714" s="145"/>
      <c r="AC714" s="145"/>
      <c r="AD714" s="145"/>
      <c r="AE714" s="145"/>
    </row>
    <row r="715" spans="9:31" ht="12.5" x14ac:dyDescent="0.25">
      <c r="I715" s="137"/>
      <c r="J715" s="137"/>
      <c r="Z715" s="145"/>
      <c r="AA715" s="145"/>
      <c r="AB715" s="145"/>
      <c r="AC715" s="145"/>
      <c r="AD715" s="145"/>
      <c r="AE715" s="145"/>
    </row>
    <row r="716" spans="9:31" ht="12.5" x14ac:dyDescent="0.25">
      <c r="I716" s="137"/>
      <c r="J716" s="137"/>
      <c r="Z716" s="145"/>
      <c r="AA716" s="145"/>
      <c r="AB716" s="145"/>
      <c r="AC716" s="145"/>
      <c r="AD716" s="145"/>
      <c r="AE716" s="145"/>
    </row>
    <row r="717" spans="9:31" ht="12.5" x14ac:dyDescent="0.25">
      <c r="I717" s="137"/>
      <c r="J717" s="137"/>
      <c r="Z717" s="145"/>
      <c r="AA717" s="145"/>
      <c r="AB717" s="145"/>
      <c r="AC717" s="145"/>
      <c r="AD717" s="145"/>
      <c r="AE717" s="145"/>
    </row>
    <row r="718" spans="9:31" ht="12.5" x14ac:dyDescent="0.25">
      <c r="I718" s="137"/>
      <c r="J718" s="137"/>
      <c r="Z718" s="145"/>
      <c r="AA718" s="145"/>
      <c r="AB718" s="145"/>
      <c r="AC718" s="145"/>
      <c r="AD718" s="145"/>
      <c r="AE718" s="145"/>
    </row>
    <row r="719" spans="9:31" ht="12.5" x14ac:dyDescent="0.25">
      <c r="I719" s="137"/>
      <c r="J719" s="137"/>
      <c r="Z719" s="145"/>
      <c r="AA719" s="145"/>
      <c r="AB719" s="145"/>
      <c r="AC719" s="145"/>
      <c r="AD719" s="145"/>
      <c r="AE719" s="145"/>
    </row>
    <row r="720" spans="9:31" ht="12.5" x14ac:dyDescent="0.25">
      <c r="I720" s="137"/>
      <c r="J720" s="137"/>
      <c r="Z720" s="145"/>
      <c r="AA720" s="145"/>
      <c r="AB720" s="145"/>
      <c r="AC720" s="145"/>
      <c r="AD720" s="145"/>
      <c r="AE720" s="145"/>
    </row>
    <row r="721" spans="9:31" ht="12.5" x14ac:dyDescent="0.25">
      <c r="I721" s="137"/>
      <c r="J721" s="137"/>
      <c r="Z721" s="145"/>
      <c r="AA721" s="145"/>
      <c r="AB721" s="145"/>
      <c r="AC721" s="145"/>
      <c r="AD721" s="145"/>
      <c r="AE721" s="145"/>
    </row>
    <row r="722" spans="9:31" ht="12.5" x14ac:dyDescent="0.25">
      <c r="I722" s="137"/>
      <c r="J722" s="137"/>
      <c r="Z722" s="145"/>
      <c r="AA722" s="145"/>
      <c r="AB722" s="145"/>
      <c r="AC722" s="145"/>
      <c r="AD722" s="145"/>
      <c r="AE722" s="145"/>
    </row>
    <row r="723" spans="9:31" ht="12.5" x14ac:dyDescent="0.25">
      <c r="I723" s="137"/>
      <c r="J723" s="137"/>
      <c r="Z723" s="145"/>
      <c r="AA723" s="145"/>
      <c r="AB723" s="145"/>
      <c r="AC723" s="145"/>
      <c r="AD723" s="145"/>
      <c r="AE723" s="145"/>
    </row>
    <row r="724" spans="9:31" ht="12.5" x14ac:dyDescent="0.25">
      <c r="I724" s="137"/>
      <c r="J724" s="137"/>
      <c r="Z724" s="145"/>
      <c r="AA724" s="145"/>
      <c r="AB724" s="145"/>
      <c r="AC724" s="145"/>
      <c r="AD724" s="145"/>
      <c r="AE724" s="145"/>
    </row>
    <row r="725" spans="9:31" ht="12.5" x14ac:dyDescent="0.25">
      <c r="I725" s="137"/>
      <c r="J725" s="137"/>
      <c r="Z725" s="145"/>
      <c r="AA725" s="145"/>
      <c r="AB725" s="145"/>
      <c r="AC725" s="145"/>
      <c r="AD725" s="145"/>
      <c r="AE725" s="145"/>
    </row>
    <row r="726" spans="9:31" ht="12.5" x14ac:dyDescent="0.25">
      <c r="I726" s="137"/>
      <c r="J726" s="137"/>
      <c r="Z726" s="145"/>
      <c r="AA726" s="145"/>
      <c r="AB726" s="145"/>
      <c r="AC726" s="145"/>
      <c r="AD726" s="145"/>
      <c r="AE726" s="145"/>
    </row>
    <row r="727" spans="9:31" ht="12.5" x14ac:dyDescent="0.25">
      <c r="I727" s="137"/>
      <c r="J727" s="137"/>
      <c r="Z727" s="145"/>
      <c r="AA727" s="145"/>
      <c r="AB727" s="145"/>
      <c r="AC727" s="145"/>
      <c r="AD727" s="145"/>
      <c r="AE727" s="145"/>
    </row>
    <row r="728" spans="9:31" ht="12.5" x14ac:dyDescent="0.25">
      <c r="I728" s="137"/>
      <c r="J728" s="137"/>
      <c r="Z728" s="145"/>
      <c r="AA728" s="145"/>
      <c r="AB728" s="145"/>
      <c r="AC728" s="145"/>
      <c r="AD728" s="145"/>
      <c r="AE728" s="145"/>
    </row>
    <row r="729" spans="9:31" ht="12.5" x14ac:dyDescent="0.25">
      <c r="I729" s="137"/>
      <c r="J729" s="137"/>
      <c r="Z729" s="145"/>
      <c r="AA729" s="145"/>
      <c r="AB729" s="145"/>
      <c r="AC729" s="145"/>
      <c r="AD729" s="145"/>
      <c r="AE729" s="145"/>
    </row>
    <row r="730" spans="9:31" ht="12.5" x14ac:dyDescent="0.25">
      <c r="I730" s="137"/>
      <c r="J730" s="137"/>
      <c r="Z730" s="145"/>
      <c r="AA730" s="145"/>
      <c r="AB730" s="145"/>
      <c r="AC730" s="145"/>
      <c r="AD730" s="145"/>
      <c r="AE730" s="145"/>
    </row>
    <row r="731" spans="9:31" ht="12.5" x14ac:dyDescent="0.25">
      <c r="I731" s="137"/>
      <c r="J731" s="137"/>
      <c r="Z731" s="145"/>
      <c r="AA731" s="145"/>
      <c r="AB731" s="145"/>
      <c r="AC731" s="145"/>
      <c r="AD731" s="145"/>
      <c r="AE731" s="145"/>
    </row>
    <row r="732" spans="9:31" ht="12.5" x14ac:dyDescent="0.25">
      <c r="I732" s="137"/>
      <c r="J732" s="137"/>
      <c r="Z732" s="145"/>
      <c r="AA732" s="145"/>
      <c r="AB732" s="145"/>
      <c r="AC732" s="145"/>
      <c r="AD732" s="145"/>
      <c r="AE732" s="145"/>
    </row>
    <row r="733" spans="9:31" ht="12.5" x14ac:dyDescent="0.25">
      <c r="I733" s="137"/>
      <c r="J733" s="137"/>
      <c r="Z733" s="145"/>
      <c r="AA733" s="145"/>
      <c r="AB733" s="145"/>
      <c r="AC733" s="145"/>
      <c r="AD733" s="145"/>
      <c r="AE733" s="145"/>
    </row>
    <row r="734" spans="9:31" ht="12.5" x14ac:dyDescent="0.25">
      <c r="I734" s="137"/>
      <c r="J734" s="137"/>
      <c r="Z734" s="145"/>
      <c r="AA734" s="145"/>
      <c r="AB734" s="145"/>
      <c r="AC734" s="145"/>
      <c r="AD734" s="145"/>
      <c r="AE734" s="145"/>
    </row>
    <row r="735" spans="9:31" ht="12.5" x14ac:dyDescent="0.25">
      <c r="I735" s="137"/>
      <c r="J735" s="137"/>
      <c r="Z735" s="145"/>
      <c r="AA735" s="145"/>
      <c r="AB735" s="145"/>
      <c r="AC735" s="145"/>
      <c r="AD735" s="145"/>
      <c r="AE735" s="145"/>
    </row>
    <row r="736" spans="9:31" ht="12.5" x14ac:dyDescent="0.25">
      <c r="I736" s="137"/>
      <c r="J736" s="137"/>
      <c r="Z736" s="145"/>
      <c r="AA736" s="145"/>
      <c r="AB736" s="145"/>
      <c r="AC736" s="145"/>
      <c r="AD736" s="145"/>
      <c r="AE736" s="145"/>
    </row>
    <row r="737" spans="9:31" ht="12.5" x14ac:dyDescent="0.25">
      <c r="I737" s="137"/>
      <c r="J737" s="137"/>
      <c r="Z737" s="145"/>
      <c r="AA737" s="145"/>
      <c r="AB737" s="145"/>
      <c r="AC737" s="145"/>
      <c r="AD737" s="145"/>
      <c r="AE737" s="145"/>
    </row>
    <row r="738" spans="9:31" ht="12.5" x14ac:dyDescent="0.25">
      <c r="I738" s="137"/>
      <c r="J738" s="137"/>
      <c r="Z738" s="145"/>
      <c r="AA738" s="145"/>
      <c r="AB738" s="145"/>
      <c r="AC738" s="145"/>
      <c r="AD738" s="145"/>
      <c r="AE738" s="145"/>
    </row>
    <row r="739" spans="9:31" ht="12.5" x14ac:dyDescent="0.25">
      <c r="I739" s="137"/>
      <c r="J739" s="137"/>
      <c r="Z739" s="145"/>
      <c r="AA739" s="145"/>
      <c r="AB739" s="145"/>
      <c r="AC739" s="145"/>
      <c r="AD739" s="145"/>
      <c r="AE739" s="145"/>
    </row>
    <row r="740" spans="9:31" ht="12.5" x14ac:dyDescent="0.25">
      <c r="I740" s="137"/>
      <c r="J740" s="137"/>
      <c r="Z740" s="145"/>
      <c r="AA740" s="145"/>
      <c r="AB740" s="145"/>
      <c r="AC740" s="145"/>
      <c r="AD740" s="145"/>
      <c r="AE740" s="145"/>
    </row>
    <row r="741" spans="9:31" ht="12.5" x14ac:dyDescent="0.25">
      <c r="I741" s="137"/>
      <c r="J741" s="137"/>
      <c r="Z741" s="145"/>
      <c r="AA741" s="145"/>
      <c r="AB741" s="145"/>
      <c r="AC741" s="145"/>
      <c r="AD741" s="145"/>
      <c r="AE741" s="145"/>
    </row>
    <row r="742" spans="9:31" ht="12.5" x14ac:dyDescent="0.25">
      <c r="I742" s="137"/>
      <c r="J742" s="137"/>
      <c r="Z742" s="145"/>
      <c r="AA742" s="145"/>
      <c r="AB742" s="145"/>
      <c r="AC742" s="145"/>
      <c r="AD742" s="145"/>
      <c r="AE742" s="145"/>
    </row>
    <row r="743" spans="9:31" ht="12.5" x14ac:dyDescent="0.25">
      <c r="I743" s="137"/>
      <c r="J743" s="137"/>
      <c r="Z743" s="145"/>
      <c r="AA743" s="145"/>
      <c r="AB743" s="145"/>
      <c r="AC743" s="145"/>
      <c r="AD743" s="145"/>
      <c r="AE743" s="145"/>
    </row>
    <row r="744" spans="9:31" ht="12.5" x14ac:dyDescent="0.25">
      <c r="I744" s="137"/>
      <c r="J744" s="137"/>
      <c r="Z744" s="145"/>
      <c r="AA744" s="145"/>
      <c r="AB744" s="145"/>
      <c r="AC744" s="145"/>
      <c r="AD744" s="145"/>
      <c r="AE744" s="145"/>
    </row>
    <row r="745" spans="9:31" ht="12.5" x14ac:dyDescent="0.25">
      <c r="I745" s="137"/>
      <c r="J745" s="137"/>
      <c r="Z745" s="145"/>
      <c r="AA745" s="145"/>
      <c r="AB745" s="145"/>
      <c r="AC745" s="145"/>
      <c r="AD745" s="145"/>
      <c r="AE745" s="145"/>
    </row>
    <row r="746" spans="9:31" ht="12.5" x14ac:dyDescent="0.25">
      <c r="I746" s="137"/>
      <c r="J746" s="137"/>
      <c r="Z746" s="145"/>
      <c r="AA746" s="145"/>
      <c r="AB746" s="145"/>
      <c r="AC746" s="145"/>
      <c r="AD746" s="145"/>
      <c r="AE746" s="145"/>
    </row>
    <row r="747" spans="9:31" ht="12.5" x14ac:dyDescent="0.25">
      <c r="I747" s="137"/>
      <c r="J747" s="137"/>
      <c r="Z747" s="145"/>
      <c r="AA747" s="145"/>
      <c r="AB747" s="145"/>
      <c r="AC747" s="145"/>
      <c r="AD747" s="145"/>
      <c r="AE747" s="145"/>
    </row>
    <row r="748" spans="9:31" ht="12.5" x14ac:dyDescent="0.25">
      <c r="I748" s="137"/>
      <c r="J748" s="137"/>
      <c r="Z748" s="145"/>
      <c r="AA748" s="145"/>
      <c r="AB748" s="145"/>
      <c r="AC748" s="145"/>
      <c r="AD748" s="145"/>
      <c r="AE748" s="145"/>
    </row>
    <row r="749" spans="9:31" ht="12.5" x14ac:dyDescent="0.25">
      <c r="I749" s="137"/>
      <c r="J749" s="137"/>
      <c r="Z749" s="145"/>
      <c r="AA749" s="145"/>
      <c r="AB749" s="145"/>
      <c r="AC749" s="145"/>
      <c r="AD749" s="145"/>
      <c r="AE749" s="145"/>
    </row>
    <row r="750" spans="9:31" ht="12.5" x14ac:dyDescent="0.25">
      <c r="I750" s="137"/>
      <c r="J750" s="137"/>
      <c r="Z750" s="145"/>
      <c r="AA750" s="145"/>
      <c r="AB750" s="145"/>
      <c r="AC750" s="145"/>
      <c r="AD750" s="145"/>
      <c r="AE750" s="145"/>
    </row>
    <row r="751" spans="9:31" ht="12.5" x14ac:dyDescent="0.25">
      <c r="I751" s="137"/>
      <c r="J751" s="137"/>
      <c r="Z751" s="145"/>
      <c r="AA751" s="145"/>
      <c r="AB751" s="145"/>
      <c r="AC751" s="145"/>
      <c r="AD751" s="145"/>
      <c r="AE751" s="145"/>
    </row>
    <row r="752" spans="9:31" ht="12.5" x14ac:dyDescent="0.25">
      <c r="I752" s="137"/>
      <c r="J752" s="137"/>
      <c r="Z752" s="145"/>
      <c r="AA752" s="145"/>
      <c r="AB752" s="145"/>
      <c r="AC752" s="145"/>
      <c r="AD752" s="145"/>
      <c r="AE752" s="145"/>
    </row>
    <row r="753" spans="9:31" ht="12.5" x14ac:dyDescent="0.25">
      <c r="I753" s="137"/>
      <c r="J753" s="137"/>
      <c r="Z753" s="145"/>
      <c r="AA753" s="145"/>
      <c r="AB753" s="145"/>
      <c r="AC753" s="145"/>
      <c r="AD753" s="145"/>
      <c r="AE753" s="145"/>
    </row>
    <row r="754" spans="9:31" ht="12.5" x14ac:dyDescent="0.25">
      <c r="I754" s="137"/>
      <c r="J754" s="137"/>
      <c r="Z754" s="145"/>
      <c r="AA754" s="145"/>
      <c r="AB754" s="145"/>
      <c r="AC754" s="145"/>
      <c r="AD754" s="145"/>
      <c r="AE754" s="145"/>
    </row>
    <row r="755" spans="9:31" ht="12.5" x14ac:dyDescent="0.25">
      <c r="I755" s="137"/>
      <c r="J755" s="137"/>
      <c r="Z755" s="145"/>
      <c r="AA755" s="145"/>
      <c r="AB755" s="145"/>
      <c r="AC755" s="145"/>
      <c r="AD755" s="145"/>
      <c r="AE755" s="145"/>
    </row>
    <row r="756" spans="9:31" ht="12.5" x14ac:dyDescent="0.25">
      <c r="I756" s="137"/>
      <c r="J756" s="137"/>
      <c r="Z756" s="145"/>
      <c r="AA756" s="145"/>
      <c r="AB756" s="145"/>
      <c r="AC756" s="145"/>
      <c r="AD756" s="145"/>
      <c r="AE756" s="145"/>
    </row>
    <row r="757" spans="9:31" ht="12.5" x14ac:dyDescent="0.25">
      <c r="I757" s="137"/>
      <c r="J757" s="137"/>
      <c r="Z757" s="145"/>
      <c r="AA757" s="145"/>
      <c r="AB757" s="145"/>
      <c r="AC757" s="145"/>
      <c r="AD757" s="145"/>
      <c r="AE757" s="145"/>
    </row>
    <row r="758" spans="9:31" ht="12.5" x14ac:dyDescent="0.25">
      <c r="I758" s="137"/>
      <c r="J758" s="137"/>
      <c r="Z758" s="145"/>
      <c r="AA758" s="145"/>
      <c r="AB758" s="145"/>
      <c r="AC758" s="145"/>
      <c r="AD758" s="145"/>
      <c r="AE758" s="145"/>
    </row>
    <row r="759" spans="9:31" ht="12.5" x14ac:dyDescent="0.25">
      <c r="I759" s="137"/>
      <c r="J759" s="137"/>
      <c r="Z759" s="145"/>
      <c r="AA759" s="145"/>
      <c r="AB759" s="145"/>
      <c r="AC759" s="145"/>
      <c r="AD759" s="145"/>
      <c r="AE759" s="145"/>
    </row>
    <row r="760" spans="9:31" ht="12.5" x14ac:dyDescent="0.25">
      <c r="I760" s="137"/>
      <c r="J760" s="137"/>
      <c r="Z760" s="145"/>
      <c r="AA760" s="145"/>
      <c r="AB760" s="145"/>
      <c r="AC760" s="145"/>
      <c r="AD760" s="145"/>
      <c r="AE760" s="145"/>
    </row>
    <row r="761" spans="9:31" ht="12.5" x14ac:dyDescent="0.25">
      <c r="I761" s="137"/>
      <c r="J761" s="137"/>
      <c r="Z761" s="145"/>
      <c r="AA761" s="145"/>
      <c r="AB761" s="145"/>
      <c r="AC761" s="145"/>
      <c r="AD761" s="145"/>
      <c r="AE761" s="145"/>
    </row>
    <row r="762" spans="9:31" ht="12.5" x14ac:dyDescent="0.25">
      <c r="I762" s="137"/>
      <c r="J762" s="137"/>
      <c r="Z762" s="145"/>
      <c r="AA762" s="145"/>
      <c r="AB762" s="145"/>
      <c r="AC762" s="145"/>
      <c r="AD762" s="145"/>
      <c r="AE762" s="145"/>
    </row>
    <row r="763" spans="9:31" ht="12.5" x14ac:dyDescent="0.25">
      <c r="I763" s="137"/>
      <c r="J763" s="137"/>
      <c r="Z763" s="145"/>
      <c r="AA763" s="145"/>
      <c r="AB763" s="145"/>
      <c r="AC763" s="145"/>
      <c r="AD763" s="145"/>
      <c r="AE763" s="145"/>
    </row>
    <row r="764" spans="9:31" ht="12.5" x14ac:dyDescent="0.25">
      <c r="I764" s="137"/>
      <c r="J764" s="137"/>
      <c r="Z764" s="145"/>
      <c r="AA764" s="145"/>
      <c r="AB764" s="145"/>
      <c r="AC764" s="145"/>
      <c r="AD764" s="145"/>
      <c r="AE764" s="145"/>
    </row>
    <row r="765" spans="9:31" ht="12.5" x14ac:dyDescent="0.25">
      <c r="I765" s="137"/>
      <c r="J765" s="137"/>
      <c r="Z765" s="145"/>
      <c r="AA765" s="145"/>
      <c r="AB765" s="145"/>
      <c r="AC765" s="145"/>
      <c r="AD765" s="145"/>
      <c r="AE765" s="145"/>
    </row>
    <row r="766" spans="9:31" ht="12.5" x14ac:dyDescent="0.25">
      <c r="I766" s="137"/>
      <c r="J766" s="137"/>
      <c r="Z766" s="145"/>
      <c r="AA766" s="145"/>
      <c r="AB766" s="145"/>
      <c r="AC766" s="145"/>
      <c r="AD766" s="145"/>
      <c r="AE766" s="145"/>
    </row>
    <row r="767" spans="9:31" ht="12.5" x14ac:dyDescent="0.25">
      <c r="I767" s="137"/>
      <c r="J767" s="137"/>
      <c r="Z767" s="145"/>
      <c r="AA767" s="145"/>
      <c r="AB767" s="145"/>
      <c r="AC767" s="145"/>
      <c r="AD767" s="145"/>
      <c r="AE767" s="145"/>
    </row>
    <row r="768" spans="9:31" ht="12.5" x14ac:dyDescent="0.25">
      <c r="I768" s="137"/>
      <c r="J768" s="137"/>
      <c r="Z768" s="145"/>
      <c r="AA768" s="145"/>
      <c r="AB768" s="145"/>
      <c r="AC768" s="145"/>
      <c r="AD768" s="145"/>
      <c r="AE768" s="145"/>
    </row>
    <row r="769" spans="9:31" ht="12.5" x14ac:dyDescent="0.25">
      <c r="I769" s="137"/>
      <c r="J769" s="137"/>
      <c r="Z769" s="145"/>
      <c r="AA769" s="145"/>
      <c r="AB769" s="145"/>
      <c r="AC769" s="145"/>
      <c r="AD769" s="145"/>
      <c r="AE769" s="145"/>
    </row>
    <row r="770" spans="9:31" ht="12.5" x14ac:dyDescent="0.25">
      <c r="I770" s="137"/>
      <c r="J770" s="137"/>
      <c r="Z770" s="145"/>
      <c r="AA770" s="145"/>
      <c r="AB770" s="145"/>
      <c r="AC770" s="145"/>
      <c r="AD770" s="145"/>
      <c r="AE770" s="145"/>
    </row>
    <row r="771" spans="9:31" ht="12.5" x14ac:dyDescent="0.25">
      <c r="I771" s="137"/>
      <c r="J771" s="137"/>
      <c r="Z771" s="145"/>
      <c r="AA771" s="145"/>
      <c r="AB771" s="145"/>
      <c r="AC771" s="145"/>
      <c r="AD771" s="145"/>
      <c r="AE771" s="145"/>
    </row>
    <row r="772" spans="9:31" ht="12.5" x14ac:dyDescent="0.25">
      <c r="I772" s="137"/>
      <c r="J772" s="137"/>
      <c r="Z772" s="145"/>
      <c r="AA772" s="145"/>
      <c r="AB772" s="145"/>
      <c r="AC772" s="145"/>
      <c r="AD772" s="145"/>
      <c r="AE772" s="145"/>
    </row>
    <row r="773" spans="9:31" ht="12.5" x14ac:dyDescent="0.25">
      <c r="I773" s="137"/>
      <c r="J773" s="137"/>
      <c r="Z773" s="145"/>
      <c r="AA773" s="145"/>
      <c r="AB773" s="145"/>
      <c r="AC773" s="145"/>
      <c r="AD773" s="145"/>
      <c r="AE773" s="145"/>
    </row>
    <row r="774" spans="9:31" ht="12.5" x14ac:dyDescent="0.25">
      <c r="I774" s="137"/>
      <c r="J774" s="137"/>
      <c r="Z774" s="145"/>
      <c r="AA774" s="145"/>
      <c r="AB774" s="145"/>
      <c r="AC774" s="145"/>
      <c r="AD774" s="145"/>
      <c r="AE774" s="145"/>
    </row>
    <row r="775" spans="9:31" ht="12.5" x14ac:dyDescent="0.25">
      <c r="I775" s="137"/>
      <c r="J775" s="137"/>
      <c r="Z775" s="145"/>
      <c r="AA775" s="145"/>
      <c r="AB775" s="145"/>
      <c r="AC775" s="145"/>
      <c r="AD775" s="145"/>
      <c r="AE775" s="145"/>
    </row>
    <row r="776" spans="9:31" ht="12.5" x14ac:dyDescent="0.25">
      <c r="I776" s="137"/>
      <c r="J776" s="137"/>
      <c r="Z776" s="145"/>
      <c r="AA776" s="145"/>
      <c r="AB776" s="145"/>
      <c r="AC776" s="145"/>
      <c r="AD776" s="145"/>
      <c r="AE776" s="145"/>
    </row>
    <row r="777" spans="9:31" ht="12.5" x14ac:dyDescent="0.25">
      <c r="I777" s="137"/>
      <c r="J777" s="137"/>
      <c r="Z777" s="145"/>
      <c r="AA777" s="145"/>
      <c r="AB777" s="145"/>
      <c r="AC777" s="145"/>
      <c r="AD777" s="145"/>
      <c r="AE777" s="145"/>
    </row>
    <row r="778" spans="9:31" ht="12.5" x14ac:dyDescent="0.25">
      <c r="I778" s="137"/>
      <c r="J778" s="137"/>
      <c r="Z778" s="145"/>
      <c r="AA778" s="145"/>
      <c r="AB778" s="145"/>
      <c r="AC778" s="145"/>
      <c r="AD778" s="145"/>
      <c r="AE778" s="145"/>
    </row>
    <row r="779" spans="9:31" ht="12.5" x14ac:dyDescent="0.25">
      <c r="I779" s="137"/>
      <c r="J779" s="137"/>
      <c r="Z779" s="145"/>
      <c r="AA779" s="145"/>
      <c r="AB779" s="145"/>
      <c r="AC779" s="145"/>
      <c r="AD779" s="145"/>
      <c r="AE779" s="145"/>
    </row>
    <row r="780" spans="9:31" ht="12.5" x14ac:dyDescent="0.25">
      <c r="I780" s="137"/>
      <c r="J780" s="137"/>
      <c r="Z780" s="145"/>
      <c r="AA780" s="145"/>
      <c r="AB780" s="145"/>
      <c r="AC780" s="145"/>
      <c r="AD780" s="145"/>
      <c r="AE780" s="145"/>
    </row>
    <row r="781" spans="9:31" ht="12.5" x14ac:dyDescent="0.25">
      <c r="I781" s="137"/>
      <c r="J781" s="137"/>
      <c r="Z781" s="145"/>
      <c r="AA781" s="145"/>
      <c r="AB781" s="145"/>
      <c r="AC781" s="145"/>
      <c r="AD781" s="145"/>
      <c r="AE781" s="145"/>
    </row>
    <row r="782" spans="9:31" ht="12.5" x14ac:dyDescent="0.25">
      <c r="I782" s="137"/>
      <c r="J782" s="137"/>
      <c r="Z782" s="145"/>
      <c r="AA782" s="145"/>
      <c r="AB782" s="145"/>
      <c r="AC782" s="145"/>
      <c r="AD782" s="145"/>
      <c r="AE782" s="145"/>
    </row>
    <row r="783" spans="9:31" ht="12.5" x14ac:dyDescent="0.25">
      <c r="I783" s="137"/>
      <c r="J783" s="137"/>
      <c r="Z783" s="145"/>
      <c r="AA783" s="145"/>
      <c r="AB783" s="145"/>
      <c r="AC783" s="145"/>
      <c r="AD783" s="145"/>
      <c r="AE783" s="145"/>
    </row>
    <row r="784" spans="9:31" ht="12.5" x14ac:dyDescent="0.25">
      <c r="I784" s="137"/>
      <c r="J784" s="137"/>
      <c r="Z784" s="145"/>
      <c r="AA784" s="145"/>
      <c r="AB784" s="145"/>
      <c r="AC784" s="145"/>
      <c r="AD784" s="145"/>
      <c r="AE784" s="145"/>
    </row>
    <row r="785" spans="9:31" ht="12.5" x14ac:dyDescent="0.25">
      <c r="I785" s="137"/>
      <c r="J785" s="137"/>
      <c r="Z785" s="145"/>
      <c r="AA785" s="145"/>
      <c r="AB785" s="145"/>
      <c r="AC785" s="145"/>
      <c r="AD785" s="145"/>
      <c r="AE785" s="145"/>
    </row>
    <row r="786" spans="9:31" ht="12.5" x14ac:dyDescent="0.25">
      <c r="I786" s="137"/>
      <c r="J786" s="137"/>
      <c r="Z786" s="145"/>
      <c r="AA786" s="145"/>
      <c r="AB786" s="145"/>
      <c r="AC786" s="145"/>
      <c r="AD786" s="145"/>
      <c r="AE786" s="145"/>
    </row>
    <row r="787" spans="9:31" ht="12.5" x14ac:dyDescent="0.25">
      <c r="I787" s="137"/>
      <c r="J787" s="137"/>
      <c r="Z787" s="145"/>
      <c r="AA787" s="145"/>
      <c r="AB787" s="145"/>
      <c r="AC787" s="145"/>
      <c r="AD787" s="145"/>
      <c r="AE787" s="145"/>
    </row>
    <row r="788" spans="9:31" ht="12.5" x14ac:dyDescent="0.25">
      <c r="I788" s="137"/>
      <c r="J788" s="137"/>
      <c r="Z788" s="145"/>
      <c r="AA788" s="145"/>
      <c r="AB788" s="145"/>
      <c r="AC788" s="145"/>
      <c r="AD788" s="145"/>
      <c r="AE788" s="145"/>
    </row>
    <row r="789" spans="9:31" ht="12.5" x14ac:dyDescent="0.25">
      <c r="I789" s="137"/>
      <c r="J789" s="137"/>
      <c r="Z789" s="145"/>
      <c r="AA789" s="145"/>
      <c r="AB789" s="145"/>
      <c r="AC789" s="145"/>
      <c r="AD789" s="145"/>
      <c r="AE789" s="145"/>
    </row>
    <row r="790" spans="9:31" ht="12.5" x14ac:dyDescent="0.25">
      <c r="I790" s="137"/>
      <c r="J790" s="137"/>
      <c r="Z790" s="145"/>
      <c r="AA790" s="145"/>
      <c r="AB790" s="145"/>
      <c r="AC790" s="145"/>
      <c r="AD790" s="145"/>
      <c r="AE790" s="145"/>
    </row>
    <row r="791" spans="9:31" ht="12.5" x14ac:dyDescent="0.25">
      <c r="I791" s="137"/>
      <c r="J791" s="137"/>
      <c r="Z791" s="145"/>
      <c r="AA791" s="145"/>
      <c r="AB791" s="145"/>
      <c r="AC791" s="145"/>
      <c r="AD791" s="145"/>
      <c r="AE791" s="145"/>
    </row>
    <row r="792" spans="9:31" ht="12.5" x14ac:dyDescent="0.25">
      <c r="I792" s="137"/>
      <c r="J792" s="137"/>
      <c r="Z792" s="145"/>
      <c r="AA792" s="145"/>
      <c r="AB792" s="145"/>
      <c r="AC792" s="145"/>
      <c r="AD792" s="145"/>
      <c r="AE792" s="145"/>
    </row>
    <row r="793" spans="9:31" ht="12.5" x14ac:dyDescent="0.25">
      <c r="I793" s="137"/>
      <c r="J793" s="137"/>
      <c r="Z793" s="145"/>
      <c r="AA793" s="145"/>
      <c r="AB793" s="145"/>
      <c r="AC793" s="145"/>
      <c r="AD793" s="145"/>
      <c r="AE793" s="145"/>
    </row>
    <row r="794" spans="9:31" ht="12.5" x14ac:dyDescent="0.25">
      <c r="I794" s="137"/>
      <c r="J794" s="137"/>
      <c r="Z794" s="145"/>
      <c r="AA794" s="145"/>
      <c r="AB794" s="145"/>
      <c r="AC794" s="145"/>
      <c r="AD794" s="145"/>
      <c r="AE794" s="145"/>
    </row>
    <row r="795" spans="9:31" ht="12.5" x14ac:dyDescent="0.25">
      <c r="I795" s="137"/>
      <c r="J795" s="137"/>
      <c r="Z795" s="145"/>
      <c r="AA795" s="145"/>
      <c r="AB795" s="145"/>
      <c r="AC795" s="145"/>
      <c r="AD795" s="145"/>
      <c r="AE795" s="145"/>
    </row>
    <row r="796" spans="9:31" ht="12.5" x14ac:dyDescent="0.25">
      <c r="I796" s="137"/>
      <c r="J796" s="137"/>
      <c r="Z796" s="145"/>
      <c r="AA796" s="145"/>
      <c r="AB796" s="145"/>
      <c r="AC796" s="145"/>
      <c r="AD796" s="145"/>
      <c r="AE796" s="145"/>
    </row>
    <row r="797" spans="9:31" ht="12.5" x14ac:dyDescent="0.25">
      <c r="I797" s="137"/>
      <c r="J797" s="137"/>
      <c r="Z797" s="145"/>
      <c r="AA797" s="145"/>
      <c r="AB797" s="145"/>
      <c r="AC797" s="145"/>
      <c r="AD797" s="145"/>
      <c r="AE797" s="145"/>
    </row>
    <row r="798" spans="9:31" ht="12.5" x14ac:dyDescent="0.25">
      <c r="I798" s="137"/>
      <c r="J798" s="137"/>
      <c r="Z798" s="145"/>
      <c r="AA798" s="145"/>
      <c r="AB798" s="145"/>
      <c r="AC798" s="145"/>
      <c r="AD798" s="145"/>
      <c r="AE798" s="145"/>
    </row>
    <row r="799" spans="9:31" ht="12.5" x14ac:dyDescent="0.25">
      <c r="I799" s="137"/>
      <c r="J799" s="137"/>
      <c r="Z799" s="145"/>
      <c r="AA799" s="145"/>
      <c r="AB799" s="145"/>
      <c r="AC799" s="145"/>
      <c r="AD799" s="145"/>
      <c r="AE799" s="145"/>
    </row>
    <row r="800" spans="9:31" ht="12.5" x14ac:dyDescent="0.25">
      <c r="I800" s="137"/>
      <c r="J800" s="137"/>
      <c r="Z800" s="145"/>
      <c r="AA800" s="145"/>
      <c r="AB800" s="145"/>
      <c r="AC800" s="145"/>
      <c r="AD800" s="145"/>
      <c r="AE800" s="145"/>
    </row>
    <row r="801" spans="9:31" ht="12.5" x14ac:dyDescent="0.25">
      <c r="I801" s="137"/>
      <c r="J801" s="137"/>
      <c r="Z801" s="145"/>
      <c r="AA801" s="145"/>
      <c r="AB801" s="145"/>
      <c r="AC801" s="145"/>
      <c r="AD801" s="145"/>
      <c r="AE801" s="145"/>
    </row>
    <row r="802" spans="9:31" ht="12.5" x14ac:dyDescent="0.25">
      <c r="I802" s="137"/>
      <c r="J802" s="137"/>
      <c r="Z802" s="145"/>
      <c r="AA802" s="145"/>
      <c r="AB802" s="145"/>
      <c r="AC802" s="145"/>
      <c r="AD802" s="145"/>
      <c r="AE802" s="145"/>
    </row>
    <row r="803" spans="9:31" ht="12.5" x14ac:dyDescent="0.25">
      <c r="I803" s="137"/>
      <c r="J803" s="137"/>
      <c r="Z803" s="145"/>
      <c r="AA803" s="145"/>
      <c r="AB803" s="145"/>
      <c r="AC803" s="145"/>
      <c r="AD803" s="145"/>
      <c r="AE803" s="145"/>
    </row>
    <row r="804" spans="9:31" ht="12.5" x14ac:dyDescent="0.25">
      <c r="I804" s="137"/>
      <c r="J804" s="137"/>
      <c r="Z804" s="145"/>
      <c r="AA804" s="145"/>
      <c r="AB804" s="145"/>
      <c r="AC804" s="145"/>
      <c r="AD804" s="145"/>
      <c r="AE804" s="145"/>
    </row>
    <row r="805" spans="9:31" ht="12.5" x14ac:dyDescent="0.25">
      <c r="I805" s="137"/>
      <c r="J805" s="137"/>
      <c r="Z805" s="145"/>
      <c r="AA805" s="145"/>
      <c r="AB805" s="145"/>
      <c r="AC805" s="145"/>
      <c r="AD805" s="145"/>
      <c r="AE805" s="145"/>
    </row>
    <row r="806" spans="9:31" ht="12.5" x14ac:dyDescent="0.25">
      <c r="I806" s="137"/>
      <c r="J806" s="137"/>
      <c r="Z806" s="145"/>
      <c r="AA806" s="145"/>
      <c r="AB806" s="145"/>
      <c r="AC806" s="145"/>
      <c r="AD806" s="145"/>
      <c r="AE806" s="145"/>
    </row>
    <row r="807" spans="9:31" ht="12.5" x14ac:dyDescent="0.25">
      <c r="I807" s="137"/>
      <c r="J807" s="137"/>
      <c r="Z807" s="145"/>
      <c r="AA807" s="145"/>
      <c r="AB807" s="145"/>
      <c r="AC807" s="145"/>
      <c r="AD807" s="145"/>
      <c r="AE807" s="145"/>
    </row>
    <row r="808" spans="9:31" ht="12.5" x14ac:dyDescent="0.25">
      <c r="I808" s="137"/>
      <c r="J808" s="137"/>
      <c r="Z808" s="145"/>
      <c r="AA808" s="145"/>
      <c r="AB808" s="145"/>
      <c r="AC808" s="145"/>
      <c r="AD808" s="145"/>
      <c r="AE808" s="145"/>
    </row>
    <row r="809" spans="9:31" ht="12.5" x14ac:dyDescent="0.25">
      <c r="I809" s="137"/>
      <c r="J809" s="137"/>
      <c r="Z809" s="145"/>
      <c r="AA809" s="145"/>
      <c r="AB809" s="145"/>
      <c r="AC809" s="145"/>
      <c r="AD809" s="145"/>
      <c r="AE809" s="145"/>
    </row>
    <row r="810" spans="9:31" ht="12.5" x14ac:dyDescent="0.25">
      <c r="I810" s="137"/>
      <c r="J810" s="137"/>
      <c r="Z810" s="145"/>
      <c r="AA810" s="145"/>
      <c r="AB810" s="145"/>
      <c r="AC810" s="145"/>
      <c r="AD810" s="145"/>
      <c r="AE810" s="145"/>
    </row>
    <row r="811" spans="9:31" ht="12.5" x14ac:dyDescent="0.25">
      <c r="I811" s="137"/>
      <c r="J811" s="137"/>
      <c r="Z811" s="145"/>
      <c r="AA811" s="145"/>
      <c r="AB811" s="145"/>
      <c r="AC811" s="145"/>
      <c r="AD811" s="145"/>
      <c r="AE811" s="145"/>
    </row>
    <row r="812" spans="9:31" ht="12.5" x14ac:dyDescent="0.25">
      <c r="I812" s="137"/>
      <c r="J812" s="137"/>
      <c r="Z812" s="145"/>
      <c r="AA812" s="145"/>
      <c r="AB812" s="145"/>
      <c r="AC812" s="145"/>
      <c r="AD812" s="145"/>
      <c r="AE812" s="145"/>
    </row>
    <row r="813" spans="9:31" ht="12.5" x14ac:dyDescent="0.25">
      <c r="I813" s="137"/>
      <c r="J813" s="137"/>
      <c r="Z813" s="145"/>
      <c r="AA813" s="145"/>
      <c r="AB813" s="145"/>
      <c r="AC813" s="145"/>
      <c r="AD813" s="145"/>
      <c r="AE813" s="145"/>
    </row>
    <row r="814" spans="9:31" ht="12.5" x14ac:dyDescent="0.25">
      <c r="I814" s="137"/>
      <c r="J814" s="137"/>
      <c r="Z814" s="145"/>
      <c r="AA814" s="145"/>
      <c r="AB814" s="145"/>
      <c r="AC814" s="145"/>
      <c r="AD814" s="145"/>
      <c r="AE814" s="145"/>
    </row>
    <row r="815" spans="9:31" ht="12.5" x14ac:dyDescent="0.25">
      <c r="I815" s="137"/>
      <c r="J815" s="137"/>
      <c r="Z815" s="145"/>
      <c r="AA815" s="145"/>
      <c r="AB815" s="145"/>
      <c r="AC815" s="145"/>
      <c r="AD815" s="145"/>
      <c r="AE815" s="145"/>
    </row>
    <row r="816" spans="9:31" ht="12.5" x14ac:dyDescent="0.25">
      <c r="I816" s="137"/>
      <c r="J816" s="137"/>
      <c r="Z816" s="145"/>
      <c r="AA816" s="145"/>
      <c r="AB816" s="145"/>
      <c r="AC816" s="145"/>
      <c r="AD816" s="145"/>
      <c r="AE816" s="145"/>
    </row>
    <row r="817" spans="9:31" ht="12.5" x14ac:dyDescent="0.25">
      <c r="I817" s="137"/>
      <c r="J817" s="137"/>
      <c r="Z817" s="145"/>
      <c r="AA817" s="145"/>
      <c r="AB817" s="145"/>
      <c r="AC817" s="145"/>
      <c r="AD817" s="145"/>
      <c r="AE817" s="145"/>
    </row>
    <row r="818" spans="9:31" ht="12.5" x14ac:dyDescent="0.25">
      <c r="I818" s="137"/>
      <c r="J818" s="137"/>
      <c r="Z818" s="145"/>
      <c r="AA818" s="145"/>
      <c r="AB818" s="145"/>
      <c r="AC818" s="145"/>
      <c r="AD818" s="145"/>
      <c r="AE818" s="145"/>
    </row>
    <row r="819" spans="9:31" ht="12.5" x14ac:dyDescent="0.25">
      <c r="I819" s="137"/>
      <c r="J819" s="137"/>
      <c r="Z819" s="145"/>
      <c r="AA819" s="145"/>
      <c r="AB819" s="145"/>
      <c r="AC819" s="145"/>
      <c r="AD819" s="145"/>
      <c r="AE819" s="145"/>
    </row>
    <row r="820" spans="9:31" ht="12.5" x14ac:dyDescent="0.25">
      <c r="I820" s="137"/>
      <c r="J820" s="137"/>
      <c r="Z820" s="145"/>
      <c r="AA820" s="145"/>
      <c r="AB820" s="145"/>
      <c r="AC820" s="145"/>
      <c r="AD820" s="145"/>
      <c r="AE820" s="145"/>
    </row>
    <row r="821" spans="9:31" ht="12.5" x14ac:dyDescent="0.25">
      <c r="I821" s="137"/>
      <c r="J821" s="137"/>
      <c r="Z821" s="145"/>
      <c r="AA821" s="145"/>
      <c r="AB821" s="145"/>
      <c r="AC821" s="145"/>
      <c r="AD821" s="145"/>
      <c r="AE821" s="145"/>
    </row>
    <row r="822" spans="9:31" ht="12.5" x14ac:dyDescent="0.25">
      <c r="I822" s="137"/>
      <c r="J822" s="137"/>
      <c r="Z822" s="145"/>
      <c r="AA822" s="145"/>
      <c r="AB822" s="145"/>
      <c r="AC822" s="145"/>
      <c r="AD822" s="145"/>
      <c r="AE822" s="145"/>
    </row>
    <row r="823" spans="9:31" ht="12.5" x14ac:dyDescent="0.25">
      <c r="I823" s="137"/>
      <c r="J823" s="137"/>
      <c r="Z823" s="145"/>
      <c r="AA823" s="145"/>
      <c r="AB823" s="145"/>
      <c r="AC823" s="145"/>
      <c r="AD823" s="145"/>
      <c r="AE823" s="145"/>
    </row>
    <row r="824" spans="9:31" ht="12.5" x14ac:dyDescent="0.25">
      <c r="I824" s="137"/>
      <c r="J824" s="137"/>
      <c r="Z824" s="145"/>
      <c r="AA824" s="145"/>
      <c r="AB824" s="145"/>
      <c r="AC824" s="145"/>
      <c r="AD824" s="145"/>
      <c r="AE824" s="145"/>
    </row>
    <row r="825" spans="9:31" ht="12.5" x14ac:dyDescent="0.25">
      <c r="I825" s="137"/>
      <c r="J825" s="137"/>
      <c r="Z825" s="145"/>
      <c r="AA825" s="145"/>
      <c r="AB825" s="145"/>
      <c r="AC825" s="145"/>
      <c r="AD825" s="145"/>
      <c r="AE825" s="145"/>
    </row>
    <row r="826" spans="9:31" ht="12.5" x14ac:dyDescent="0.25">
      <c r="I826" s="137"/>
      <c r="J826" s="137"/>
      <c r="Z826" s="145"/>
      <c r="AA826" s="145"/>
      <c r="AB826" s="145"/>
      <c r="AC826" s="145"/>
      <c r="AD826" s="145"/>
      <c r="AE826" s="145"/>
    </row>
    <row r="827" spans="9:31" ht="12.5" x14ac:dyDescent="0.25">
      <c r="I827" s="137"/>
      <c r="J827" s="137"/>
      <c r="Z827" s="145"/>
      <c r="AA827" s="145"/>
      <c r="AB827" s="145"/>
      <c r="AC827" s="145"/>
      <c r="AD827" s="145"/>
      <c r="AE827" s="145"/>
    </row>
    <row r="828" spans="9:31" ht="12.5" x14ac:dyDescent="0.25">
      <c r="I828" s="137"/>
      <c r="J828" s="137"/>
      <c r="Z828" s="145"/>
      <c r="AA828" s="145"/>
      <c r="AB828" s="145"/>
      <c r="AC828" s="145"/>
      <c r="AD828" s="145"/>
      <c r="AE828" s="145"/>
    </row>
    <row r="829" spans="9:31" ht="12.5" x14ac:dyDescent="0.25">
      <c r="I829" s="137"/>
      <c r="J829" s="137"/>
      <c r="Z829" s="145"/>
      <c r="AA829" s="145"/>
      <c r="AB829" s="145"/>
      <c r="AC829" s="145"/>
      <c r="AD829" s="145"/>
      <c r="AE829" s="145"/>
    </row>
    <row r="830" spans="9:31" ht="12.5" x14ac:dyDescent="0.25">
      <c r="I830" s="137"/>
      <c r="J830" s="137"/>
      <c r="Z830" s="145"/>
      <c r="AA830" s="145"/>
      <c r="AB830" s="145"/>
      <c r="AC830" s="145"/>
      <c r="AD830" s="145"/>
      <c r="AE830" s="145"/>
    </row>
    <row r="831" spans="9:31" ht="12.5" x14ac:dyDescent="0.25">
      <c r="I831" s="137"/>
      <c r="J831" s="137"/>
      <c r="Z831" s="145"/>
      <c r="AA831" s="145"/>
      <c r="AB831" s="145"/>
      <c r="AC831" s="145"/>
      <c r="AD831" s="145"/>
      <c r="AE831" s="145"/>
    </row>
    <row r="832" spans="9:31" ht="12.5" x14ac:dyDescent="0.25">
      <c r="I832" s="137"/>
      <c r="J832" s="137"/>
      <c r="Z832" s="145"/>
      <c r="AA832" s="145"/>
      <c r="AB832" s="145"/>
      <c r="AC832" s="145"/>
      <c r="AD832" s="145"/>
      <c r="AE832" s="145"/>
    </row>
    <row r="833" spans="9:31" ht="12.5" x14ac:dyDescent="0.25">
      <c r="I833" s="137"/>
      <c r="J833" s="137"/>
      <c r="Z833" s="145"/>
      <c r="AA833" s="145"/>
      <c r="AB833" s="145"/>
      <c r="AC833" s="145"/>
      <c r="AD833" s="145"/>
      <c r="AE833" s="145"/>
    </row>
    <row r="834" spans="9:31" ht="12.5" x14ac:dyDescent="0.25">
      <c r="I834" s="137"/>
      <c r="J834" s="137"/>
      <c r="Z834" s="145"/>
      <c r="AA834" s="145"/>
      <c r="AB834" s="145"/>
      <c r="AC834" s="145"/>
      <c r="AD834" s="145"/>
      <c r="AE834" s="145"/>
    </row>
    <row r="835" spans="9:31" ht="12.5" x14ac:dyDescent="0.25">
      <c r="I835" s="137"/>
      <c r="J835" s="137"/>
      <c r="Z835" s="145"/>
      <c r="AA835" s="145"/>
      <c r="AB835" s="145"/>
      <c r="AC835" s="145"/>
      <c r="AD835" s="145"/>
      <c r="AE835" s="145"/>
    </row>
    <row r="836" spans="9:31" ht="12.5" x14ac:dyDescent="0.25">
      <c r="I836" s="137"/>
      <c r="J836" s="137"/>
      <c r="Z836" s="145"/>
      <c r="AA836" s="145"/>
      <c r="AB836" s="145"/>
      <c r="AC836" s="145"/>
      <c r="AD836" s="145"/>
      <c r="AE836" s="145"/>
    </row>
    <row r="837" spans="9:31" ht="12.5" x14ac:dyDescent="0.25">
      <c r="I837" s="137"/>
      <c r="J837" s="137"/>
      <c r="Z837" s="145"/>
      <c r="AA837" s="145"/>
      <c r="AB837" s="145"/>
      <c r="AC837" s="145"/>
      <c r="AD837" s="145"/>
      <c r="AE837" s="145"/>
    </row>
    <row r="838" spans="9:31" ht="12.5" x14ac:dyDescent="0.25">
      <c r="I838" s="137"/>
      <c r="J838" s="137"/>
      <c r="Z838" s="145"/>
      <c r="AA838" s="145"/>
      <c r="AB838" s="145"/>
      <c r="AC838" s="145"/>
      <c r="AD838" s="145"/>
      <c r="AE838" s="145"/>
    </row>
    <row r="839" spans="9:31" ht="12.5" x14ac:dyDescent="0.25">
      <c r="I839" s="137"/>
      <c r="J839" s="137"/>
      <c r="Z839" s="145"/>
      <c r="AA839" s="145"/>
      <c r="AB839" s="145"/>
      <c r="AC839" s="145"/>
      <c r="AD839" s="145"/>
      <c r="AE839" s="145"/>
    </row>
    <row r="840" spans="9:31" ht="12.5" x14ac:dyDescent="0.25">
      <c r="I840" s="137"/>
      <c r="J840" s="137"/>
      <c r="Z840" s="145"/>
      <c r="AA840" s="145"/>
      <c r="AB840" s="145"/>
      <c r="AC840" s="145"/>
      <c r="AD840" s="145"/>
      <c r="AE840" s="145"/>
    </row>
    <row r="841" spans="9:31" ht="12.5" x14ac:dyDescent="0.25">
      <c r="I841" s="137"/>
      <c r="J841" s="137"/>
      <c r="Z841" s="145"/>
      <c r="AA841" s="145"/>
      <c r="AB841" s="145"/>
      <c r="AC841" s="145"/>
      <c r="AD841" s="145"/>
      <c r="AE841" s="145"/>
    </row>
    <row r="842" spans="9:31" ht="12.5" x14ac:dyDescent="0.25">
      <c r="I842" s="137"/>
      <c r="J842" s="137"/>
      <c r="Z842" s="145"/>
      <c r="AA842" s="145"/>
      <c r="AB842" s="145"/>
      <c r="AC842" s="145"/>
      <c r="AD842" s="145"/>
      <c r="AE842" s="145"/>
    </row>
    <row r="843" spans="9:31" ht="12.5" x14ac:dyDescent="0.25">
      <c r="I843" s="137"/>
      <c r="J843" s="137"/>
      <c r="Z843" s="145"/>
      <c r="AA843" s="145"/>
      <c r="AB843" s="145"/>
      <c r="AC843" s="145"/>
      <c r="AD843" s="145"/>
      <c r="AE843" s="145"/>
    </row>
    <row r="844" spans="9:31" ht="12.5" x14ac:dyDescent="0.25">
      <c r="I844" s="137"/>
      <c r="J844" s="137"/>
      <c r="Z844" s="145"/>
      <c r="AA844" s="145"/>
      <c r="AB844" s="145"/>
      <c r="AC844" s="145"/>
      <c r="AD844" s="145"/>
      <c r="AE844" s="145"/>
    </row>
    <row r="845" spans="9:31" ht="12.5" x14ac:dyDescent="0.25">
      <c r="I845" s="137"/>
      <c r="J845" s="137"/>
      <c r="Z845" s="145"/>
      <c r="AA845" s="145"/>
      <c r="AB845" s="145"/>
      <c r="AC845" s="145"/>
      <c r="AD845" s="145"/>
      <c r="AE845" s="145"/>
    </row>
    <row r="846" spans="9:31" ht="12.5" x14ac:dyDescent="0.25">
      <c r="I846" s="137"/>
      <c r="J846" s="137"/>
      <c r="Z846" s="145"/>
      <c r="AA846" s="145"/>
      <c r="AB846" s="145"/>
      <c r="AC846" s="145"/>
      <c r="AD846" s="145"/>
      <c r="AE846" s="145"/>
    </row>
    <row r="847" spans="9:31" ht="12.5" x14ac:dyDescent="0.25">
      <c r="I847" s="137"/>
      <c r="J847" s="137"/>
      <c r="Z847" s="145"/>
      <c r="AA847" s="145"/>
      <c r="AB847" s="145"/>
      <c r="AC847" s="145"/>
      <c r="AD847" s="145"/>
      <c r="AE847" s="145"/>
    </row>
    <row r="848" spans="9:31" ht="12.5" x14ac:dyDescent="0.25">
      <c r="I848" s="137"/>
      <c r="J848" s="137"/>
      <c r="Z848" s="145"/>
      <c r="AA848" s="145"/>
      <c r="AB848" s="145"/>
      <c r="AC848" s="145"/>
      <c r="AD848" s="145"/>
      <c r="AE848" s="145"/>
    </row>
    <row r="849" spans="9:31" ht="12.5" x14ac:dyDescent="0.25">
      <c r="I849" s="137"/>
      <c r="J849" s="137"/>
      <c r="Z849" s="145"/>
      <c r="AA849" s="145"/>
      <c r="AB849" s="145"/>
      <c r="AC849" s="145"/>
      <c r="AD849" s="145"/>
      <c r="AE849" s="145"/>
    </row>
    <row r="850" spans="9:31" ht="12.5" x14ac:dyDescent="0.25">
      <c r="I850" s="137"/>
      <c r="J850" s="137"/>
      <c r="Z850" s="145"/>
      <c r="AA850" s="145"/>
      <c r="AB850" s="145"/>
      <c r="AC850" s="145"/>
      <c r="AD850" s="145"/>
      <c r="AE850" s="145"/>
    </row>
    <row r="851" spans="9:31" ht="12.5" x14ac:dyDescent="0.25">
      <c r="I851" s="137"/>
      <c r="J851" s="137"/>
      <c r="Z851" s="145"/>
      <c r="AA851" s="145"/>
      <c r="AB851" s="145"/>
      <c r="AC851" s="145"/>
      <c r="AD851" s="145"/>
      <c r="AE851" s="145"/>
    </row>
    <row r="852" spans="9:31" ht="12.5" x14ac:dyDescent="0.25">
      <c r="I852" s="137"/>
      <c r="J852" s="137"/>
      <c r="Z852" s="145"/>
      <c r="AA852" s="145"/>
      <c r="AB852" s="145"/>
      <c r="AC852" s="145"/>
      <c r="AD852" s="145"/>
      <c r="AE852" s="145"/>
    </row>
    <row r="853" spans="9:31" ht="12.5" x14ac:dyDescent="0.25">
      <c r="I853" s="137"/>
      <c r="J853" s="137"/>
      <c r="Z853" s="145"/>
      <c r="AA853" s="145"/>
      <c r="AB853" s="145"/>
      <c r="AC853" s="145"/>
      <c r="AD853" s="145"/>
      <c r="AE853" s="145"/>
    </row>
    <row r="854" spans="9:31" ht="12.5" x14ac:dyDescent="0.25">
      <c r="I854" s="137"/>
      <c r="J854" s="137"/>
      <c r="Z854" s="145"/>
      <c r="AA854" s="145"/>
      <c r="AB854" s="145"/>
      <c r="AC854" s="145"/>
      <c r="AD854" s="145"/>
      <c r="AE854" s="145"/>
    </row>
    <row r="855" spans="9:31" ht="12.5" x14ac:dyDescent="0.25">
      <c r="I855" s="137"/>
      <c r="J855" s="137"/>
      <c r="Z855" s="145"/>
      <c r="AA855" s="145"/>
      <c r="AB855" s="145"/>
      <c r="AC855" s="145"/>
      <c r="AD855" s="145"/>
      <c r="AE855" s="145"/>
    </row>
    <row r="856" spans="9:31" ht="12.5" x14ac:dyDescent="0.25">
      <c r="I856" s="137"/>
      <c r="J856" s="137"/>
      <c r="Z856" s="145"/>
      <c r="AA856" s="145"/>
      <c r="AB856" s="145"/>
      <c r="AC856" s="145"/>
      <c r="AD856" s="145"/>
      <c r="AE856" s="145"/>
    </row>
    <row r="857" spans="9:31" ht="12.5" x14ac:dyDescent="0.25">
      <c r="I857" s="137"/>
      <c r="J857" s="137"/>
      <c r="Z857" s="145"/>
      <c r="AA857" s="145"/>
      <c r="AB857" s="145"/>
      <c r="AC857" s="145"/>
      <c r="AD857" s="145"/>
      <c r="AE857" s="145"/>
    </row>
    <row r="858" spans="9:31" ht="12.5" x14ac:dyDescent="0.25">
      <c r="I858" s="137"/>
      <c r="J858" s="137"/>
      <c r="Z858" s="145"/>
      <c r="AA858" s="145"/>
      <c r="AB858" s="145"/>
      <c r="AC858" s="145"/>
      <c r="AD858" s="145"/>
      <c r="AE858" s="145"/>
    </row>
    <row r="859" spans="9:31" ht="12.5" x14ac:dyDescent="0.25">
      <c r="I859" s="137"/>
      <c r="J859" s="137"/>
      <c r="Z859" s="145"/>
      <c r="AA859" s="145"/>
      <c r="AB859" s="145"/>
      <c r="AC859" s="145"/>
      <c r="AD859" s="145"/>
      <c r="AE859" s="145"/>
    </row>
    <row r="860" spans="9:31" ht="12.5" x14ac:dyDescent="0.25">
      <c r="I860" s="137"/>
      <c r="J860" s="137"/>
      <c r="Z860" s="145"/>
      <c r="AA860" s="145"/>
      <c r="AB860" s="145"/>
      <c r="AC860" s="145"/>
      <c r="AD860" s="145"/>
      <c r="AE860" s="145"/>
    </row>
    <row r="861" spans="9:31" ht="12.5" x14ac:dyDescent="0.25">
      <c r="I861" s="137"/>
      <c r="J861" s="137"/>
      <c r="Z861" s="145"/>
      <c r="AA861" s="145"/>
      <c r="AB861" s="145"/>
      <c r="AC861" s="145"/>
      <c r="AD861" s="145"/>
      <c r="AE861" s="145"/>
    </row>
    <row r="862" spans="9:31" ht="12.5" x14ac:dyDescent="0.25">
      <c r="I862" s="137"/>
      <c r="J862" s="137"/>
      <c r="Z862" s="145"/>
      <c r="AA862" s="145"/>
      <c r="AB862" s="145"/>
      <c r="AC862" s="145"/>
      <c r="AD862" s="145"/>
      <c r="AE862" s="145"/>
    </row>
    <row r="863" spans="9:31" ht="12.5" x14ac:dyDescent="0.25">
      <c r="I863" s="137"/>
      <c r="J863" s="137"/>
      <c r="Z863" s="145"/>
      <c r="AA863" s="145"/>
      <c r="AB863" s="145"/>
      <c r="AC863" s="145"/>
      <c r="AD863" s="145"/>
      <c r="AE863" s="145"/>
    </row>
    <row r="864" spans="9:31" ht="12.5" x14ac:dyDescent="0.25">
      <c r="I864" s="137"/>
      <c r="J864" s="137"/>
      <c r="Z864" s="145"/>
      <c r="AA864" s="145"/>
      <c r="AB864" s="145"/>
      <c r="AC864" s="145"/>
      <c r="AD864" s="145"/>
      <c r="AE864" s="145"/>
    </row>
    <row r="865" spans="9:31" ht="12.5" x14ac:dyDescent="0.25">
      <c r="I865" s="137"/>
      <c r="J865" s="137"/>
      <c r="Z865" s="145"/>
      <c r="AA865" s="145"/>
      <c r="AB865" s="145"/>
      <c r="AC865" s="145"/>
      <c r="AD865" s="145"/>
      <c r="AE865" s="145"/>
    </row>
    <row r="866" spans="9:31" ht="12.5" x14ac:dyDescent="0.25">
      <c r="I866" s="137"/>
      <c r="J866" s="137"/>
      <c r="Z866" s="145"/>
      <c r="AA866" s="145"/>
      <c r="AB866" s="145"/>
      <c r="AC866" s="145"/>
      <c r="AD866" s="145"/>
      <c r="AE866" s="145"/>
    </row>
    <row r="867" spans="9:31" ht="12.5" x14ac:dyDescent="0.25">
      <c r="I867" s="137"/>
      <c r="J867" s="137"/>
      <c r="Z867" s="145"/>
      <c r="AA867" s="145"/>
      <c r="AB867" s="145"/>
      <c r="AC867" s="145"/>
      <c r="AD867" s="145"/>
      <c r="AE867" s="145"/>
    </row>
    <row r="868" spans="9:31" ht="12.5" x14ac:dyDescent="0.25">
      <c r="I868" s="137"/>
      <c r="J868" s="137"/>
      <c r="Z868" s="145"/>
      <c r="AA868" s="145"/>
      <c r="AB868" s="145"/>
      <c r="AC868" s="145"/>
      <c r="AD868" s="145"/>
      <c r="AE868" s="145"/>
    </row>
    <row r="869" spans="9:31" ht="12.5" x14ac:dyDescent="0.25">
      <c r="I869" s="137"/>
      <c r="J869" s="137"/>
      <c r="Z869" s="145"/>
      <c r="AA869" s="145"/>
      <c r="AB869" s="145"/>
      <c r="AC869" s="145"/>
      <c r="AD869" s="145"/>
      <c r="AE869" s="145"/>
    </row>
    <row r="870" spans="9:31" ht="12.5" x14ac:dyDescent="0.25">
      <c r="I870" s="137"/>
      <c r="J870" s="137"/>
      <c r="Z870" s="145"/>
      <c r="AA870" s="145"/>
      <c r="AB870" s="145"/>
      <c r="AC870" s="145"/>
      <c r="AD870" s="145"/>
      <c r="AE870" s="145"/>
    </row>
    <row r="871" spans="9:31" ht="12.5" x14ac:dyDescent="0.25">
      <c r="I871" s="137"/>
      <c r="J871" s="137"/>
      <c r="Z871" s="145"/>
      <c r="AA871" s="145"/>
      <c r="AB871" s="145"/>
      <c r="AC871" s="145"/>
      <c r="AD871" s="145"/>
      <c r="AE871" s="145"/>
    </row>
    <row r="872" spans="9:31" ht="12.5" x14ac:dyDescent="0.25">
      <c r="I872" s="137"/>
      <c r="J872" s="137"/>
      <c r="Z872" s="145"/>
      <c r="AA872" s="145"/>
      <c r="AB872" s="145"/>
      <c r="AC872" s="145"/>
      <c r="AD872" s="145"/>
      <c r="AE872" s="145"/>
    </row>
    <row r="873" spans="9:31" ht="12.5" x14ac:dyDescent="0.25">
      <c r="I873" s="137"/>
      <c r="J873" s="137"/>
      <c r="Z873" s="145"/>
      <c r="AA873" s="145"/>
      <c r="AB873" s="145"/>
      <c r="AC873" s="145"/>
      <c r="AD873" s="145"/>
      <c r="AE873" s="145"/>
    </row>
    <row r="874" spans="9:31" ht="12.5" x14ac:dyDescent="0.25">
      <c r="I874" s="137"/>
      <c r="J874" s="137"/>
      <c r="Z874" s="145"/>
      <c r="AA874" s="145"/>
      <c r="AB874" s="145"/>
      <c r="AC874" s="145"/>
      <c r="AD874" s="145"/>
      <c r="AE874" s="145"/>
    </row>
    <row r="875" spans="9:31" ht="12.5" x14ac:dyDescent="0.25">
      <c r="I875" s="137"/>
      <c r="J875" s="137"/>
      <c r="Z875" s="145"/>
      <c r="AA875" s="145"/>
      <c r="AB875" s="145"/>
      <c r="AC875" s="145"/>
      <c r="AD875" s="145"/>
      <c r="AE875" s="145"/>
    </row>
    <row r="876" spans="9:31" ht="12.5" x14ac:dyDescent="0.25">
      <c r="I876" s="137"/>
      <c r="J876" s="137"/>
      <c r="Z876" s="145"/>
      <c r="AA876" s="145"/>
      <c r="AB876" s="145"/>
      <c r="AC876" s="145"/>
      <c r="AD876" s="145"/>
      <c r="AE876" s="145"/>
    </row>
    <row r="877" spans="9:31" ht="12.5" x14ac:dyDescent="0.25">
      <c r="I877" s="137"/>
      <c r="J877" s="137"/>
      <c r="Z877" s="145"/>
      <c r="AA877" s="145"/>
      <c r="AB877" s="145"/>
      <c r="AC877" s="145"/>
      <c r="AD877" s="145"/>
      <c r="AE877" s="145"/>
    </row>
    <row r="878" spans="9:31" ht="12.5" x14ac:dyDescent="0.25">
      <c r="I878" s="137"/>
      <c r="J878" s="137"/>
      <c r="Z878" s="145"/>
      <c r="AA878" s="145"/>
      <c r="AB878" s="145"/>
      <c r="AC878" s="145"/>
      <c r="AD878" s="145"/>
      <c r="AE878" s="145"/>
    </row>
    <row r="879" spans="9:31" ht="12.5" x14ac:dyDescent="0.25">
      <c r="I879" s="137"/>
      <c r="J879" s="137"/>
      <c r="Z879" s="145"/>
      <c r="AA879" s="145"/>
      <c r="AB879" s="145"/>
      <c r="AC879" s="145"/>
      <c r="AD879" s="145"/>
      <c r="AE879" s="145"/>
    </row>
    <row r="880" spans="9:31" ht="12.5" x14ac:dyDescent="0.25">
      <c r="I880" s="137"/>
      <c r="J880" s="137"/>
      <c r="Z880" s="145"/>
      <c r="AA880" s="145"/>
      <c r="AB880" s="145"/>
      <c r="AC880" s="145"/>
      <c r="AD880" s="145"/>
      <c r="AE880" s="145"/>
    </row>
    <row r="881" spans="9:31" ht="12.5" x14ac:dyDescent="0.25">
      <c r="I881" s="137"/>
      <c r="J881" s="137"/>
      <c r="Z881" s="145"/>
      <c r="AA881" s="145"/>
      <c r="AB881" s="145"/>
      <c r="AC881" s="145"/>
      <c r="AD881" s="145"/>
      <c r="AE881" s="145"/>
    </row>
    <row r="882" spans="9:31" ht="12.5" x14ac:dyDescent="0.25">
      <c r="I882" s="137"/>
      <c r="J882" s="137"/>
      <c r="Z882" s="145"/>
      <c r="AA882" s="145"/>
      <c r="AB882" s="145"/>
      <c r="AC882" s="145"/>
      <c r="AD882" s="145"/>
      <c r="AE882" s="145"/>
    </row>
    <row r="883" spans="9:31" ht="12.5" x14ac:dyDescent="0.25">
      <c r="I883" s="137"/>
      <c r="J883" s="137"/>
      <c r="Z883" s="145"/>
      <c r="AA883" s="145"/>
      <c r="AB883" s="145"/>
      <c r="AC883" s="145"/>
      <c r="AD883" s="145"/>
      <c r="AE883" s="145"/>
    </row>
    <row r="884" spans="9:31" ht="12.5" x14ac:dyDescent="0.25">
      <c r="I884" s="137"/>
      <c r="J884" s="137"/>
      <c r="Z884" s="145"/>
      <c r="AA884" s="145"/>
      <c r="AB884" s="145"/>
      <c r="AC884" s="145"/>
      <c r="AD884" s="145"/>
      <c r="AE884" s="145"/>
    </row>
    <row r="885" spans="9:31" ht="12.5" x14ac:dyDescent="0.25">
      <c r="I885" s="137"/>
      <c r="J885" s="137"/>
      <c r="Z885" s="145"/>
      <c r="AA885" s="145"/>
      <c r="AB885" s="145"/>
      <c r="AC885" s="145"/>
      <c r="AD885" s="145"/>
      <c r="AE885" s="145"/>
    </row>
    <row r="886" spans="9:31" ht="12.5" x14ac:dyDescent="0.25">
      <c r="I886" s="137"/>
      <c r="J886" s="137"/>
      <c r="Z886" s="145"/>
      <c r="AA886" s="145"/>
      <c r="AB886" s="145"/>
      <c r="AC886" s="145"/>
      <c r="AD886" s="145"/>
      <c r="AE886" s="145"/>
    </row>
    <row r="887" spans="9:31" ht="12.5" x14ac:dyDescent="0.25">
      <c r="I887" s="137"/>
      <c r="J887" s="137"/>
      <c r="Z887" s="145"/>
      <c r="AA887" s="145"/>
      <c r="AB887" s="145"/>
      <c r="AC887" s="145"/>
      <c r="AD887" s="145"/>
      <c r="AE887" s="145"/>
    </row>
    <row r="888" spans="9:31" ht="12.5" x14ac:dyDescent="0.25">
      <c r="I888" s="137"/>
      <c r="J888" s="137"/>
      <c r="Z888" s="145"/>
      <c r="AA888" s="145"/>
      <c r="AB888" s="145"/>
      <c r="AC888" s="145"/>
      <c r="AD888" s="145"/>
      <c r="AE888" s="145"/>
    </row>
    <row r="889" spans="9:31" ht="12.5" x14ac:dyDescent="0.25">
      <c r="I889" s="137"/>
      <c r="J889" s="137"/>
      <c r="Z889" s="145"/>
      <c r="AA889" s="145"/>
      <c r="AB889" s="145"/>
      <c r="AC889" s="145"/>
      <c r="AD889" s="145"/>
      <c r="AE889" s="145"/>
    </row>
    <row r="890" spans="9:31" ht="12.5" x14ac:dyDescent="0.25">
      <c r="I890" s="137"/>
      <c r="J890" s="137"/>
      <c r="Z890" s="145"/>
      <c r="AA890" s="145"/>
      <c r="AB890" s="145"/>
      <c r="AC890" s="145"/>
      <c r="AD890" s="145"/>
      <c r="AE890" s="145"/>
    </row>
    <row r="891" spans="9:31" ht="12.5" x14ac:dyDescent="0.25">
      <c r="I891" s="137"/>
      <c r="J891" s="137"/>
      <c r="Z891" s="145"/>
      <c r="AA891" s="145"/>
      <c r="AB891" s="145"/>
      <c r="AC891" s="145"/>
      <c r="AD891" s="145"/>
      <c r="AE891" s="145"/>
    </row>
    <row r="892" spans="9:31" ht="12.5" x14ac:dyDescent="0.25">
      <c r="I892" s="137"/>
      <c r="J892" s="137"/>
      <c r="Z892" s="145"/>
      <c r="AA892" s="145"/>
      <c r="AB892" s="145"/>
      <c r="AC892" s="145"/>
      <c r="AD892" s="145"/>
      <c r="AE892" s="145"/>
    </row>
    <row r="893" spans="9:31" ht="12.5" x14ac:dyDescent="0.25">
      <c r="I893" s="137"/>
      <c r="J893" s="137"/>
      <c r="Z893" s="145"/>
      <c r="AA893" s="145"/>
      <c r="AB893" s="145"/>
      <c r="AC893" s="145"/>
      <c r="AD893" s="145"/>
      <c r="AE893" s="145"/>
    </row>
    <row r="894" spans="9:31" ht="12.5" x14ac:dyDescent="0.25">
      <c r="I894" s="137"/>
      <c r="J894" s="137"/>
      <c r="Z894" s="145"/>
      <c r="AA894" s="145"/>
      <c r="AB894" s="145"/>
      <c r="AC894" s="145"/>
      <c r="AD894" s="145"/>
      <c r="AE894" s="145"/>
    </row>
    <row r="895" spans="9:31" ht="12.5" x14ac:dyDescent="0.25">
      <c r="I895" s="137"/>
      <c r="J895" s="137"/>
      <c r="Z895" s="145"/>
      <c r="AA895" s="145"/>
      <c r="AB895" s="145"/>
      <c r="AC895" s="145"/>
      <c r="AD895" s="145"/>
      <c r="AE895" s="145"/>
    </row>
    <row r="896" spans="9:31" ht="12.5" x14ac:dyDescent="0.25">
      <c r="I896" s="137"/>
      <c r="J896" s="137"/>
      <c r="Z896" s="145"/>
      <c r="AA896" s="145"/>
      <c r="AB896" s="145"/>
      <c r="AC896" s="145"/>
      <c r="AD896" s="145"/>
      <c r="AE896" s="145"/>
    </row>
    <row r="897" spans="9:31" ht="12.5" x14ac:dyDescent="0.25">
      <c r="I897" s="137"/>
      <c r="J897" s="137"/>
      <c r="Z897" s="145"/>
      <c r="AA897" s="145"/>
      <c r="AB897" s="145"/>
      <c r="AC897" s="145"/>
      <c r="AD897" s="145"/>
      <c r="AE897" s="145"/>
    </row>
    <row r="898" spans="9:31" ht="12.5" x14ac:dyDescent="0.25">
      <c r="I898" s="137"/>
      <c r="J898" s="137"/>
      <c r="Z898" s="145"/>
      <c r="AA898" s="145"/>
      <c r="AB898" s="145"/>
      <c r="AC898" s="145"/>
      <c r="AD898" s="145"/>
      <c r="AE898" s="145"/>
    </row>
    <row r="899" spans="9:31" ht="12.5" x14ac:dyDescent="0.25">
      <c r="I899" s="137"/>
      <c r="J899" s="137"/>
      <c r="Z899" s="145"/>
      <c r="AA899" s="145"/>
      <c r="AB899" s="145"/>
      <c r="AC899" s="145"/>
      <c r="AD899" s="145"/>
      <c r="AE899" s="145"/>
    </row>
    <row r="900" spans="9:31" ht="12.5" x14ac:dyDescent="0.25">
      <c r="I900" s="137"/>
      <c r="J900" s="137"/>
      <c r="Z900" s="145"/>
      <c r="AA900" s="145"/>
      <c r="AB900" s="145"/>
      <c r="AC900" s="145"/>
      <c r="AD900" s="145"/>
      <c r="AE900" s="145"/>
    </row>
    <row r="901" spans="9:31" ht="12.5" x14ac:dyDescent="0.25">
      <c r="I901" s="137"/>
      <c r="J901" s="137"/>
      <c r="Z901" s="145"/>
      <c r="AA901" s="145"/>
      <c r="AB901" s="145"/>
      <c r="AC901" s="145"/>
      <c r="AD901" s="145"/>
      <c r="AE901" s="145"/>
    </row>
    <row r="902" spans="9:31" ht="12.5" x14ac:dyDescent="0.25">
      <c r="I902" s="137"/>
      <c r="J902" s="137"/>
      <c r="Z902" s="145"/>
      <c r="AA902" s="145"/>
      <c r="AB902" s="145"/>
      <c r="AC902" s="145"/>
      <c r="AD902" s="145"/>
      <c r="AE902" s="145"/>
    </row>
    <row r="903" spans="9:31" ht="12.5" x14ac:dyDescent="0.25">
      <c r="I903" s="137"/>
      <c r="J903" s="137"/>
      <c r="Z903" s="145"/>
      <c r="AA903" s="145"/>
      <c r="AB903" s="145"/>
      <c r="AC903" s="145"/>
      <c r="AD903" s="145"/>
      <c r="AE903" s="145"/>
    </row>
    <row r="904" spans="9:31" ht="12.5" x14ac:dyDescent="0.25">
      <c r="I904" s="137"/>
      <c r="J904" s="137"/>
      <c r="Z904" s="145"/>
      <c r="AA904" s="145"/>
      <c r="AB904" s="145"/>
      <c r="AC904" s="145"/>
      <c r="AD904" s="145"/>
      <c r="AE904" s="145"/>
    </row>
    <row r="905" spans="9:31" ht="12.5" x14ac:dyDescent="0.25">
      <c r="I905" s="137"/>
      <c r="J905" s="137"/>
      <c r="Z905" s="145"/>
      <c r="AA905" s="145"/>
      <c r="AB905" s="145"/>
      <c r="AC905" s="145"/>
      <c r="AD905" s="145"/>
      <c r="AE905" s="145"/>
    </row>
    <row r="906" spans="9:31" ht="12.5" x14ac:dyDescent="0.25">
      <c r="I906" s="137"/>
      <c r="J906" s="137"/>
      <c r="Z906" s="145"/>
      <c r="AA906" s="145"/>
      <c r="AB906" s="145"/>
      <c r="AC906" s="145"/>
      <c r="AD906" s="145"/>
      <c r="AE906" s="145"/>
    </row>
    <row r="907" spans="9:31" ht="12.5" x14ac:dyDescent="0.25">
      <c r="I907" s="137"/>
      <c r="J907" s="137"/>
      <c r="Z907" s="145"/>
      <c r="AA907" s="145"/>
      <c r="AB907" s="145"/>
      <c r="AC907" s="145"/>
      <c r="AD907" s="145"/>
      <c r="AE907" s="145"/>
    </row>
    <row r="908" spans="9:31" ht="12.5" x14ac:dyDescent="0.25">
      <c r="I908" s="137"/>
      <c r="J908" s="137"/>
      <c r="Z908" s="145"/>
      <c r="AA908" s="145"/>
      <c r="AB908" s="145"/>
      <c r="AC908" s="145"/>
      <c r="AD908" s="145"/>
      <c r="AE908" s="145"/>
    </row>
    <row r="909" spans="9:31" ht="12.5" x14ac:dyDescent="0.25">
      <c r="I909" s="137"/>
      <c r="J909" s="137"/>
      <c r="Z909" s="145"/>
      <c r="AA909" s="145"/>
      <c r="AB909" s="145"/>
      <c r="AC909" s="145"/>
      <c r="AD909" s="145"/>
      <c r="AE909" s="145"/>
    </row>
    <row r="910" spans="9:31" ht="12.5" x14ac:dyDescent="0.25">
      <c r="I910" s="137"/>
      <c r="J910" s="137"/>
      <c r="Z910" s="145"/>
      <c r="AA910" s="145"/>
      <c r="AB910" s="145"/>
      <c r="AC910" s="145"/>
      <c r="AD910" s="145"/>
      <c r="AE910" s="145"/>
    </row>
    <row r="911" spans="9:31" ht="12.5" x14ac:dyDescent="0.25">
      <c r="I911" s="137"/>
      <c r="J911" s="137"/>
      <c r="Z911" s="145"/>
      <c r="AA911" s="145"/>
      <c r="AB911" s="145"/>
      <c r="AC911" s="145"/>
      <c r="AD911" s="145"/>
      <c r="AE911" s="145"/>
    </row>
    <row r="912" spans="9:31" ht="12.5" x14ac:dyDescent="0.25">
      <c r="I912" s="137"/>
      <c r="J912" s="137"/>
      <c r="Z912" s="145"/>
      <c r="AA912" s="145"/>
      <c r="AB912" s="145"/>
      <c r="AC912" s="145"/>
      <c r="AD912" s="145"/>
      <c r="AE912" s="145"/>
    </row>
    <row r="913" spans="9:31" ht="12.5" x14ac:dyDescent="0.25">
      <c r="I913" s="137"/>
      <c r="J913" s="137"/>
      <c r="Z913" s="145"/>
      <c r="AA913" s="145"/>
      <c r="AB913" s="145"/>
      <c r="AC913" s="145"/>
      <c r="AD913" s="145"/>
      <c r="AE913" s="145"/>
    </row>
    <row r="914" spans="9:31" ht="12.5" x14ac:dyDescent="0.25">
      <c r="I914" s="137"/>
      <c r="J914" s="137"/>
      <c r="Z914" s="145"/>
      <c r="AA914" s="145"/>
      <c r="AB914" s="145"/>
      <c r="AC914" s="145"/>
      <c r="AD914" s="145"/>
      <c r="AE914" s="145"/>
    </row>
    <row r="915" spans="9:31" ht="12.5" x14ac:dyDescent="0.25">
      <c r="I915" s="137"/>
      <c r="J915" s="137"/>
      <c r="Z915" s="145"/>
      <c r="AA915" s="145"/>
      <c r="AB915" s="145"/>
      <c r="AC915" s="145"/>
      <c r="AD915" s="145"/>
      <c r="AE915" s="145"/>
    </row>
    <row r="916" spans="9:31" ht="12.5" x14ac:dyDescent="0.25">
      <c r="I916" s="137"/>
      <c r="J916" s="137"/>
      <c r="Z916" s="145"/>
      <c r="AA916" s="145"/>
      <c r="AB916" s="145"/>
      <c r="AC916" s="145"/>
      <c r="AD916" s="145"/>
      <c r="AE916" s="145"/>
    </row>
    <row r="917" spans="9:31" ht="12.5" x14ac:dyDescent="0.25">
      <c r="I917" s="137"/>
      <c r="J917" s="137"/>
      <c r="Z917" s="145"/>
      <c r="AA917" s="145"/>
      <c r="AB917" s="145"/>
      <c r="AC917" s="145"/>
      <c r="AD917" s="145"/>
      <c r="AE917" s="145"/>
    </row>
    <row r="918" spans="9:31" ht="12.5" x14ac:dyDescent="0.25">
      <c r="I918" s="137"/>
      <c r="J918" s="137"/>
      <c r="Z918" s="145"/>
      <c r="AA918" s="145"/>
      <c r="AB918" s="145"/>
      <c r="AC918" s="145"/>
      <c r="AD918" s="145"/>
      <c r="AE918" s="145"/>
    </row>
    <row r="919" spans="9:31" ht="12.5" x14ac:dyDescent="0.25">
      <c r="I919" s="137"/>
      <c r="J919" s="137"/>
      <c r="Z919" s="145"/>
      <c r="AA919" s="145"/>
      <c r="AB919" s="145"/>
      <c r="AC919" s="145"/>
      <c r="AD919" s="145"/>
      <c r="AE919" s="145"/>
    </row>
    <row r="920" spans="9:31" ht="12.5" x14ac:dyDescent="0.25">
      <c r="I920" s="137"/>
      <c r="J920" s="137"/>
      <c r="Z920" s="145"/>
      <c r="AA920" s="145"/>
      <c r="AB920" s="145"/>
      <c r="AC920" s="145"/>
      <c r="AD920" s="145"/>
      <c r="AE920" s="145"/>
    </row>
    <row r="921" spans="9:31" ht="12.5" x14ac:dyDescent="0.25">
      <c r="I921" s="137"/>
      <c r="J921" s="137"/>
      <c r="Z921" s="145"/>
      <c r="AA921" s="145"/>
      <c r="AB921" s="145"/>
      <c r="AC921" s="145"/>
      <c r="AD921" s="145"/>
      <c r="AE921" s="145"/>
    </row>
    <row r="922" spans="9:31" ht="12.5" x14ac:dyDescent="0.25">
      <c r="I922" s="137"/>
      <c r="J922" s="137"/>
      <c r="Z922" s="145"/>
      <c r="AA922" s="145"/>
      <c r="AB922" s="145"/>
      <c r="AC922" s="145"/>
      <c r="AD922" s="145"/>
      <c r="AE922" s="145"/>
    </row>
    <row r="923" spans="9:31" ht="12.5" x14ac:dyDescent="0.25">
      <c r="I923" s="137"/>
      <c r="J923" s="137"/>
      <c r="Z923" s="145"/>
      <c r="AA923" s="145"/>
      <c r="AB923" s="145"/>
      <c r="AC923" s="145"/>
      <c r="AD923" s="145"/>
      <c r="AE923" s="145"/>
    </row>
    <row r="924" spans="9:31" ht="12.5" x14ac:dyDescent="0.25">
      <c r="I924" s="137"/>
      <c r="J924" s="137"/>
      <c r="Z924" s="145"/>
      <c r="AA924" s="145"/>
      <c r="AB924" s="145"/>
      <c r="AC924" s="145"/>
      <c r="AD924" s="145"/>
      <c r="AE924" s="145"/>
    </row>
    <row r="925" spans="9:31" ht="12.5" x14ac:dyDescent="0.25">
      <c r="I925" s="137"/>
      <c r="J925" s="137"/>
      <c r="Z925" s="145"/>
      <c r="AA925" s="145"/>
      <c r="AB925" s="145"/>
      <c r="AC925" s="145"/>
      <c r="AD925" s="145"/>
      <c r="AE925" s="145"/>
    </row>
    <row r="926" spans="9:31" ht="12.5" x14ac:dyDescent="0.25">
      <c r="I926" s="137"/>
      <c r="J926" s="137"/>
      <c r="Z926" s="145"/>
      <c r="AA926" s="145"/>
      <c r="AB926" s="145"/>
      <c r="AC926" s="145"/>
      <c r="AD926" s="145"/>
      <c r="AE926" s="145"/>
    </row>
    <row r="927" spans="9:31" ht="12.5" x14ac:dyDescent="0.25">
      <c r="I927" s="137"/>
      <c r="J927" s="137"/>
      <c r="Z927" s="145"/>
      <c r="AA927" s="145"/>
      <c r="AB927" s="145"/>
      <c r="AC927" s="145"/>
      <c r="AD927" s="145"/>
      <c r="AE927" s="145"/>
    </row>
    <row r="928" spans="9:31" ht="12.5" x14ac:dyDescent="0.25">
      <c r="I928" s="137"/>
      <c r="J928" s="137"/>
      <c r="Z928" s="145"/>
      <c r="AA928" s="145"/>
      <c r="AB928" s="145"/>
      <c r="AC928" s="145"/>
      <c r="AD928" s="145"/>
      <c r="AE928" s="145"/>
    </row>
    <row r="929" spans="9:31" ht="12.5" x14ac:dyDescent="0.25">
      <c r="I929" s="137"/>
      <c r="J929" s="137"/>
      <c r="Z929" s="145"/>
      <c r="AA929" s="145"/>
      <c r="AB929" s="145"/>
      <c r="AC929" s="145"/>
      <c r="AD929" s="145"/>
      <c r="AE929" s="145"/>
    </row>
    <row r="930" spans="9:31" ht="12.5" x14ac:dyDescent="0.25">
      <c r="I930" s="137"/>
      <c r="J930" s="137"/>
      <c r="Z930" s="145"/>
      <c r="AA930" s="145"/>
      <c r="AB930" s="145"/>
      <c r="AC930" s="145"/>
      <c r="AD930" s="145"/>
      <c r="AE930" s="145"/>
    </row>
    <row r="931" spans="9:31" ht="12.5" x14ac:dyDescent="0.25">
      <c r="I931" s="137"/>
      <c r="J931" s="137"/>
      <c r="Z931" s="145"/>
      <c r="AA931" s="145"/>
      <c r="AB931" s="145"/>
      <c r="AC931" s="145"/>
      <c r="AD931" s="145"/>
      <c r="AE931" s="145"/>
    </row>
    <row r="932" spans="9:31" ht="12.5" x14ac:dyDescent="0.25">
      <c r="I932" s="137"/>
      <c r="J932" s="137"/>
      <c r="Z932" s="145"/>
      <c r="AA932" s="145"/>
      <c r="AB932" s="145"/>
      <c r="AC932" s="145"/>
      <c r="AD932" s="145"/>
      <c r="AE932" s="145"/>
    </row>
    <row r="933" spans="9:31" ht="12.5" x14ac:dyDescent="0.25">
      <c r="I933" s="137"/>
      <c r="J933" s="137"/>
      <c r="Z933" s="145"/>
      <c r="AA933" s="145"/>
      <c r="AB933" s="145"/>
      <c r="AC933" s="145"/>
      <c r="AD933" s="145"/>
      <c r="AE933" s="145"/>
    </row>
    <row r="934" spans="9:31" ht="12.5" x14ac:dyDescent="0.25">
      <c r="I934" s="137"/>
      <c r="J934" s="137"/>
      <c r="Z934" s="145"/>
      <c r="AA934" s="145"/>
      <c r="AB934" s="145"/>
      <c r="AC934" s="145"/>
      <c r="AD934" s="145"/>
      <c r="AE934" s="145"/>
    </row>
    <row r="935" spans="9:31" ht="12.5" x14ac:dyDescent="0.25">
      <c r="I935" s="137"/>
      <c r="J935" s="137"/>
      <c r="Z935" s="145"/>
      <c r="AA935" s="145"/>
      <c r="AB935" s="145"/>
      <c r="AC935" s="145"/>
      <c r="AD935" s="145"/>
      <c r="AE935" s="145"/>
    </row>
    <row r="936" spans="9:31" ht="12.5" x14ac:dyDescent="0.25">
      <c r="I936" s="137"/>
      <c r="J936" s="137"/>
      <c r="Z936" s="145"/>
      <c r="AA936" s="145"/>
      <c r="AB936" s="145"/>
      <c r="AC936" s="145"/>
      <c r="AD936" s="145"/>
      <c r="AE936" s="145"/>
    </row>
    <row r="937" spans="9:31" ht="12.5" x14ac:dyDescent="0.25">
      <c r="I937" s="137"/>
      <c r="J937" s="137"/>
      <c r="Z937" s="145"/>
      <c r="AA937" s="145"/>
      <c r="AB937" s="145"/>
      <c r="AC937" s="145"/>
      <c r="AD937" s="145"/>
      <c r="AE937" s="145"/>
    </row>
    <row r="938" spans="9:31" ht="12.5" x14ac:dyDescent="0.25">
      <c r="I938" s="137"/>
      <c r="J938" s="137"/>
      <c r="Z938" s="145"/>
      <c r="AA938" s="145"/>
      <c r="AB938" s="145"/>
      <c r="AC938" s="145"/>
      <c r="AD938" s="145"/>
      <c r="AE938" s="145"/>
    </row>
    <row r="939" spans="9:31" ht="12.5" x14ac:dyDescent="0.25">
      <c r="I939" s="137"/>
      <c r="J939" s="137"/>
      <c r="Z939" s="145"/>
      <c r="AA939" s="145"/>
      <c r="AB939" s="145"/>
      <c r="AC939" s="145"/>
      <c r="AD939" s="145"/>
      <c r="AE939" s="145"/>
    </row>
    <row r="940" spans="9:31" ht="12.5" x14ac:dyDescent="0.25">
      <c r="I940" s="137"/>
      <c r="J940" s="137"/>
      <c r="Z940" s="145"/>
      <c r="AA940" s="145"/>
      <c r="AB940" s="145"/>
      <c r="AC940" s="145"/>
      <c r="AD940" s="145"/>
      <c r="AE940" s="145"/>
    </row>
    <row r="941" spans="9:31" ht="12.5" x14ac:dyDescent="0.25">
      <c r="I941" s="137"/>
      <c r="J941" s="137"/>
      <c r="Z941" s="145"/>
      <c r="AA941" s="145"/>
      <c r="AB941" s="145"/>
      <c r="AC941" s="145"/>
      <c r="AD941" s="145"/>
      <c r="AE941" s="145"/>
    </row>
    <row r="942" spans="9:31" ht="12.5" x14ac:dyDescent="0.25">
      <c r="I942" s="137"/>
      <c r="J942" s="137"/>
      <c r="Z942" s="145"/>
      <c r="AA942" s="145"/>
      <c r="AB942" s="145"/>
      <c r="AC942" s="145"/>
      <c r="AD942" s="145"/>
      <c r="AE942" s="145"/>
    </row>
    <row r="943" spans="9:31" ht="12.5" x14ac:dyDescent="0.25">
      <c r="I943" s="137"/>
      <c r="J943" s="137"/>
      <c r="Z943" s="145"/>
      <c r="AA943" s="145"/>
      <c r="AB943" s="145"/>
      <c r="AC943" s="145"/>
      <c r="AD943" s="145"/>
      <c r="AE943" s="145"/>
    </row>
    <row r="944" spans="9:31" ht="12.5" x14ac:dyDescent="0.25">
      <c r="I944" s="137"/>
      <c r="J944" s="137"/>
      <c r="Z944" s="145"/>
      <c r="AA944" s="145"/>
      <c r="AB944" s="145"/>
      <c r="AC944" s="145"/>
      <c r="AD944" s="145"/>
      <c r="AE944" s="145"/>
    </row>
    <row r="945" spans="9:31" ht="12.5" x14ac:dyDescent="0.25">
      <c r="I945" s="137"/>
      <c r="J945" s="137"/>
      <c r="Z945" s="145"/>
      <c r="AA945" s="145"/>
      <c r="AB945" s="145"/>
      <c r="AC945" s="145"/>
      <c r="AD945" s="145"/>
      <c r="AE945" s="145"/>
    </row>
    <row r="946" spans="9:31" ht="12.5" x14ac:dyDescent="0.25">
      <c r="I946" s="137"/>
      <c r="J946" s="137"/>
      <c r="Z946" s="145"/>
      <c r="AA946" s="145"/>
      <c r="AB946" s="145"/>
      <c r="AC946" s="145"/>
      <c r="AD946" s="145"/>
      <c r="AE946" s="145"/>
    </row>
    <row r="947" spans="9:31" ht="12.5" x14ac:dyDescent="0.25">
      <c r="I947" s="137"/>
      <c r="J947" s="137"/>
      <c r="Z947" s="145"/>
      <c r="AA947" s="145"/>
      <c r="AB947" s="145"/>
      <c r="AC947" s="145"/>
      <c r="AD947" s="145"/>
      <c r="AE947" s="145"/>
    </row>
    <row r="948" spans="9:31" ht="12.5" x14ac:dyDescent="0.25">
      <c r="I948" s="137"/>
      <c r="J948" s="137"/>
      <c r="Z948" s="145"/>
      <c r="AA948" s="145"/>
      <c r="AB948" s="145"/>
      <c r="AC948" s="145"/>
      <c r="AD948" s="145"/>
      <c r="AE948" s="145"/>
    </row>
    <row r="949" spans="9:31" ht="12.5" x14ac:dyDescent="0.25">
      <c r="I949" s="137"/>
      <c r="J949" s="137"/>
      <c r="Z949" s="145"/>
      <c r="AA949" s="145"/>
      <c r="AB949" s="145"/>
      <c r="AC949" s="145"/>
      <c r="AD949" s="145"/>
      <c r="AE949" s="145"/>
    </row>
    <row r="950" spans="9:31" ht="12.5" x14ac:dyDescent="0.25">
      <c r="I950" s="137"/>
      <c r="J950" s="137"/>
      <c r="Z950" s="145"/>
      <c r="AA950" s="145"/>
      <c r="AB950" s="145"/>
      <c r="AC950" s="145"/>
      <c r="AD950" s="145"/>
      <c r="AE950" s="145"/>
    </row>
    <row r="951" spans="9:31" ht="12.5" x14ac:dyDescent="0.25">
      <c r="I951" s="137"/>
      <c r="J951" s="137"/>
      <c r="Z951" s="145"/>
      <c r="AA951" s="145"/>
      <c r="AB951" s="145"/>
      <c r="AC951" s="145"/>
      <c r="AD951" s="145"/>
      <c r="AE951" s="145"/>
    </row>
    <row r="952" spans="9:31" ht="12.5" x14ac:dyDescent="0.25">
      <c r="I952" s="137"/>
      <c r="J952" s="137"/>
      <c r="Z952" s="145"/>
      <c r="AA952" s="145"/>
      <c r="AB952" s="145"/>
      <c r="AC952" s="145"/>
      <c r="AD952" s="145"/>
      <c r="AE952" s="145"/>
    </row>
    <row r="953" spans="9:31" ht="12.5" x14ac:dyDescent="0.25">
      <c r="I953" s="137"/>
      <c r="J953" s="137"/>
      <c r="Z953" s="145"/>
      <c r="AA953" s="145"/>
      <c r="AB953" s="145"/>
      <c r="AC953" s="145"/>
      <c r="AD953" s="145"/>
      <c r="AE953" s="145"/>
    </row>
    <row r="954" spans="9:31" ht="12.5" x14ac:dyDescent="0.25">
      <c r="I954" s="137"/>
      <c r="J954" s="137"/>
      <c r="Z954" s="145"/>
      <c r="AA954" s="145"/>
      <c r="AB954" s="145"/>
      <c r="AC954" s="145"/>
      <c r="AD954" s="145"/>
      <c r="AE954" s="145"/>
    </row>
    <row r="955" spans="9:31" ht="12.5" x14ac:dyDescent="0.25">
      <c r="I955" s="137"/>
      <c r="J955" s="137"/>
      <c r="Z955" s="145"/>
      <c r="AA955" s="145"/>
      <c r="AB955" s="145"/>
      <c r="AC955" s="145"/>
      <c r="AD955" s="145"/>
      <c r="AE955" s="145"/>
    </row>
    <row r="956" spans="9:31" ht="12.5" x14ac:dyDescent="0.25">
      <c r="I956" s="137"/>
      <c r="J956" s="137"/>
      <c r="Z956" s="145"/>
      <c r="AA956" s="145"/>
      <c r="AB956" s="145"/>
      <c r="AC956" s="145"/>
      <c r="AD956" s="145"/>
      <c r="AE956" s="145"/>
    </row>
    <row r="957" spans="9:31" ht="12.5" x14ac:dyDescent="0.25">
      <c r="I957" s="137"/>
      <c r="J957" s="137"/>
      <c r="Z957" s="145"/>
      <c r="AA957" s="145"/>
      <c r="AB957" s="145"/>
      <c r="AC957" s="145"/>
      <c r="AD957" s="145"/>
      <c r="AE957" s="145"/>
    </row>
    <row r="958" spans="9:31" ht="12.5" x14ac:dyDescent="0.25">
      <c r="I958" s="137"/>
      <c r="J958" s="137"/>
      <c r="Z958" s="145"/>
      <c r="AA958" s="145"/>
      <c r="AB958" s="145"/>
      <c r="AC958" s="145"/>
      <c r="AD958" s="145"/>
      <c r="AE958" s="145"/>
    </row>
    <row r="959" spans="9:31" ht="12.5" x14ac:dyDescent="0.25">
      <c r="I959" s="137"/>
      <c r="J959" s="137"/>
      <c r="Z959" s="145"/>
      <c r="AA959" s="145"/>
      <c r="AB959" s="145"/>
      <c r="AC959" s="145"/>
      <c r="AD959" s="145"/>
      <c r="AE959" s="145"/>
    </row>
    <row r="960" spans="9:31" ht="12.5" x14ac:dyDescent="0.25">
      <c r="I960" s="137"/>
      <c r="J960" s="137"/>
      <c r="Z960" s="145"/>
      <c r="AA960" s="145"/>
      <c r="AB960" s="145"/>
      <c r="AC960" s="145"/>
      <c r="AD960" s="145"/>
      <c r="AE960" s="145"/>
    </row>
    <row r="961" spans="9:31" ht="12.5" x14ac:dyDescent="0.25">
      <c r="I961" s="137"/>
      <c r="J961" s="137"/>
      <c r="Z961" s="145"/>
      <c r="AA961" s="145"/>
      <c r="AB961" s="145"/>
      <c r="AC961" s="145"/>
      <c r="AD961" s="145"/>
      <c r="AE961" s="145"/>
    </row>
    <row r="962" spans="9:31" ht="12.5" x14ac:dyDescent="0.25">
      <c r="I962" s="137"/>
      <c r="J962" s="137"/>
      <c r="Z962" s="145"/>
      <c r="AA962" s="145"/>
      <c r="AB962" s="145"/>
      <c r="AC962" s="145"/>
      <c r="AD962" s="145"/>
      <c r="AE962" s="145"/>
    </row>
    <row r="963" spans="9:31" ht="12.5" x14ac:dyDescent="0.25">
      <c r="I963" s="137"/>
      <c r="J963" s="137"/>
      <c r="Z963" s="145"/>
      <c r="AA963" s="145"/>
      <c r="AB963" s="145"/>
      <c r="AC963" s="145"/>
      <c r="AD963" s="145"/>
      <c r="AE963" s="145"/>
    </row>
    <row r="964" spans="9:31" ht="12.5" x14ac:dyDescent="0.25">
      <c r="I964" s="137"/>
      <c r="J964" s="137"/>
      <c r="Z964" s="145"/>
      <c r="AA964" s="145"/>
      <c r="AB964" s="145"/>
      <c r="AC964" s="145"/>
      <c r="AD964" s="145"/>
      <c r="AE964" s="145"/>
    </row>
    <row r="965" spans="9:31" ht="12.5" x14ac:dyDescent="0.25">
      <c r="I965" s="137"/>
      <c r="J965" s="137"/>
      <c r="Z965" s="145"/>
      <c r="AA965" s="145"/>
      <c r="AB965" s="145"/>
      <c r="AC965" s="145"/>
      <c r="AD965" s="145"/>
      <c r="AE965" s="145"/>
    </row>
    <row r="966" spans="9:31" ht="12.5" x14ac:dyDescent="0.25">
      <c r="I966" s="137"/>
      <c r="J966" s="137"/>
      <c r="Z966" s="145"/>
      <c r="AA966" s="145"/>
      <c r="AB966" s="145"/>
      <c r="AC966" s="145"/>
      <c r="AD966" s="145"/>
      <c r="AE966" s="145"/>
    </row>
    <row r="967" spans="9:31" ht="12.5" x14ac:dyDescent="0.25">
      <c r="I967" s="137"/>
      <c r="J967" s="137"/>
      <c r="Z967" s="145"/>
      <c r="AA967" s="145"/>
      <c r="AB967" s="145"/>
      <c r="AC967" s="145"/>
      <c r="AD967" s="145"/>
      <c r="AE967" s="145"/>
    </row>
    <row r="968" spans="9:31" ht="12.5" x14ac:dyDescent="0.25">
      <c r="I968" s="137"/>
      <c r="J968" s="137"/>
      <c r="Z968" s="145"/>
      <c r="AA968" s="145"/>
      <c r="AB968" s="145"/>
      <c r="AC968" s="145"/>
      <c r="AD968" s="145"/>
      <c r="AE968" s="145"/>
    </row>
    <row r="969" spans="9:31" ht="12.5" x14ac:dyDescent="0.25">
      <c r="I969" s="137"/>
      <c r="J969" s="137"/>
      <c r="Z969" s="145"/>
      <c r="AA969" s="145"/>
      <c r="AB969" s="145"/>
      <c r="AC969" s="145"/>
      <c r="AD969" s="145"/>
      <c r="AE969" s="145"/>
    </row>
    <row r="970" spans="9:31" ht="12.5" x14ac:dyDescent="0.25">
      <c r="I970" s="137"/>
      <c r="J970" s="137"/>
      <c r="Z970" s="145"/>
      <c r="AA970" s="145"/>
      <c r="AB970" s="145"/>
      <c r="AC970" s="145"/>
      <c r="AD970" s="145"/>
      <c r="AE970" s="145"/>
    </row>
    <row r="971" spans="9:31" ht="12.5" x14ac:dyDescent="0.25">
      <c r="I971" s="137"/>
      <c r="J971" s="137"/>
      <c r="Z971" s="145"/>
      <c r="AA971" s="145"/>
      <c r="AB971" s="145"/>
      <c r="AC971" s="145"/>
      <c r="AD971" s="145"/>
      <c r="AE971" s="145"/>
    </row>
    <row r="972" spans="9:31" ht="12.5" x14ac:dyDescent="0.25">
      <c r="I972" s="137"/>
      <c r="J972" s="137"/>
      <c r="Z972" s="145"/>
      <c r="AA972" s="145"/>
      <c r="AB972" s="145"/>
      <c r="AC972" s="145"/>
      <c r="AD972" s="145"/>
      <c r="AE972" s="145"/>
    </row>
    <row r="973" spans="9:31" ht="12.5" x14ac:dyDescent="0.25">
      <c r="I973" s="137"/>
      <c r="J973" s="137"/>
      <c r="Z973" s="145"/>
      <c r="AA973" s="145"/>
      <c r="AB973" s="145"/>
      <c r="AC973" s="145"/>
      <c r="AD973" s="145"/>
      <c r="AE973" s="145"/>
    </row>
    <row r="974" spans="9:31" ht="12.5" x14ac:dyDescent="0.25">
      <c r="I974" s="137"/>
      <c r="J974" s="137"/>
      <c r="Z974" s="145"/>
      <c r="AA974" s="145"/>
      <c r="AB974" s="145"/>
      <c r="AC974" s="145"/>
      <c r="AD974" s="145"/>
      <c r="AE974" s="145"/>
    </row>
    <row r="975" spans="9:31" ht="12.5" x14ac:dyDescent="0.25">
      <c r="I975" s="137"/>
      <c r="J975" s="137"/>
      <c r="Z975" s="145"/>
      <c r="AA975" s="145"/>
      <c r="AB975" s="145"/>
      <c r="AC975" s="145"/>
      <c r="AD975" s="145"/>
      <c r="AE975" s="145"/>
    </row>
    <row r="976" spans="9:31" ht="12.5" x14ac:dyDescent="0.25">
      <c r="I976" s="137"/>
      <c r="J976" s="137"/>
      <c r="Z976" s="145"/>
      <c r="AA976" s="145"/>
      <c r="AB976" s="145"/>
      <c r="AC976" s="145"/>
      <c r="AD976" s="145"/>
      <c r="AE976" s="145"/>
    </row>
    <row r="977" spans="9:31" ht="12.5" x14ac:dyDescent="0.25">
      <c r="I977" s="137"/>
      <c r="J977" s="137"/>
      <c r="Z977" s="145"/>
      <c r="AA977" s="145"/>
      <c r="AB977" s="145"/>
      <c r="AC977" s="145"/>
      <c r="AD977" s="145"/>
      <c r="AE977" s="145"/>
    </row>
    <row r="978" spans="9:31" ht="12.5" x14ac:dyDescent="0.25">
      <c r="I978" s="137"/>
      <c r="J978" s="137"/>
      <c r="Z978" s="145"/>
      <c r="AA978" s="145"/>
      <c r="AB978" s="145"/>
      <c r="AC978" s="145"/>
      <c r="AD978" s="145"/>
      <c r="AE978" s="145"/>
    </row>
    <row r="979" spans="9:31" ht="12.5" x14ac:dyDescent="0.25">
      <c r="I979" s="137"/>
      <c r="J979" s="137"/>
      <c r="Z979" s="145"/>
      <c r="AA979" s="145"/>
      <c r="AB979" s="145"/>
      <c r="AC979" s="145"/>
      <c r="AD979" s="145"/>
      <c r="AE979" s="145"/>
    </row>
    <row r="980" spans="9:31" ht="12.5" x14ac:dyDescent="0.25">
      <c r="I980" s="137"/>
      <c r="J980" s="137"/>
      <c r="Z980" s="145"/>
      <c r="AA980" s="145"/>
      <c r="AB980" s="145"/>
      <c r="AC980" s="145"/>
      <c r="AD980" s="145"/>
      <c r="AE980" s="145"/>
    </row>
    <row r="981" spans="9:31" ht="12.5" x14ac:dyDescent="0.25">
      <c r="I981" s="137"/>
      <c r="J981" s="137"/>
      <c r="Z981" s="145"/>
      <c r="AA981" s="145"/>
      <c r="AB981" s="145"/>
      <c r="AC981" s="145"/>
      <c r="AD981" s="145"/>
      <c r="AE981" s="145"/>
    </row>
    <row r="982" spans="9:31" ht="12.5" x14ac:dyDescent="0.25">
      <c r="I982" s="137"/>
      <c r="J982" s="137"/>
      <c r="Z982" s="145"/>
      <c r="AA982" s="145"/>
      <c r="AB982" s="145"/>
      <c r="AC982" s="145"/>
      <c r="AD982" s="145"/>
      <c r="AE982" s="145"/>
    </row>
    <row r="983" spans="9:31" ht="12.5" x14ac:dyDescent="0.25">
      <c r="I983" s="137"/>
      <c r="J983" s="137"/>
      <c r="Z983" s="145"/>
      <c r="AA983" s="145"/>
      <c r="AB983" s="145"/>
      <c r="AC983" s="145"/>
      <c r="AD983" s="145"/>
      <c r="AE983" s="145"/>
    </row>
    <row r="984" spans="9:31" ht="12.5" x14ac:dyDescent="0.25">
      <c r="I984" s="137"/>
      <c r="J984" s="137"/>
      <c r="Z984" s="145"/>
      <c r="AA984" s="145"/>
      <c r="AB984" s="145"/>
      <c r="AC984" s="145"/>
      <c r="AD984" s="145"/>
      <c r="AE984" s="145"/>
    </row>
    <row r="985" spans="9:31" ht="12.5" x14ac:dyDescent="0.25">
      <c r="I985" s="137"/>
      <c r="J985" s="137"/>
      <c r="Z985" s="145"/>
      <c r="AA985" s="145"/>
      <c r="AB985" s="145"/>
      <c r="AC985" s="145"/>
      <c r="AD985" s="145"/>
      <c r="AE985" s="145"/>
    </row>
    <row r="986" spans="9:31" ht="12.5" x14ac:dyDescent="0.25">
      <c r="I986" s="137"/>
      <c r="J986" s="137"/>
      <c r="Z986" s="145"/>
      <c r="AA986" s="145"/>
      <c r="AB986" s="145"/>
      <c r="AC986" s="145"/>
      <c r="AD986" s="145"/>
      <c r="AE986" s="145"/>
    </row>
    <row r="987" spans="9:31" ht="12.5" x14ac:dyDescent="0.25">
      <c r="I987" s="137"/>
      <c r="J987" s="137"/>
      <c r="Z987" s="145"/>
      <c r="AA987" s="145"/>
      <c r="AB987" s="145"/>
      <c r="AC987" s="145"/>
      <c r="AD987" s="145"/>
      <c r="AE987" s="145"/>
    </row>
    <row r="988" spans="9:31" ht="12.5" x14ac:dyDescent="0.25">
      <c r="I988" s="137"/>
      <c r="J988" s="137"/>
      <c r="Z988" s="145"/>
      <c r="AA988" s="145"/>
      <c r="AB988" s="145"/>
      <c r="AC988" s="145"/>
      <c r="AD988" s="145"/>
      <c r="AE988" s="145"/>
    </row>
    <row r="989" spans="9:31" ht="12.5" x14ac:dyDescent="0.25">
      <c r="I989" s="137"/>
      <c r="J989" s="137"/>
      <c r="Z989" s="145"/>
      <c r="AA989" s="145"/>
      <c r="AB989" s="145"/>
      <c r="AC989" s="145"/>
      <c r="AD989" s="145"/>
      <c r="AE989" s="145"/>
    </row>
    <row r="990" spans="9:31" ht="12.5" x14ac:dyDescent="0.25">
      <c r="I990" s="137"/>
      <c r="J990" s="137"/>
      <c r="Z990" s="145"/>
      <c r="AA990" s="145"/>
      <c r="AB990" s="145"/>
      <c r="AC990" s="145"/>
      <c r="AD990" s="145"/>
      <c r="AE990" s="145"/>
    </row>
    <row r="991" spans="9:31" ht="12.5" x14ac:dyDescent="0.25">
      <c r="I991" s="137"/>
      <c r="J991" s="137"/>
      <c r="Z991" s="145"/>
      <c r="AA991" s="145"/>
      <c r="AB991" s="145"/>
      <c r="AC991" s="145"/>
      <c r="AD991" s="145"/>
      <c r="AE991" s="145"/>
    </row>
    <row r="992" spans="9:31" ht="12.5" x14ac:dyDescent="0.25">
      <c r="I992" s="137"/>
      <c r="J992" s="137"/>
      <c r="Z992" s="145"/>
      <c r="AA992" s="145"/>
      <c r="AB992" s="145"/>
      <c r="AC992" s="145"/>
      <c r="AD992" s="145"/>
      <c r="AE992" s="145"/>
    </row>
    <row r="993" spans="9:31" ht="12.5" x14ac:dyDescent="0.25">
      <c r="I993" s="137"/>
      <c r="J993" s="137"/>
      <c r="Z993" s="145"/>
      <c r="AA993" s="145"/>
      <c r="AB993" s="145"/>
      <c r="AC993" s="145"/>
      <c r="AD993" s="145"/>
      <c r="AE993" s="145"/>
    </row>
    <row r="994" spans="9:31" ht="12.5" x14ac:dyDescent="0.25">
      <c r="I994" s="137"/>
      <c r="J994" s="137"/>
      <c r="Z994" s="145"/>
      <c r="AA994" s="145"/>
      <c r="AB994" s="145"/>
      <c r="AC994" s="145"/>
      <c r="AD994" s="145"/>
      <c r="AE994" s="145"/>
    </row>
    <row r="995" spans="9:31" ht="12.5" x14ac:dyDescent="0.25">
      <c r="I995" s="137"/>
      <c r="J995" s="137"/>
      <c r="Z995" s="145"/>
      <c r="AA995" s="145"/>
      <c r="AB995" s="145"/>
      <c r="AC995" s="145"/>
      <c r="AD995" s="145"/>
      <c r="AE995" s="145"/>
    </row>
    <row r="996" spans="9:31" ht="12.5" x14ac:dyDescent="0.25">
      <c r="I996" s="137"/>
      <c r="J996" s="137"/>
      <c r="Z996" s="145"/>
      <c r="AA996" s="145"/>
      <c r="AB996" s="145"/>
      <c r="AC996" s="145"/>
      <c r="AD996" s="145"/>
      <c r="AE996" s="145"/>
    </row>
    <row r="997" spans="9:31" ht="12.5" x14ac:dyDescent="0.25">
      <c r="I997" s="137"/>
      <c r="J997" s="137"/>
      <c r="Z997" s="145"/>
      <c r="AA997" s="145"/>
      <c r="AB997" s="145"/>
      <c r="AC997" s="145"/>
      <c r="AD997" s="145"/>
      <c r="AE997" s="145"/>
    </row>
    <row r="998" spans="9:31" ht="12.5" x14ac:dyDescent="0.25">
      <c r="I998" s="137"/>
      <c r="J998" s="137"/>
      <c r="Z998" s="145"/>
      <c r="AA998" s="145"/>
      <c r="AB998" s="145"/>
      <c r="AC998" s="145"/>
      <c r="AD998" s="145"/>
      <c r="AE998" s="145"/>
    </row>
    <row r="999" spans="9:31" ht="12.5" x14ac:dyDescent="0.25">
      <c r="I999" s="137"/>
      <c r="J999" s="137"/>
      <c r="Z999" s="145"/>
      <c r="AA999" s="145"/>
      <c r="AB999" s="145"/>
      <c r="AC999" s="145"/>
      <c r="AD999" s="145"/>
      <c r="AE999" s="145"/>
    </row>
    <row r="1000" spans="9:31" ht="12.5" x14ac:dyDescent="0.25">
      <c r="I1000" s="137"/>
      <c r="J1000" s="137"/>
      <c r="Z1000" s="145"/>
      <c r="AA1000" s="145"/>
      <c r="AB1000" s="145"/>
      <c r="AC1000" s="145"/>
      <c r="AD1000" s="145"/>
      <c r="AE1000" s="1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CT-Reorganized Samples</vt:lpstr>
      <vt:lpstr>Raw data_LE Error</vt:lpstr>
      <vt:lpstr>AH Error</vt:lpstr>
      <vt:lpstr>Overlap 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Sparks Lab</dc:creator>
  <cp:lastModifiedBy>Sparks Lab</cp:lastModifiedBy>
  <dcterms:created xsi:type="dcterms:W3CDTF">2020-12-16T13:58:02Z</dcterms:created>
  <dcterms:modified xsi:type="dcterms:W3CDTF">2020-12-16T13:58:02Z</dcterms:modified>
</cp:coreProperties>
</file>