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young/Google 드라이브/1. 2018시즌 전반기/1. HCI개론/CS374_Team_Accel_Excel_PoKaChip/"/>
    </mc:Choice>
  </mc:AlternateContent>
  <xr:revisionPtr revIDLastSave="0" documentId="10_ncr:8100000_{0E1894AF-E18C-AD42-81B0-8BD31BAD3F3D}" xr6:coauthVersionLast="32" xr6:coauthVersionMax="32" xr10:uidLastSave="{00000000-0000-0000-0000-000000000000}"/>
  <bookViews>
    <workbookView xWindow="37600" yWindow="2840" windowWidth="64000" windowHeight="22100" xr2:uid="{00000000-000D-0000-FFFF-FFFF00000000}"/>
  </bookViews>
  <sheets>
    <sheet name="GPU" sheetId="1" r:id="rId1"/>
    <sheet name="CPU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2" i="1"/>
  <c r="H3" i="1"/>
  <c r="H4" i="1"/>
  <c r="H5" i="1"/>
  <c r="H6" i="1"/>
  <c r="H7" i="1"/>
  <c r="H8" i="1"/>
  <c r="I11" i="2" l="1"/>
  <c r="J2" i="2" s="1"/>
  <c r="J3" i="2" l="1"/>
  <c r="J9" i="2"/>
  <c r="J8" i="2"/>
  <c r="J7" i="2"/>
  <c r="J6" i="2"/>
  <c r="J5" i="2"/>
  <c r="J4" i="2"/>
  <c r="G8" i="1"/>
  <c r="G7" i="1"/>
  <c r="G6" i="1"/>
  <c r="G4" i="1"/>
  <c r="K9" i="2"/>
  <c r="K8" i="2"/>
  <c r="K7" i="2"/>
  <c r="K6" i="2"/>
  <c r="K5" i="2"/>
  <c r="K4" i="2"/>
  <c r="K3" i="2"/>
  <c r="M4" i="2"/>
  <c r="M5" i="2"/>
  <c r="M6" i="2"/>
  <c r="M7" i="2"/>
  <c r="M8" i="2"/>
  <c r="M9" i="2"/>
  <c r="M3" i="2"/>
  <c r="E4" i="2" l="1"/>
  <c r="E5" i="2"/>
  <c r="E6" i="2"/>
  <c r="E7" i="2"/>
  <c r="E8" i="2"/>
  <c r="E9" i="2"/>
  <c r="E3" i="2"/>
</calcChain>
</file>

<file path=xl/sharedStrings.xml><?xml version="1.0" encoding="utf-8"?>
<sst xmlns="http://schemas.openxmlformats.org/spreadsheetml/2006/main" count="68" uniqueCount="62">
  <si>
    <t>모델명</t>
    <phoneticPr fontId="1" type="noConversion"/>
  </si>
  <si>
    <t>가격</t>
    <phoneticPr fontId="1" type="noConversion"/>
  </si>
  <si>
    <t>코어 수</t>
    <phoneticPr fontId="1" type="noConversion"/>
  </si>
  <si>
    <t>베이스 클럭</t>
    <phoneticPr fontId="1" type="noConversion"/>
  </si>
  <si>
    <t>부스트 클럭</t>
    <phoneticPr fontId="1" type="noConversion"/>
  </si>
  <si>
    <t>다나와 링크</t>
    <phoneticPr fontId="1" type="noConversion"/>
  </si>
  <si>
    <t>리드텍 GTX1060 3GB WinFast HURRICANE OC</t>
    <phoneticPr fontId="1" type="noConversion"/>
  </si>
  <si>
    <t>GIGABYTE GTX1060 3GB G1.Gaming</t>
    <phoneticPr fontId="1" type="noConversion"/>
  </si>
  <si>
    <t>ZOTAC GTX1060 6GB AMP 백플레이트</t>
    <phoneticPr fontId="1" type="noConversion"/>
  </si>
  <si>
    <t>MSI GTX1060 6GB 트윈프로져6</t>
    <phoneticPr fontId="1" type="noConversion"/>
  </si>
  <si>
    <t>ASUS GTX1060 6GB ROG STRIX O6G GAMING</t>
    <phoneticPr fontId="1" type="noConversion"/>
  </si>
  <si>
    <t>SAPPHIRE RX580 8GB NITRO+ OC Dual-X</t>
    <phoneticPr fontId="1" type="noConversion"/>
  </si>
  <si>
    <t>http://prod.danawa.com/info/?pcode=4360032</t>
  </si>
  <si>
    <t>리드텍 GTX1060 6GB WinFast HURRICANE OC</t>
    <phoneticPr fontId="1" type="noConversion"/>
  </si>
  <si>
    <t>http://prod.danawa.com/info/?pcode=5540425</t>
  </si>
  <si>
    <t>http://prod.danawa.com/info/?pcode=4796979</t>
  </si>
  <si>
    <t>http://prod.danawa.com/info/?pcode=4260047</t>
  </si>
  <si>
    <t>http://prod.danawa.com/info/?pcode=5078717</t>
    <phoneticPr fontId="1" type="noConversion"/>
  </si>
  <si>
    <t>http://prod.danawa.com/info/?pcode=5089139</t>
  </si>
  <si>
    <t>Code</t>
    <phoneticPr fontId="1" type="noConversion"/>
  </si>
  <si>
    <t>http://prod.danawa.com/info/?pcode=5540416</t>
    <phoneticPr fontId="1" type="noConversion"/>
  </si>
  <si>
    <t>표준 점수</t>
    <phoneticPr fontId="1" type="noConversion"/>
  </si>
  <si>
    <t>Baffle Ground 상옵</t>
    <phoneticPr fontId="1" type="noConversion"/>
  </si>
  <si>
    <t>Baffle Ground 풀옵</t>
    <phoneticPr fontId="1" type="noConversion"/>
  </si>
  <si>
    <t>클럭</t>
    <phoneticPr fontId="1" type="noConversion"/>
  </si>
  <si>
    <t>라이젠 3 2200G</t>
    <phoneticPr fontId="1" type="noConversion"/>
  </si>
  <si>
    <t>i3 8100</t>
    <phoneticPr fontId="1" type="noConversion"/>
  </si>
  <si>
    <t>라이젠 5 2400G</t>
    <phoneticPr fontId="1" type="noConversion"/>
  </si>
  <si>
    <t>i5 8500</t>
    <phoneticPr fontId="1" type="noConversion"/>
  </si>
  <si>
    <t>라이젠 5 2600</t>
    <phoneticPr fontId="1" type="noConversion"/>
  </si>
  <si>
    <t>i5 8600</t>
    <phoneticPr fontId="1" type="noConversion"/>
  </si>
  <si>
    <t>라이젠 5 2600X</t>
    <phoneticPr fontId="1" type="noConversion"/>
  </si>
  <si>
    <t>코어(쓰레드)</t>
    <phoneticPr fontId="1" type="noConversion"/>
  </si>
  <si>
    <t>CPU값</t>
    <phoneticPr fontId="1" type="noConversion"/>
  </si>
  <si>
    <t>총액</t>
    <phoneticPr fontId="1" type="noConversion"/>
  </si>
  <si>
    <t>4(4)</t>
    <phoneticPr fontId="1" type="noConversion"/>
  </si>
  <si>
    <t>http://prod.danawa.com/info/?pcode=5530456</t>
    <phoneticPr fontId="1" type="noConversion"/>
  </si>
  <si>
    <t>6(6)</t>
    <phoneticPr fontId="1" type="noConversion"/>
  </si>
  <si>
    <t>3.1(4.3)</t>
    <phoneticPr fontId="1" type="noConversion"/>
  </si>
  <si>
    <t>3.0(4.1)</t>
    <phoneticPr fontId="1" type="noConversion"/>
  </si>
  <si>
    <t>6(12)</t>
    <phoneticPr fontId="1" type="noConversion"/>
  </si>
  <si>
    <t>3.6(4.25)</t>
    <phoneticPr fontId="1" type="noConversion"/>
  </si>
  <si>
    <t>3.4(3.9)</t>
    <phoneticPr fontId="1" type="noConversion"/>
  </si>
  <si>
    <t>http://prod.danawa.com/info/?pcode=6066396</t>
    <phoneticPr fontId="1" type="noConversion"/>
  </si>
  <si>
    <t>http://prod.danawa.com/info/?pcode=5884096</t>
    <phoneticPr fontId="1" type="noConversion"/>
  </si>
  <si>
    <t>4(8)</t>
    <phoneticPr fontId="1" type="noConversion"/>
  </si>
  <si>
    <t>3.6(3.9)</t>
    <phoneticPr fontId="1" type="noConversion"/>
  </si>
  <si>
    <t>http://prod.danawa.com/info/?pcode=5884539</t>
    <phoneticPr fontId="1" type="noConversion"/>
  </si>
  <si>
    <t>3.5(3.7)</t>
    <phoneticPr fontId="1" type="noConversion"/>
  </si>
  <si>
    <t>3.6(3.6)</t>
    <phoneticPr fontId="1" type="noConversion"/>
  </si>
  <si>
    <t>http://prod.danawa.com/info/?pcode=6020667</t>
    <phoneticPr fontId="1" type="noConversion"/>
  </si>
  <si>
    <t>http://prod.danawa.com/info/?pcode=6020678</t>
    <phoneticPr fontId="1" type="noConversion"/>
  </si>
  <si>
    <t>http://prod.danawa.com/info/?pcode=6066419</t>
    <phoneticPr fontId="1" type="noConversion"/>
  </si>
  <si>
    <t>표준 점수(Cinebench R15 Multi)</t>
    <phoneticPr fontId="1" type="noConversion"/>
  </si>
  <si>
    <t>표준 점수 백분율</t>
    <phoneticPr fontId="1" type="noConversion"/>
  </si>
  <si>
    <t>Baffle Ground 풀옵(최저 프레임)</t>
    <phoneticPr fontId="1" type="noConversion"/>
  </si>
  <si>
    <t>Baffle Ground 풀옵(백분율)</t>
    <phoneticPr fontId="1" type="noConversion"/>
  </si>
  <si>
    <t>표준 점수(Cinebench R15 Single)</t>
    <phoneticPr fontId="1" type="noConversion"/>
  </si>
  <si>
    <t>보드</t>
    <phoneticPr fontId="1" type="noConversion"/>
  </si>
  <si>
    <t>펜티엄 G4560</t>
    <phoneticPr fontId="1" type="noConversion"/>
  </si>
  <si>
    <t>inno3D GTX1060 3GB X2</t>
    <phoneticPr fontId="1" type="noConversion"/>
  </si>
  <si>
    <t>가상 지표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</si>
</sst>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₩&quot;#,##0_);[Red]\(&quot;₩&quot;#,##0\)"/>
    <numFmt numFmtId="176" formatCode="&quot;₩&quot;#,##0"/>
  </numFmts>
  <fonts count="4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pple SD Gothic Neo"/>
      <family val="2"/>
      <charset val="129"/>
    </font>
    <font>
      <u/>
      <sz val="12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3" fillId="0" borderId="0" xfId="1">
      <alignment vertical="center"/>
    </xf>
    <xf numFmtId="0" fontId="2" fillId="0" borderId="0" xfId="0" applyFont="1">
      <alignment vertical="center"/>
    </xf>
    <xf numFmtId="6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vertical="center" wrapText="1"/>
    </xf>
  </cellXfs>
  <cellStyles count="2">
    <cellStyle name="기본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prod.danawa.com/info/?pcode=5540416" TargetMode="External"/><Relationship Id="rId1" Type="http://schemas.openxmlformats.org/officeDocument/2006/relationships/hyperlink" Target="http://prod.danawa.com/info/?pcode=5078717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prod.danawa.com/info/?pcode=5884096" TargetMode="External"/><Relationship Id="rId7" Type="http://schemas.openxmlformats.org/officeDocument/2006/relationships/hyperlink" Target="http://prod.danawa.com/info/?pcode=6066419" TargetMode="External"/><Relationship Id="rId2" Type="http://schemas.openxmlformats.org/officeDocument/2006/relationships/hyperlink" Target="http://prod.danawa.com/info/?pcode=6066396" TargetMode="External"/><Relationship Id="rId1" Type="http://schemas.openxmlformats.org/officeDocument/2006/relationships/hyperlink" Target="http://prod.danawa.com/info/?pcode=5530456" TargetMode="External"/><Relationship Id="rId6" Type="http://schemas.openxmlformats.org/officeDocument/2006/relationships/hyperlink" Target="http://prod.danawa.com/info/?pcode=6020678" TargetMode="External"/><Relationship Id="rId5" Type="http://schemas.openxmlformats.org/officeDocument/2006/relationships/hyperlink" Target="http://prod.danawa.com/info/?pcode=6020667" TargetMode="External"/><Relationship Id="rId4" Type="http://schemas.openxmlformats.org/officeDocument/2006/relationships/hyperlink" Target="http://prod.danawa.com/info/?pcode=58845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"/>
  <sheetViews>
    <sheetView tabSelected="1" zoomScale="182" workbookViewId="0">
      <selection activeCell="B7" sqref="B7"/>
    </sheetView>
  </sheetViews>
  <sheetFormatPr baseColWidth="10" defaultColWidth="11.5703125" defaultRowHeight="18"/>
  <cols>
    <col min="1" max="1" width="2.7109375" customWidth="1"/>
    <col min="2" max="2" width="38.42578125" customWidth="1"/>
    <col min="4" max="4" width="6.42578125" customWidth="1"/>
    <col min="5" max="5" width="5.7109375" customWidth="1"/>
    <col min="6" max="6" width="6.42578125" customWidth="1"/>
    <col min="7" max="8" width="7.140625" customWidth="1"/>
    <col min="9" max="9" width="5.85546875" customWidth="1"/>
    <col min="10" max="10" width="5.42578125" customWidth="1"/>
    <col min="11" max="11" width="66.85546875" bestFit="1" customWidth="1"/>
  </cols>
  <sheetData>
    <row r="1" spans="1:11" ht="72">
      <c r="A1" t="s">
        <v>19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21</v>
      </c>
      <c r="I1" s="6" t="s">
        <v>22</v>
      </c>
      <c r="J1" s="6" t="s">
        <v>23</v>
      </c>
      <c r="K1" t="s">
        <v>5</v>
      </c>
    </row>
    <row r="2" spans="1:11">
      <c r="A2">
        <v>0</v>
      </c>
      <c r="B2" t="s">
        <v>60</v>
      </c>
      <c r="G2">
        <v>10021</v>
      </c>
      <c r="H2">
        <f t="shared" ref="H2:H8" si="0">(G2-10000)/20</f>
        <v>1.05</v>
      </c>
      <c r="I2" s="6"/>
      <c r="J2" s="6"/>
    </row>
    <row r="3" spans="1:11">
      <c r="A3">
        <v>1</v>
      </c>
      <c r="B3" t="s">
        <v>6</v>
      </c>
      <c r="C3" s="3">
        <v>302790</v>
      </c>
      <c r="D3">
        <v>1152</v>
      </c>
      <c r="E3">
        <v>1531</v>
      </c>
      <c r="F3">
        <v>1746</v>
      </c>
      <c r="G3">
        <v>12534</v>
      </c>
      <c r="H3">
        <f t="shared" si="0"/>
        <v>126.7</v>
      </c>
      <c r="I3">
        <v>51</v>
      </c>
      <c r="J3">
        <v>39</v>
      </c>
      <c r="K3" s="1" t="s">
        <v>20</v>
      </c>
    </row>
    <row r="4" spans="1:11">
      <c r="A4">
        <v>2</v>
      </c>
      <c r="B4" t="s">
        <v>7</v>
      </c>
      <c r="C4" s="3">
        <v>350700</v>
      </c>
      <c r="D4">
        <v>1152</v>
      </c>
      <c r="E4">
        <v>1594</v>
      </c>
      <c r="F4">
        <v>1809</v>
      </c>
      <c r="G4">
        <f>G3/F3*F4</f>
        <v>12986.257731958764</v>
      </c>
      <c r="H4">
        <f t="shared" si="0"/>
        <v>149.31288659793819</v>
      </c>
      <c r="I4">
        <v>54</v>
      </c>
      <c r="J4">
        <v>45</v>
      </c>
      <c r="K4" t="s">
        <v>12</v>
      </c>
    </row>
    <row r="5" spans="1:11">
      <c r="A5">
        <v>3</v>
      </c>
      <c r="B5" t="s">
        <v>13</v>
      </c>
      <c r="C5" s="3">
        <v>398790</v>
      </c>
      <c r="D5">
        <v>1280</v>
      </c>
      <c r="E5">
        <v>1531</v>
      </c>
      <c r="F5">
        <v>1746</v>
      </c>
      <c r="G5">
        <v>13227</v>
      </c>
      <c r="H5">
        <f t="shared" si="0"/>
        <v>161.35</v>
      </c>
      <c r="I5">
        <v>60</v>
      </c>
      <c r="J5">
        <v>49</v>
      </c>
      <c r="K5" t="s">
        <v>14</v>
      </c>
    </row>
    <row r="6" spans="1:11">
      <c r="A6">
        <v>4</v>
      </c>
      <c r="B6" t="s">
        <v>8</v>
      </c>
      <c r="C6" s="3">
        <v>411280</v>
      </c>
      <c r="D6">
        <v>1280</v>
      </c>
      <c r="E6">
        <v>1556</v>
      </c>
      <c r="F6">
        <v>1771</v>
      </c>
      <c r="G6">
        <f>G5/F5*F6</f>
        <v>13416.39003436426</v>
      </c>
      <c r="H6">
        <f t="shared" si="0"/>
        <v>170.81950171821299</v>
      </c>
      <c r="I6">
        <v>62</v>
      </c>
      <c r="J6">
        <v>50</v>
      </c>
      <c r="K6" t="s">
        <v>15</v>
      </c>
    </row>
    <row r="7" spans="1:11" ht="17" customHeight="1">
      <c r="A7">
        <v>5</v>
      </c>
      <c r="B7" t="s">
        <v>9</v>
      </c>
      <c r="C7" s="3">
        <v>449400</v>
      </c>
      <c r="D7">
        <v>1280</v>
      </c>
      <c r="E7">
        <v>1594</v>
      </c>
      <c r="F7">
        <v>1809</v>
      </c>
      <c r="G7">
        <f>G5/F5*F7</f>
        <v>13704.262886597937</v>
      </c>
      <c r="H7">
        <f t="shared" si="0"/>
        <v>185.21314432989683</v>
      </c>
      <c r="I7">
        <v>64</v>
      </c>
      <c r="J7">
        <v>51</v>
      </c>
      <c r="K7" t="s">
        <v>16</v>
      </c>
    </row>
    <row r="8" spans="1:11">
      <c r="A8">
        <v>6</v>
      </c>
      <c r="B8" t="s">
        <v>10</v>
      </c>
      <c r="C8" s="3">
        <v>465150</v>
      </c>
      <c r="D8">
        <v>1280</v>
      </c>
      <c r="E8">
        <v>1620</v>
      </c>
      <c r="F8">
        <v>1847</v>
      </c>
      <c r="G8">
        <f>G5/F5*F8</f>
        <v>13992.135738831616</v>
      </c>
      <c r="H8">
        <f t="shared" si="0"/>
        <v>199.60678694158076</v>
      </c>
      <c r="I8">
        <v>66</v>
      </c>
      <c r="J8">
        <v>53</v>
      </c>
      <c r="K8" s="1" t="s">
        <v>17</v>
      </c>
    </row>
    <row r="9" spans="1:11">
      <c r="A9">
        <v>7</v>
      </c>
      <c r="B9" t="s">
        <v>11</v>
      </c>
      <c r="C9" s="3">
        <v>487000</v>
      </c>
      <c r="D9">
        <v>2304</v>
      </c>
      <c r="F9">
        <v>1411</v>
      </c>
      <c r="G9">
        <v>14322</v>
      </c>
      <c r="H9">
        <f>(G9-10000)/20 + 80</f>
        <v>296.10000000000002</v>
      </c>
      <c r="I9">
        <v>67</v>
      </c>
      <c r="J9">
        <v>54</v>
      </c>
      <c r="K9" t="s">
        <v>18</v>
      </c>
    </row>
    <row r="26" spans="11:11">
      <c r="K26" s="1"/>
    </row>
    <row r="27" spans="11:11">
      <c r="K27" s="1"/>
    </row>
    <row r="28" spans="11:11">
      <c r="K28" s="1"/>
    </row>
    <row r="29" spans="11:11">
      <c r="K29" s="1"/>
    </row>
    <row r="30" spans="11:11">
      <c r="K30" s="1"/>
    </row>
    <row r="31" spans="11:11">
      <c r="K31" s="1"/>
    </row>
    <row r="32" spans="11:11">
      <c r="K32" s="1"/>
    </row>
    <row r="33" spans="11:11">
      <c r="K33" s="1"/>
    </row>
    <row r="34" spans="11:11">
      <c r="K34" s="1"/>
    </row>
    <row r="35" spans="11:11">
      <c r="K35" s="2"/>
    </row>
    <row r="36" spans="11:11">
      <c r="K36" s="2"/>
    </row>
    <row r="37" spans="11:11">
      <c r="K37" s="2"/>
    </row>
  </sheetData>
  <phoneticPr fontId="1" type="noConversion"/>
  <hyperlinks>
    <hyperlink ref="K8" r:id="rId1" xr:uid="{00000000-0004-0000-0000-000000000000}"/>
    <hyperlink ref="K3" r:id="rId2" xr:uid="{00000000-0004-0000-0000-000001000000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1"/>
  <sheetViews>
    <sheetView zoomScale="175" workbookViewId="0">
      <selection activeCell="L4" sqref="L4"/>
    </sheetView>
  </sheetViews>
  <sheetFormatPr baseColWidth="10" defaultColWidth="11.5703125" defaultRowHeight="18"/>
  <cols>
    <col min="1" max="1" width="2.42578125" customWidth="1"/>
    <col min="2" max="2" width="18.7109375" customWidth="1"/>
    <col min="12" max="12" width="16.85546875" style="6" bestFit="1" customWidth="1"/>
    <col min="13" max="13" width="16.85546875" style="6" customWidth="1"/>
    <col min="14" max="14" width="41.140625" bestFit="1" customWidth="1"/>
  </cols>
  <sheetData>
    <row r="1" spans="1:14" ht="54">
      <c r="A1" t="s">
        <v>19</v>
      </c>
      <c r="B1" t="s">
        <v>0</v>
      </c>
      <c r="C1" t="s">
        <v>58</v>
      </c>
      <c r="D1" t="s">
        <v>33</v>
      </c>
      <c r="E1" t="s">
        <v>34</v>
      </c>
      <c r="F1" t="s">
        <v>32</v>
      </c>
      <c r="G1" t="s">
        <v>24</v>
      </c>
      <c r="H1" s="6" t="s">
        <v>53</v>
      </c>
      <c r="I1" s="6" t="s">
        <v>57</v>
      </c>
      <c r="J1" s="6" t="s">
        <v>61</v>
      </c>
      <c r="K1" s="6" t="s">
        <v>54</v>
      </c>
      <c r="L1" s="6" t="s">
        <v>55</v>
      </c>
      <c r="M1" s="6" t="s">
        <v>56</v>
      </c>
      <c r="N1" t="s">
        <v>5</v>
      </c>
    </row>
    <row r="2" spans="1:14">
      <c r="A2">
        <v>0</v>
      </c>
      <c r="B2" t="s">
        <v>59</v>
      </c>
      <c r="H2" s="6">
        <v>369</v>
      </c>
      <c r="I2" s="6">
        <v>147</v>
      </c>
      <c r="J2" s="6">
        <f>I2*$I$11+H2*$H$11</f>
        <v>166.98000000000002</v>
      </c>
      <c r="K2" s="6"/>
    </row>
    <row r="3" spans="1:14">
      <c r="A3">
        <v>1</v>
      </c>
      <c r="B3" t="s">
        <v>25</v>
      </c>
      <c r="C3" s="4">
        <v>61220</v>
      </c>
      <c r="D3" s="4">
        <v>106790</v>
      </c>
      <c r="E3" s="4">
        <f>SUM(C3:D3)</f>
        <v>168010</v>
      </c>
      <c r="F3" t="s">
        <v>45</v>
      </c>
      <c r="G3" t="s">
        <v>48</v>
      </c>
      <c r="H3" s="5">
        <v>570</v>
      </c>
      <c r="I3" s="5">
        <v>146</v>
      </c>
      <c r="J3" s="6">
        <f t="shared" ref="J3:J8" si="0">I3*$I$11+H3*$H$11</f>
        <v>184.16000000000003</v>
      </c>
      <c r="K3" s="5">
        <f>H3/$H$3*50+I3/$I$3*50</f>
        <v>100</v>
      </c>
      <c r="L3" s="6">
        <v>57</v>
      </c>
      <c r="M3" s="6">
        <f>L3/$L$3*100</f>
        <v>100</v>
      </c>
      <c r="N3" s="1" t="s">
        <v>47</v>
      </c>
    </row>
    <row r="4" spans="1:14">
      <c r="A4">
        <v>2</v>
      </c>
      <c r="B4" t="s">
        <v>26</v>
      </c>
      <c r="C4" s="4">
        <v>82780</v>
      </c>
      <c r="D4" s="4">
        <v>128260</v>
      </c>
      <c r="E4" s="4">
        <f t="shared" ref="E4:E9" si="1">SUM(C4:D4)</f>
        <v>211040</v>
      </c>
      <c r="F4" t="s">
        <v>35</v>
      </c>
      <c r="G4" t="s">
        <v>49</v>
      </c>
      <c r="H4" s="5">
        <v>611</v>
      </c>
      <c r="I4" s="5">
        <v>171</v>
      </c>
      <c r="J4" s="6">
        <f t="shared" si="0"/>
        <v>210.60000000000002</v>
      </c>
      <c r="K4" s="5">
        <f t="shared" ref="K4:K9" si="2">H4/$H$3*50+I4/$I$3*50</f>
        <v>112.15813506368661</v>
      </c>
      <c r="L4" s="6">
        <v>60</v>
      </c>
      <c r="M4" s="6">
        <f t="shared" ref="M4:M9" si="3">L4/$L$3*100</f>
        <v>105.26315789473684</v>
      </c>
      <c r="N4" s="1" t="s">
        <v>36</v>
      </c>
    </row>
    <row r="5" spans="1:14">
      <c r="A5">
        <v>3</v>
      </c>
      <c r="B5" t="s">
        <v>27</v>
      </c>
      <c r="C5" s="4">
        <v>61220</v>
      </c>
      <c r="D5" s="4">
        <v>181790</v>
      </c>
      <c r="E5" s="4">
        <f t="shared" si="1"/>
        <v>243010</v>
      </c>
      <c r="F5" t="s">
        <v>45</v>
      </c>
      <c r="G5" t="s">
        <v>46</v>
      </c>
      <c r="H5" s="5">
        <v>810</v>
      </c>
      <c r="I5" s="5">
        <v>152</v>
      </c>
      <c r="J5" s="6">
        <f t="shared" si="0"/>
        <v>211.21999999999997</v>
      </c>
      <c r="K5" s="5">
        <f t="shared" si="2"/>
        <v>123.10742609949531</v>
      </c>
      <c r="L5" s="6">
        <v>61</v>
      </c>
      <c r="M5" s="6">
        <f t="shared" si="3"/>
        <v>107.01754385964912</v>
      </c>
      <c r="N5" s="1" t="s">
        <v>44</v>
      </c>
    </row>
    <row r="6" spans="1:14">
      <c r="A6">
        <v>4</v>
      </c>
      <c r="B6" t="s">
        <v>28</v>
      </c>
      <c r="C6" s="4">
        <v>82780</v>
      </c>
      <c r="D6" s="4">
        <v>225780</v>
      </c>
      <c r="E6" s="4">
        <f t="shared" si="1"/>
        <v>308560</v>
      </c>
      <c r="F6" t="s">
        <v>37</v>
      </c>
      <c r="G6" t="s">
        <v>39</v>
      </c>
      <c r="H6" s="5">
        <v>981</v>
      </c>
      <c r="I6" s="5">
        <v>170</v>
      </c>
      <c r="J6" s="6">
        <f t="shared" si="0"/>
        <v>242.99</v>
      </c>
      <c r="K6" s="5">
        <f t="shared" si="2"/>
        <v>144.27180966113914</v>
      </c>
      <c r="L6" s="6">
        <v>66</v>
      </c>
      <c r="M6" s="6">
        <f t="shared" si="3"/>
        <v>115.78947368421053</v>
      </c>
      <c r="N6" s="1" t="s">
        <v>50</v>
      </c>
    </row>
    <row r="7" spans="1:14">
      <c r="A7">
        <v>5</v>
      </c>
      <c r="B7" t="s">
        <v>29</v>
      </c>
      <c r="C7" s="4">
        <v>61220</v>
      </c>
      <c r="D7" s="4">
        <v>245000</v>
      </c>
      <c r="E7" s="4">
        <f t="shared" si="1"/>
        <v>306220</v>
      </c>
      <c r="F7" t="s">
        <v>40</v>
      </c>
      <c r="G7" t="s">
        <v>42</v>
      </c>
      <c r="H7" s="5">
        <v>1284</v>
      </c>
      <c r="I7" s="5">
        <v>169</v>
      </c>
      <c r="J7" s="6">
        <f t="shared" si="0"/>
        <v>269.35000000000002</v>
      </c>
      <c r="K7" s="5">
        <f t="shared" si="2"/>
        <v>170.50829127613554</v>
      </c>
      <c r="L7" s="6">
        <v>63</v>
      </c>
      <c r="M7" s="6">
        <f t="shared" si="3"/>
        <v>110.5263157894737</v>
      </c>
      <c r="N7" s="1" t="s">
        <v>43</v>
      </c>
    </row>
    <row r="8" spans="1:14">
      <c r="A8">
        <v>6</v>
      </c>
      <c r="B8" t="s">
        <v>30</v>
      </c>
      <c r="C8" s="4">
        <v>82780</v>
      </c>
      <c r="D8" s="4">
        <v>251150</v>
      </c>
      <c r="E8" s="4">
        <f t="shared" si="1"/>
        <v>333930</v>
      </c>
      <c r="F8" t="s">
        <v>37</v>
      </c>
      <c r="G8" t="s">
        <v>38</v>
      </c>
      <c r="H8" s="5">
        <v>1051</v>
      </c>
      <c r="I8" s="5">
        <v>182</v>
      </c>
      <c r="J8" s="6">
        <f t="shared" si="0"/>
        <v>260.21000000000004</v>
      </c>
      <c r="K8" s="5">
        <f t="shared" si="2"/>
        <v>154.52174957942802</v>
      </c>
      <c r="L8" s="6">
        <v>67</v>
      </c>
      <c r="M8" s="6">
        <f t="shared" si="3"/>
        <v>117.54385964912282</v>
      </c>
      <c r="N8" s="1" t="s">
        <v>51</v>
      </c>
    </row>
    <row r="9" spans="1:14">
      <c r="A9">
        <v>7</v>
      </c>
      <c r="B9" t="s">
        <v>31</v>
      </c>
      <c r="C9" s="4">
        <v>61220</v>
      </c>
      <c r="D9" s="4">
        <v>284000</v>
      </c>
      <c r="E9" s="4">
        <f t="shared" si="1"/>
        <v>345220</v>
      </c>
      <c r="F9" t="s">
        <v>40</v>
      </c>
      <c r="G9" t="s">
        <v>41</v>
      </c>
      <c r="H9" s="5">
        <v>1379</v>
      </c>
      <c r="I9" s="5">
        <v>174</v>
      </c>
      <c r="J9" s="6">
        <f>I9*$I$11+H9*$H$11</f>
        <v>282.45</v>
      </c>
      <c r="K9" s="5">
        <f t="shared" si="2"/>
        <v>180.55395337659218</v>
      </c>
      <c r="L9" s="6">
        <v>65</v>
      </c>
      <c r="M9" s="6">
        <f t="shared" si="3"/>
        <v>114.03508771929825</v>
      </c>
      <c r="N9" s="1" t="s">
        <v>52</v>
      </c>
    </row>
    <row r="11" spans="1:14">
      <c r="H11">
        <v>0.09</v>
      </c>
      <c r="I11">
        <f>1-H11</f>
        <v>0.91</v>
      </c>
    </row>
  </sheetData>
  <phoneticPr fontId="1" type="noConversion"/>
  <hyperlinks>
    <hyperlink ref="N4" r:id="rId1" xr:uid="{00000000-0004-0000-0100-000000000000}"/>
    <hyperlink ref="N7" r:id="rId2" xr:uid="{00000000-0004-0000-0100-000001000000}"/>
    <hyperlink ref="N5" r:id="rId3" xr:uid="{00000000-0004-0000-0100-000002000000}"/>
    <hyperlink ref="N3" r:id="rId4" xr:uid="{00000000-0004-0000-0100-000003000000}"/>
    <hyperlink ref="N6" r:id="rId5" xr:uid="{00000000-0004-0000-0100-000004000000}"/>
    <hyperlink ref="N8" r:id="rId6" xr:uid="{00000000-0004-0000-0100-000005000000}"/>
    <hyperlink ref="N9" r:id="rId7" xr:uid="{00000000-0004-0000-0100-000006000000}"/>
  </hyperlinks>
  <pageMargins left="0.7" right="0.7" top="0.75" bottom="0.75" header="0.3" footer="0.3"/>
  <pageSetup paperSize="9" orientation="portrait" horizontalDpi="0" verticalDpi="0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GPU</vt:lpstr>
      <vt:lpstr>CPU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Jinyoung Oh</dc:creator>
  <cp:lastModifiedBy>Jinyoung Oh</cp:lastModifiedBy>
  <dcterms:created xsi:type="dcterms:W3CDTF">2018-05-01T10:36:10Z</dcterms:created>
  <dcterms:modified xsi:type="dcterms:W3CDTF">2018-05-14T09:50:40Z</dcterms:modified>
</cp:coreProperties>
</file>