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mc:AlternateContent xmlns:mc="http://schemas.openxmlformats.org/markup-compatibility/2006">
    <mc:Choice Requires="x15">
      <x15ac:absPath xmlns:x15ac="http://schemas.microsoft.com/office/spreadsheetml/2010/11/ac" url="C:\Users\eugen\Desktop\Data Management\ClimateWaterDataWarehouse\datasets\Climate-Dataset\1.2_Global_Environmental_Indicators\Air and Climate\"/>
    </mc:Choice>
  </mc:AlternateContent>
  <xr:revisionPtr revIDLastSave="0" documentId="13_ncr:1_{39DF8B2E-C67A-4B1B-A079-5EFD46A96107}" xr6:coauthVersionLast="47" xr6:coauthVersionMax="47" xr10:uidLastSave="{00000000-0000-0000-0000-000000000000}"/>
  <bookViews>
    <workbookView xWindow="2730" yWindow="1560" windowWidth="23715" windowHeight="14640" tabRatio="561" xr2:uid="{00000000-000D-0000-FFFF-FFFF00000000}"/>
  </bookViews>
  <sheets>
    <sheet name="GHG" sheetId="15" r:id="rId1"/>
  </sheets>
  <externalReferences>
    <externalReference r:id="rId2"/>
    <externalReference r:id="rId3"/>
  </externalReferences>
  <definedNames>
    <definedName name="___cls1">[1]LMmapCode!$F$3</definedName>
    <definedName name="___cls2">[1]LMmapCode!$F$4</definedName>
    <definedName name="___cls3">[1]LMmapCode!$F$5</definedName>
    <definedName name="___cls4">[1]LMmapCode!$F$6</definedName>
    <definedName name="___cls5">[1]LMmapCode!$F$7</definedName>
    <definedName name="___cls6">[1]LMmapCode!$F$8</definedName>
    <definedName name="__cls1">[1]LMmapCode!$F$3</definedName>
    <definedName name="__cls2">[1]LMmapCode!$F$4</definedName>
    <definedName name="__cls3">[1]LMmapCode!$F$5</definedName>
    <definedName name="__cls4">[1]LMmapCode!$F$6</definedName>
    <definedName name="__cls5">[1]LMmapCode!$F$7</definedName>
    <definedName name="__cls6">[1]LMmapCode!$F$8</definedName>
    <definedName name="_cls1">[1]LMmapCode!$F$3</definedName>
    <definedName name="_cls2">[1]LMmapCode!$F$4</definedName>
    <definedName name="_cls3">[1]LMmapCode!$F$5</definedName>
    <definedName name="_cls4">[1]LMmapCode!$F$6</definedName>
    <definedName name="_cls5">[1]LMmapCode!$F$7</definedName>
    <definedName name="_cls6">[1]LMmapCode!$F$8</definedName>
    <definedName name="actReg">[1]LMmapCode!$J$11</definedName>
    <definedName name="actRegCode">[1]LMmapCode!$J$13</definedName>
    <definedName name="actRegValue">[1]LMmapCode!$J$12</definedName>
    <definedName name="Albania">#REF!</definedName>
    <definedName name="Choose_a_country_from_the_following_drop_down_list">#REF!</definedName>
    <definedName name="cls0">[1]LMmapCode!$F$8</definedName>
    <definedName name="clsValue">[1]LMmapCode!$J$3:$K$8</definedName>
    <definedName name="country">'[2]Country &amp; ID'!$A$2:$A$237</definedName>
    <definedName name="_xlnm.Print_Area" localSheetId="0">GHG!$A$1:$J$239</definedName>
    <definedName name="RegData">[1]W1_1990Data!$K$7:$L$7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8" i="15" l="1"/>
  <c r="C29" i="15"/>
  <c r="D29" i="15"/>
  <c r="E29" i="15"/>
  <c r="F29" i="15"/>
  <c r="J29" i="15" s="1"/>
  <c r="K29" i="15" s="1"/>
  <c r="G29" i="15"/>
  <c r="H29" i="15"/>
  <c r="I29" i="15"/>
  <c r="L29" i="15" l="1"/>
</calcChain>
</file>

<file path=xl/sharedStrings.xml><?xml version="1.0" encoding="utf-8"?>
<sst xmlns="http://schemas.openxmlformats.org/spreadsheetml/2006/main" count="604" uniqueCount="229">
  <si>
    <t>latest year available</t>
  </si>
  <si>
    <t>mio. tonnes of CO2 equivalent</t>
  </si>
  <si>
    <t>Albania</t>
  </si>
  <si>
    <t>Algeria</t>
  </si>
  <si>
    <t>Antigua and Barbuda</t>
  </si>
  <si>
    <t>Argentina</t>
  </si>
  <si>
    <t>Armenia</t>
  </si>
  <si>
    <t>Australia</t>
  </si>
  <si>
    <t>Austria</t>
  </si>
  <si>
    <t>Azerbaijan</t>
  </si>
  <si>
    <t>Bahamas</t>
  </si>
  <si>
    <t>Bahrain</t>
  </si>
  <si>
    <t>Bangladesh</t>
  </si>
  <si>
    <t>Barbados</t>
  </si>
  <si>
    <t>Belarus</t>
  </si>
  <si>
    <t>Belgium</t>
  </si>
  <si>
    <t>Belize</t>
  </si>
  <si>
    <t>Benin</t>
  </si>
  <si>
    <t>Bhutan</t>
  </si>
  <si>
    <t>Botswana</t>
  </si>
  <si>
    <t>Brazil</t>
  </si>
  <si>
    <t>Bulgaria</t>
  </si>
  <si>
    <t>Burkina Faso</t>
  </si>
  <si>
    <t>Burundi</t>
  </si>
  <si>
    <t>Cambodia</t>
  </si>
  <si>
    <t>Cameroon</t>
  </si>
  <si>
    <t>Canada</t>
  </si>
  <si>
    <t>Central African Republic</t>
  </si>
  <si>
    <t>Chad</t>
  </si>
  <si>
    <t>Chile</t>
  </si>
  <si>
    <t>China</t>
  </si>
  <si>
    <t>Colombia</t>
  </si>
  <si>
    <t>Comoros</t>
  </si>
  <si>
    <t>Congo</t>
  </si>
  <si>
    <t>Cook Islands</t>
  </si>
  <si>
    <t>Costa Rica</t>
  </si>
  <si>
    <t>Cote d'Ivoire</t>
  </si>
  <si>
    <t>Croatia</t>
  </si>
  <si>
    <t>Cuba</t>
  </si>
  <si>
    <t>Czech Republic</t>
  </si>
  <si>
    <t>Denmark</t>
  </si>
  <si>
    <t>Djibouti</t>
  </si>
  <si>
    <t>Dominica</t>
  </si>
  <si>
    <t>Dominican Republic</t>
  </si>
  <si>
    <t>Ecuador</t>
  </si>
  <si>
    <t>Egypt</t>
  </si>
  <si>
    <t>El Salvador</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</si>
  <si>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</si>
  <si>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</si>
  <si>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</si>
  <si>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</si>
  <si>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</si>
  <si>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</si>
  <si>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</si>
  <si>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</si>
  <si>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</si>
  <si>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</si>
  <si>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</si>
  <si>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</si>
  <si>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</si>
  <si>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</si>
  <si>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</si>
  <si>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</si>
  <si>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</si>
  <si>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</si>
  <si>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</si>
  <si>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</si>
  <si>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</si>
  <si>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</si>
  <si>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</si>
  <si>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</si>
  <si>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Ireland</t>
  </si>
  <si>
    <t>Israel</t>
  </si>
  <si>
    <t>Italy</t>
  </si>
  <si>
    <t>Jamaica</t>
  </si>
  <si>
    <t>Japan</t>
  </si>
  <si>
    <t>Jordan</t>
  </si>
  <si>
    <t>Kazakhstan</t>
  </si>
  <si>
    <t>Kenya</t>
  </si>
  <si>
    <t>Kiribati</t>
  </si>
  <si>
    <t>Kyrgyzstan</t>
  </si>
  <si>
    <t>Latvia</t>
  </si>
  <si>
    <t>Lebanon</t>
  </si>
  <si>
    <t>Lesotho</t>
  </si>
  <si>
    <t>Liechtenstein</t>
  </si>
  <si>
    <t>Lithuania</t>
  </si>
  <si>
    <t>Luxembourg</t>
  </si>
  <si>
    <t>Madagascar</t>
  </si>
  <si>
    <t>Malawi</t>
  </si>
  <si>
    <t>Malaysia</t>
  </si>
  <si>
    <t>Maldives</t>
  </si>
  <si>
    <t>Mali</t>
  </si>
  <si>
    <t>Malta</t>
  </si>
  <si>
    <t>Mauritania</t>
  </si>
  <si>
    <t>Mauritius</t>
  </si>
  <si>
    <t>Mexico</t>
  </si>
  <si>
    <t>Monaco</t>
  </si>
  <si>
    <t>Mongolia</t>
  </si>
  <si>
    <t>Morocco</t>
  </si>
  <si>
    <t>Mozambique</t>
  </si>
  <si>
    <t>Namibia</t>
  </si>
  <si>
    <t>Nauru</t>
  </si>
  <si>
    <t>Nepal</t>
  </si>
  <si>
    <t>Netherlands</t>
  </si>
  <si>
    <t>New Zealand</t>
  </si>
  <si>
    <t>Nicaragua</t>
  </si>
  <si>
    <t>Niger</t>
  </si>
  <si>
    <t>Nigeria</t>
  </si>
  <si>
    <t>Niue</t>
  </si>
  <si>
    <t>Norway</t>
  </si>
  <si>
    <t>Pakistan</t>
  </si>
  <si>
    <t>Palau</t>
  </si>
  <si>
    <t>Panama</t>
  </si>
  <si>
    <t>Papua New Guinea</t>
  </si>
  <si>
    <t>Paraguay</t>
  </si>
  <si>
    <t>Peru</t>
  </si>
  <si>
    <t>Philippines</t>
  </si>
  <si>
    <t>Poland</t>
  </si>
  <si>
    <t>Portugal</t>
  </si>
  <si>
    <t>Republic of Moldova</t>
  </si>
  <si>
    <t>Romania</t>
  </si>
  <si>
    <t>Russian Federation</t>
  </si>
  <si>
    <t>Rwanda</t>
  </si>
  <si>
    <t>Saint Kitts and Nevis</t>
  </si>
  <si>
    <t>Saint Lucia</t>
  </si>
  <si>
    <t>Samoa</t>
  </si>
  <si>
    <t>Sao Tome and Principe</t>
  </si>
  <si>
    <t>Saudi Arabia</t>
  </si>
  <si>
    <t>Senegal</t>
  </si>
  <si>
    <t>Seychelles</t>
  </si>
  <si>
    <t>Singapore</t>
  </si>
  <si>
    <t>Slovakia</t>
  </si>
  <si>
    <t>Slovenia</t>
  </si>
  <si>
    <t>Solomon Islands</t>
  </si>
  <si>
    <t>South Africa</t>
  </si>
  <si>
    <t>Spain</t>
  </si>
  <si>
    <t>Sri Lanka</t>
  </si>
  <si>
    <t>Sudan</t>
  </si>
  <si>
    <t>Suriname</t>
  </si>
  <si>
    <t>Swaziland</t>
  </si>
  <si>
    <t>Sweden</t>
  </si>
  <si>
    <t>Switzerland</t>
  </si>
  <si>
    <t>Tajikistan</t>
  </si>
  <si>
    <t>Thailand</t>
  </si>
  <si>
    <t>Togo</t>
  </si>
  <si>
    <t>Tonga</t>
  </si>
  <si>
    <t>Trinidad and Tobago</t>
  </si>
  <si>
    <t>Tunisia</t>
  </si>
  <si>
    <t>Turkey</t>
  </si>
  <si>
    <t>Turkmenistan</t>
  </si>
  <si>
    <t>Tuvalu</t>
  </si>
  <si>
    <t>Uganda</t>
  </si>
  <si>
    <t>Ukraine</t>
  </si>
  <si>
    <t>United Arab Emirates</t>
  </si>
  <si>
    <t>Uruguay</t>
  </si>
  <si>
    <t>Uzbekistan</t>
  </si>
  <si>
    <t>Vanuatu</t>
  </si>
  <si>
    <t>Viet Nam</t>
  </si>
  <si>
    <t>Yemen</t>
  </si>
  <si>
    <t>Zambia</t>
  </si>
  <si>
    <t>Zimbabwe</t>
  </si>
  <si>
    <t>Definitions &amp; Technical notes:</t>
  </si>
  <si>
    <t xml:space="preserve">Data Quality: </t>
  </si>
  <si>
    <t>GHG from Energy</t>
  </si>
  <si>
    <t>GHG from Energy 
of which:  from Transport</t>
  </si>
  <si>
    <t>GHG from Agriculture</t>
  </si>
  <si>
    <t>GHG from Waste</t>
  </si>
  <si>
    <r>
      <t xml:space="preserve">GHG from Energy: </t>
    </r>
    <r>
      <rPr>
        <sz val="8"/>
        <rFont val="Arial"/>
        <family val="2"/>
      </rPr>
      <t>all emissions related to the production and use of energy in any sectors of the economy and households. It includes emissions from fuel combustion as well as fugitive fuels.  This variable corresponds to IPCC category 1.</t>
    </r>
  </si>
  <si>
    <r>
      <t>GHG from Waste:</t>
    </r>
    <r>
      <rPr>
        <sz val="8"/>
        <rFont val="Arial"/>
        <family val="2"/>
      </rPr>
      <t xml:space="preserve"> total emissions from solid waste disposal on land, wastewater handling, waste incineration and any other waste management activity. This variable corresponds to IPCC category 6.</t>
    </r>
  </si>
  <si>
    <t>GHG from Industrial Processes</t>
  </si>
  <si>
    <r>
      <t xml:space="preserve">GHG from Agriculture: </t>
    </r>
    <r>
      <rPr>
        <sz val="8"/>
        <rFont val="Arial"/>
        <family val="2"/>
      </rPr>
      <t>all emissions from enteric fermentation, manure management, rice cultivation, agricultural soils,  field burning of agricultural residues, prescribed burning of savannas and other agricultural activities. This variable corresponds to IPCC category 4.</t>
    </r>
  </si>
  <si>
    <t>%</t>
  </si>
  <si>
    <t xml:space="preserve">Total GHG emissions </t>
  </si>
  <si>
    <r>
      <t>GHG from Industrial Processes:</t>
    </r>
    <r>
      <rPr>
        <sz val="8"/>
        <rFont val="Arial"/>
        <family val="2"/>
      </rPr>
      <t xml:space="preserve"> emissions from processes such as chemical industry, metal industry, production and use of mineral products and other industries. This variable corresponds to IPCC category 2.</t>
    </r>
  </si>
  <si>
    <r>
      <t>GHG from Energy, of which: from Transport:</t>
    </r>
    <r>
      <rPr>
        <sz val="8"/>
        <rFont val="Arial"/>
        <family val="2"/>
      </rPr>
      <t xml:space="preserve"> emissions from the combustion and evaporation of fuel for all transport activity, regardless of the sector, specified by subsectors as civil aviation, road transportation, railways, navigation and other transportation.  This variable corresponds to IPCC category 1A3.</t>
    </r>
  </si>
  <si>
    <t>Country</t>
  </si>
  <si>
    <t>Choose a country from the following drop-down list:</t>
  </si>
  <si>
    <t>YR</t>
  </si>
  <si>
    <t>GHG</t>
  </si>
  <si>
    <t>TOTAL</t>
  </si>
  <si>
    <t>Transport</t>
  </si>
  <si>
    <t>Rest</t>
  </si>
  <si>
    <t>Sources:</t>
  </si>
  <si>
    <t>Environmental Indicators: GHGs</t>
  </si>
  <si>
    <r>
      <t>mio. tonnes of CO</t>
    </r>
    <r>
      <rPr>
        <i/>
        <vertAlign val="subscript"/>
        <sz val="7"/>
        <rFont val="Arial"/>
        <family val="2"/>
      </rPr>
      <t>2</t>
    </r>
    <r>
      <rPr>
        <i/>
        <sz val="7"/>
        <rFont val="Arial"/>
        <family val="2"/>
      </rPr>
      <t xml:space="preserve"> equivalent</t>
    </r>
  </si>
  <si>
    <t>San Marino</t>
  </si>
  <si>
    <t>Venezuela (Bolivarian Republic of)</t>
  </si>
  <si>
    <t>…</t>
  </si>
  <si>
    <t>Greenhouse Gas Emissions (Percentage)</t>
  </si>
  <si>
    <t>Countries report their greenhouse gas emissions to UNFCCC according to the IPCC Guidelines. The quality of data is regularly checked through the UNFCCC review process for the Annex I Parties to the Convention that report the data annually. Non-Annex I countries do not report the data annually and their data are not subject to the same review procedures. Data quality depends on the quality of statistics underlying the calculations or estimates and is usually the best for energy related emissions; because of differences in completeness and quality of the estimates, the data should be used with caution when comparing countries.</t>
  </si>
  <si>
    <t>Afghanistan</t>
  </si>
  <si>
    <t>Angola</t>
  </si>
  <si>
    <t>Bolivia (Plurinational State of)</t>
  </si>
  <si>
    <t>Bosnia and Herzegovina</t>
  </si>
  <si>
    <t>Cabo Verde</t>
  </si>
  <si>
    <t>Cyprus</t>
  </si>
  <si>
    <t>Democratic People's Republic of Korea</t>
  </si>
  <si>
    <t>Democratic Republic of the Congo</t>
  </si>
  <si>
    <t>Kuwait</t>
  </si>
  <si>
    <t>Lao People's Democratic Republic</t>
  </si>
  <si>
    <t>Liberia</t>
  </si>
  <si>
    <t>Micronesia (Federated States of)</t>
  </si>
  <si>
    <t>Montenegro</t>
  </si>
  <si>
    <t>Myanmar</t>
  </si>
  <si>
    <t>Oman</t>
  </si>
  <si>
    <t>Qatar</t>
  </si>
  <si>
    <t>Republic of Korea</t>
  </si>
  <si>
    <t>Saint Vincent and the Grenadines</t>
  </si>
  <si>
    <t>Serbia</t>
  </si>
  <si>
    <t>Sierra Leone</t>
  </si>
  <si>
    <t>Somalia</t>
  </si>
  <si>
    <t>Syrian Arab Republic</t>
  </si>
  <si>
    <t>The former Yugoslav Republic of Macedonia</t>
  </si>
  <si>
    <t>Timor-Leste</t>
  </si>
  <si>
    <t>United Kingdom of Great Britain and Northern Ireland</t>
  </si>
  <si>
    <t>United Republic of Tanzania</t>
  </si>
  <si>
    <t>United States of America</t>
  </si>
  <si>
    <t>...</t>
  </si>
  <si>
    <r>
      <t>Last update:</t>
    </r>
    <r>
      <rPr>
        <sz val="9"/>
        <rFont val="Arial"/>
        <family val="2"/>
      </rPr>
      <t xml:space="preserve"> December 2015</t>
    </r>
  </si>
  <si>
    <t>Côte d'Ivoire</t>
  </si>
  <si>
    <t>UN Framework Convention on Climate Change (UNFCCC) Secretariat.</t>
  </si>
  <si>
    <r>
      <rPr>
        <sz val="8"/>
        <rFont val="Arial"/>
        <family val="2"/>
      </rPr>
      <t xml:space="preserve">See:  </t>
    </r>
    <r>
      <rPr>
        <u/>
        <sz val="8"/>
        <color theme="10"/>
        <rFont val="Arial"/>
        <family val="2"/>
      </rPr>
      <t>http://unfccc.int</t>
    </r>
    <r>
      <rPr>
        <sz val="8"/>
        <rFont val="Arial"/>
        <family val="2"/>
      </rPr>
      <t xml:space="preserve"> .</t>
    </r>
  </si>
  <si>
    <t>For some non-Annex I countries, the GHG emissions data may be incomplete because they include only emissions from a few available sources and therefore do not represent the absolute total emissions of the country. For detailed information on emissions data and their completeness, please check the official submissions of GHG emissions/removals data by countries to the Climate Change Convention.</t>
  </si>
  <si>
    <r>
      <rPr>
        <sz val="8"/>
        <rFont val="Arial"/>
        <family val="2"/>
      </rPr>
      <t xml:space="preserve">See: </t>
    </r>
    <r>
      <rPr>
        <u/>
        <sz val="8"/>
        <color theme="10"/>
        <rFont val="Arial"/>
        <family val="2"/>
      </rPr>
      <t>http://unfccc.int/ghg_data/ghg_data_unfccc/data_sources/items/3816.php</t>
    </r>
    <r>
      <rPr>
        <sz val="8"/>
        <rFont val="Arial"/>
        <family val="2"/>
      </rPr>
      <t xml:space="preserve"> .</t>
    </r>
  </si>
  <si>
    <t>GHG % from Energy of which: from Transport</t>
  </si>
  <si>
    <t>GHG % from Energy</t>
  </si>
  <si>
    <t>GHG % from Industrial Processes</t>
  </si>
  <si>
    <t>GHG % from Agriculture</t>
  </si>
  <si>
    <t>GHG % from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</si>
</sst>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0.00"/>
    <numFmt numFmtId="165" formatCode="0.000000000000000"/>
    <numFmt numFmtId="166" formatCode="#\ ###\ ##0.00"/>
  </numFmts>
  <fonts count="41" x14ac:knownFonts="1">
    <font>
      <sz val="10"/>
      <name val="Arial"/>
    </font>
    <font>
      <b/>
      <sz val="10"/>
      <name val="Arial"/>
      <family val="2"/>
    </font>
    <font>
      <b/>
      <sz val="9"/>
      <name val="Arial"/>
      <family val="2"/>
    </font>
    <font>
      <i/>
      <sz val="7"/>
      <name val="Arial"/>
      <family val="2"/>
    </font>
    <font>
      <b/>
      <sz val="8"/>
      <name val="Arial"/>
      <family val="2"/>
    </font>
    <font>
      <sz val="8"/>
      <name val="Arial"/>
      <family val="2"/>
    </font>
    <font>
      <i/>
      <sz val="9"/>
      <name val="Arial"/>
      <family val="2"/>
    </font>
    <font>
      <i/>
      <vertAlign val="superscript"/>
      <sz val="10"/>
      <name val="Arial"/>
      <family val="2"/>
    </font>
    <font>
      <b/>
      <u/>
      <sz val="9"/>
      <name val="Arial"/>
      <family val="2"/>
    </font>
    <font>
      <i/>
      <vertAlign val="superscript"/>
      <sz val="8"/>
      <name val="Arial"/>
      <family val="2"/>
    </font>
    <font>
      <b/>
      <sz val="15"/>
      <name val="Arial"/>
      <family val="2"/>
    </font>
    <font>
      <i/>
      <sz val="12"/>
      <name val="Arial"/>
      <family val="2"/>
    </font>
    <font>
      <sz val="12"/>
      <name val="Arial"/>
      <family val="2"/>
    </font>
    <font>
      <sz val="9"/>
      <name val="Arial"/>
      <family val="2"/>
    </font>
    <font>
      <sz val="10"/>
      <name val="Arial"/>
      <family val="2"/>
    </font>
    <font>
      <sz val="10"/>
      <color indexed="10"/>
      <name val="Arial"/>
      <family val="2"/>
    </font>
    <font>
      <b/>
      <sz val="13"/>
      <name val="Arial"/>
      <family val="2"/>
    </font>
    <font>
      <b/>
      <sz val="10"/>
      <color indexed="12"/>
      <name val="Arial"/>
      <family val="2"/>
    </font>
    <font>
      <i/>
      <vertAlign val="subscript"/>
      <sz val="7"/>
      <name val="Arial"/>
      <family val="2"/>
    </font>
    <font>
      <sz val="10"/>
      <color indexed="9"/>
      <name val="Arial"/>
      <family val="2"/>
    </font>
    <font>
      <sz val="8"/>
      <color indexed="9"/>
      <name val="Arial"/>
      <family val="2"/>
    </font>
    <font>
      <b/>
      <i/>
      <sz val="8"/>
      <color indexed="9"/>
      <name val="Arial"/>
      <family val="2"/>
    </font>
    <font>
      <u/>
      <sz val="10"/>
      <color theme="10"/>
      <name val="Arial"/>
      <family val="2"/>
    </font>
    <font>
      <sz val="8"/>
      <color theme="0"/>
      <name val="Arial"/>
      <family val="2"/>
    </font>
    <font>
      <sz val="10"/>
      <color rgb="FF00B050"/>
      <name val="Arial"/>
      <family val="2"/>
    </font>
    <font>
      <i/>
      <sz val="8"/>
      <color rgb="FF00B050"/>
      <name val="Arial"/>
      <family val="2"/>
    </font>
    <font>
      <sz val="8"/>
      <color rgb="FF00B050"/>
      <name val="Arial"/>
      <family val="2"/>
    </font>
    <font>
      <sz val="10"/>
      <color theme="0"/>
      <name val="Arial"/>
      <family val="2"/>
    </font>
    <font>
      <b/>
      <sz val="10"/>
      <color theme="0"/>
      <name val="Arial"/>
      <family val="2"/>
    </font>
    <font>
      <b/>
      <sz val="15"/>
      <color theme="0"/>
      <name val="Arial"/>
      <family val="2"/>
    </font>
    <font>
      <b/>
      <sz val="13"/>
      <color theme="0"/>
      <name val="Arial"/>
      <family val="2"/>
    </font>
    <font>
      <i/>
      <sz val="12"/>
      <color theme="0"/>
      <name val="Arial"/>
      <family val="2"/>
    </font>
    <font>
      <i/>
      <sz val="9"/>
      <color theme="0"/>
      <name val="Arial"/>
      <family val="2"/>
    </font>
    <font>
      <sz val="12"/>
      <color theme="0"/>
      <name val="Arial"/>
      <family val="2"/>
    </font>
    <font>
      <sz val="9"/>
      <color theme="0"/>
      <name val="Arial"/>
      <family val="2"/>
    </font>
    <font>
      <i/>
      <sz val="8"/>
      <color theme="0"/>
      <name val="Arial"/>
      <family val="2"/>
    </font>
    <font>
      <b/>
      <sz val="9"/>
      <color theme="0"/>
      <name val="Arial"/>
      <family val="2"/>
    </font>
    <font>
      <i/>
      <sz val="7"/>
      <color theme="0"/>
      <name val="Arial"/>
      <family val="2"/>
    </font>
    <font>
      <b/>
      <sz val="8"/>
      <color theme="0"/>
      <name val="Arial"/>
      <family val="2"/>
    </font>
    <font>
      <i/>
      <sz val="8"/>
      <name val="Arial"/>
      <family val="2"/>
    </font>
    <font>
      <u/>
      <sz val="8"/>
      <color theme="10"/>
      <name val="Arial"/>
      <family val="2"/>
    </font>
  </fonts>
  <fills count="8">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23"/>
        <bgColor indexed="64"/>
      </patternFill>
    </fill>
    <fill>
      <patternFill patternType="solid">
        <fgColor indexed="43"/>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2" fillId="0" borderId="0" applyNumberFormat="0" applyFill="0" applyBorder="0" applyAlignment="0" applyProtection="0"/>
    <xf numFmtId="0" fontId="14" fillId="0" borderId="0"/>
    <xf numFmtId="0" fontId="22" fillId="0" borderId="0" applyNumberFormat="0" applyFill="0" applyBorder="0" applyAlignment="0" applyProtection="0"/>
  </cellStyleXfs>
  <cellXfs count="119">
    <xf numFmtId="0" fontId="0" fillId="0" borderId="0" xfId="0"/>
    <xf numFmtId="0" fontId="0" fillId="4" borderId="0" xfId="0" applyFill="1" applyProtection="1">
      <protection locked="0"/>
    </xf>
    <xf numFmtId="0" fontId="5" fillId="4" borderId="0" xfId="0" applyFont="1" applyFill="1"/>
    <xf numFmtId="166" fontId="5" fillId="4" borderId="0" xfId="0" applyNumberFormat="1" applyFont="1" applyFill="1" applyAlignment="1">
      <alignment horizontal="right"/>
    </xf>
    <xf numFmtId="0" fontId="14" fillId="0" borderId="0" xfId="2" applyProtection="1">
      <protection locked="0"/>
    </xf>
    <xf numFmtId="164" fontId="14" fillId="0" borderId="0" xfId="2" applyNumberFormat="1" applyProtection="1">
      <protection locked="0"/>
    </xf>
    <xf numFmtId="0" fontId="19" fillId="0" borderId="0" xfId="2" applyFont="1" applyProtection="1">
      <protection hidden="1"/>
    </xf>
    <xf numFmtId="0" fontId="19" fillId="0" borderId="0" xfId="2" applyFont="1" applyProtection="1">
      <protection locked="0"/>
    </xf>
    <xf numFmtId="0" fontId="14" fillId="2" borderId="0" xfId="2" applyFill="1" applyProtection="1">
      <protection locked="0"/>
    </xf>
    <xf numFmtId="164" fontId="14" fillId="2" borderId="0" xfId="2" applyNumberFormat="1" applyFill="1" applyProtection="1">
      <protection locked="0"/>
    </xf>
    <xf numFmtId="0" fontId="10" fillId="2" borderId="0" xfId="2" applyFont="1" applyFill="1" applyAlignment="1" applyProtection="1">
      <alignment horizontal="left"/>
      <protection locked="0"/>
    </xf>
    <xf numFmtId="0" fontId="16" fillId="2" borderId="0" xfId="2" applyFont="1" applyFill="1" applyProtection="1">
      <protection locked="0"/>
    </xf>
    <xf numFmtId="0" fontId="11" fillId="2" borderId="0" xfId="2" applyFont="1" applyFill="1" applyAlignment="1" applyProtection="1">
      <alignment horizontal="right"/>
      <protection locked="0"/>
    </xf>
    <xf numFmtId="49" fontId="6" fillId="2" borderId="0" xfId="2" applyNumberFormat="1" applyFont="1" applyFill="1" applyAlignment="1" applyProtection="1">
      <alignment horizontal="right"/>
      <protection locked="0"/>
    </xf>
    <xf numFmtId="49" fontId="12" fillId="2" borderId="0" xfId="2" applyNumberFormat="1" applyFont="1" applyFill="1" applyProtection="1">
      <protection locked="0"/>
    </xf>
    <xf numFmtId="0" fontId="17" fillId="2" borderId="0" xfId="2" applyFont="1" applyFill="1" applyProtection="1">
      <protection locked="0"/>
    </xf>
    <xf numFmtId="0" fontId="14" fillId="6" borderId="1" xfId="2" applyFill="1" applyBorder="1" applyProtection="1">
      <protection hidden="1"/>
    </xf>
    <xf numFmtId="0" fontId="14" fillId="6" borderId="2" xfId="2" applyFill="1" applyBorder="1" applyProtection="1">
      <protection hidden="1"/>
    </xf>
    <xf numFmtId="164" fontId="14" fillId="6" borderId="2" xfId="2" applyNumberFormat="1" applyFill="1" applyBorder="1" applyProtection="1">
      <protection hidden="1"/>
    </xf>
    <xf numFmtId="164" fontId="14" fillId="6" borderId="3" xfId="2" applyNumberFormat="1" applyFill="1" applyBorder="1" applyProtection="1">
      <protection hidden="1"/>
    </xf>
    <xf numFmtId="164" fontId="19" fillId="0" borderId="0" xfId="2" applyNumberFormat="1" applyFont="1" applyProtection="1">
      <protection locked="0"/>
    </xf>
    <xf numFmtId="0" fontId="14" fillId="6" borderId="4" xfId="2" applyFill="1" applyBorder="1" applyProtection="1">
      <protection hidden="1"/>
    </xf>
    <xf numFmtId="0" fontId="14" fillId="6" borderId="0" xfId="2" applyFill="1" applyProtection="1">
      <protection hidden="1"/>
    </xf>
    <xf numFmtId="164" fontId="14" fillId="6" borderId="0" xfId="2" applyNumberFormat="1" applyFill="1" applyProtection="1">
      <protection hidden="1"/>
    </xf>
    <xf numFmtId="164" fontId="14" fillId="6" borderId="5" xfId="2" applyNumberFormat="1" applyFill="1" applyBorder="1" applyProtection="1">
      <protection hidden="1"/>
    </xf>
    <xf numFmtId="0" fontId="1" fillId="6" borderId="6" xfId="2" applyFont="1" applyFill="1" applyBorder="1" applyProtection="1">
      <protection hidden="1"/>
    </xf>
    <xf numFmtId="0" fontId="14" fillId="6" borderId="7" xfId="2" applyFill="1" applyBorder="1" applyProtection="1">
      <protection hidden="1"/>
    </xf>
    <xf numFmtId="164" fontId="14" fillId="6" borderId="7" xfId="2" applyNumberFormat="1" applyFill="1" applyBorder="1" applyProtection="1">
      <protection hidden="1"/>
    </xf>
    <xf numFmtId="164" fontId="14" fillId="6" borderId="8" xfId="2" applyNumberFormat="1" applyFill="1" applyBorder="1" applyProtection="1">
      <protection hidden="1"/>
    </xf>
    <xf numFmtId="0" fontId="24" fillId="2" borderId="0" xfId="2" applyFont="1" applyFill="1" applyProtection="1">
      <protection locked="0"/>
    </xf>
    <xf numFmtId="164" fontId="24" fillId="2" borderId="0" xfId="2" applyNumberFormat="1" applyFont="1" applyFill="1" applyProtection="1">
      <protection locked="0"/>
    </xf>
    <xf numFmtId="164" fontId="25" fillId="2" borderId="0" xfId="2" applyNumberFormat="1" applyFont="1" applyFill="1" applyAlignment="1" applyProtection="1">
      <alignment horizontal="right"/>
      <protection locked="0"/>
    </xf>
    <xf numFmtId="49" fontId="26" fillId="2" borderId="0" xfId="2" applyNumberFormat="1" applyFont="1" applyFill="1" applyProtection="1">
      <protection locked="0"/>
    </xf>
    <xf numFmtId="49" fontId="26" fillId="0" borderId="0" xfId="2" applyNumberFormat="1" applyFont="1" applyProtection="1">
      <protection hidden="1"/>
    </xf>
    <xf numFmtId="0" fontId="24" fillId="0" borderId="0" xfId="2" applyFont="1" applyProtection="1">
      <protection hidden="1"/>
    </xf>
    <xf numFmtId="49" fontId="26" fillId="0" borderId="0" xfId="2" applyNumberFormat="1" applyFont="1" applyProtection="1">
      <protection locked="0"/>
    </xf>
    <xf numFmtId="0" fontId="24" fillId="0" borderId="0" xfId="2" applyFont="1" applyProtection="1">
      <protection locked="0"/>
    </xf>
    <xf numFmtId="0" fontId="14" fillId="3" borderId="0" xfId="2" applyFill="1" applyProtection="1">
      <protection locked="0"/>
    </xf>
    <xf numFmtId="0" fontId="2" fillId="3" borderId="0" xfId="2" applyFont="1" applyFill="1" applyAlignment="1" applyProtection="1">
      <alignment horizontal="left" vertical="center"/>
      <protection locked="0"/>
    </xf>
    <xf numFmtId="0" fontId="3" fillId="3" borderId="0" xfId="2" applyFont="1" applyFill="1" applyAlignment="1" applyProtection="1">
      <alignment horizontal="center" vertical="center" wrapText="1"/>
      <protection locked="0"/>
    </xf>
    <xf numFmtId="164" fontId="4" fillId="3" borderId="0" xfId="2" applyNumberFormat="1" applyFont="1" applyFill="1" applyAlignment="1" applyProtection="1">
      <alignment horizontal="right" vertical="center" wrapText="1"/>
      <protection locked="0"/>
    </xf>
    <xf numFmtId="164" fontId="14" fillId="3" borderId="0" xfId="2" applyNumberFormat="1" applyFill="1" applyProtection="1">
      <protection locked="0"/>
    </xf>
    <xf numFmtId="0" fontId="21" fillId="0" borderId="0" xfId="2" applyFont="1" applyAlignment="1" applyProtection="1">
      <alignment horizontal="center" vertical="center" wrapText="1"/>
      <protection hidden="1"/>
    </xf>
    <xf numFmtId="0" fontId="21" fillId="0" borderId="0" xfId="2" applyFont="1" applyAlignment="1" applyProtection="1">
      <alignment horizontal="center" vertical="center" wrapText="1"/>
      <protection locked="0"/>
    </xf>
    <xf numFmtId="0" fontId="14" fillId="4" borderId="0" xfId="2" applyFill="1" applyProtection="1">
      <protection locked="0"/>
    </xf>
    <xf numFmtId="0" fontId="2" fillId="4" borderId="0" xfId="2" applyFont="1" applyFill="1" applyAlignment="1" applyProtection="1">
      <alignment horizontal="center" vertical="center"/>
      <protection locked="0"/>
    </xf>
    <xf numFmtId="0" fontId="5" fillId="4" borderId="0" xfId="2" applyFont="1" applyFill="1" applyAlignment="1" applyProtection="1">
      <alignment horizontal="center" vertical="center" wrapText="1"/>
      <protection locked="0"/>
    </xf>
    <xf numFmtId="164" fontId="3" fillId="4" borderId="0" xfId="2" applyNumberFormat="1" applyFont="1" applyFill="1" applyAlignment="1" applyProtection="1">
      <alignment horizontal="right" vertical="center" wrapText="1"/>
      <protection locked="0"/>
    </xf>
    <xf numFmtId="164" fontId="3" fillId="4" borderId="0" xfId="2" applyNumberFormat="1" applyFont="1" applyFill="1" applyAlignment="1" applyProtection="1">
      <alignment vertical="center" wrapText="1"/>
      <protection locked="0"/>
    </xf>
    <xf numFmtId="164" fontId="14" fillId="5" borderId="0" xfId="2" applyNumberFormat="1" applyFill="1" applyProtection="1">
      <protection locked="0"/>
    </xf>
    <xf numFmtId="0" fontId="5" fillId="5" borderId="0" xfId="2" applyFont="1" applyFill="1"/>
    <xf numFmtId="166" fontId="5" fillId="5" borderId="0" xfId="2" applyNumberFormat="1" applyFont="1" applyFill="1" applyAlignment="1">
      <alignment horizontal="right"/>
    </xf>
    <xf numFmtId="2" fontId="19" fillId="0" borderId="0" xfId="2" applyNumberFormat="1" applyFont="1" applyProtection="1">
      <protection hidden="1"/>
    </xf>
    <xf numFmtId="165" fontId="14" fillId="5" borderId="0" xfId="2" applyNumberFormat="1" applyFill="1" applyProtection="1">
      <protection locked="0"/>
    </xf>
    <xf numFmtId="0" fontId="14" fillId="5" borderId="0" xfId="2" applyFill="1" applyProtection="1">
      <protection locked="0"/>
    </xf>
    <xf numFmtId="0" fontId="5" fillId="0" borderId="0" xfId="2" applyFont="1"/>
    <xf numFmtId="166" fontId="5" fillId="0" borderId="0" xfId="2" applyNumberFormat="1" applyFont="1" applyAlignment="1">
      <alignment horizontal="right"/>
    </xf>
    <xf numFmtId="164" fontId="5" fillId="0" borderId="0" xfId="2" applyNumberFormat="1" applyFont="1" applyAlignment="1" applyProtection="1">
      <alignment horizontal="right"/>
      <protection locked="0"/>
    </xf>
    <xf numFmtId="0" fontId="5" fillId="5" borderId="0" xfId="2" applyFont="1" applyFill="1" applyAlignment="1">
      <alignment wrapText="1"/>
    </xf>
    <xf numFmtId="0" fontId="6" fillId="0" borderId="0" xfId="2" applyFont="1" applyProtection="1">
      <protection locked="0"/>
    </xf>
    <xf numFmtId="0" fontId="14" fillId="0" borderId="0" xfId="2" applyAlignment="1" applyProtection="1">
      <alignment horizontal="right"/>
      <protection locked="0"/>
    </xf>
    <xf numFmtId="2" fontId="14" fillId="0" borderId="0" xfId="2" applyNumberFormat="1" applyAlignment="1" applyProtection="1">
      <alignment horizontal="right"/>
      <protection locked="0"/>
    </xf>
    <xf numFmtId="0" fontId="15" fillId="0" borderId="0" xfId="2" applyFont="1" applyProtection="1">
      <protection locked="0"/>
    </xf>
    <xf numFmtId="164" fontId="7" fillId="0" borderId="0" xfId="2" applyNumberFormat="1" applyFont="1" applyAlignment="1" applyProtection="1">
      <alignment horizontal="left"/>
      <protection locked="0"/>
    </xf>
    <xf numFmtId="164" fontId="14" fillId="0" borderId="0" xfId="2" applyNumberFormat="1" applyAlignment="1" applyProtection="1">
      <alignment horizontal="right"/>
      <protection locked="0"/>
    </xf>
    <xf numFmtId="0" fontId="8" fillId="0" borderId="0" xfId="2" applyFont="1" applyProtection="1">
      <protection locked="0"/>
    </xf>
    <xf numFmtId="0" fontId="8" fillId="0" borderId="0" xfId="2" applyFont="1" applyAlignment="1" applyProtection="1">
      <alignment wrapText="1"/>
      <protection locked="0"/>
    </xf>
    <xf numFmtId="0" fontId="8" fillId="0" borderId="0" xfId="2" applyFont="1" applyAlignment="1" applyProtection="1">
      <alignment horizontal="left" wrapText="1"/>
      <protection locked="0"/>
    </xf>
    <xf numFmtId="0" fontId="5" fillId="0" borderId="0" xfId="2" applyFont="1" applyAlignment="1" applyProtection="1">
      <alignment wrapText="1"/>
      <protection locked="0"/>
    </xf>
    <xf numFmtId="164" fontId="5" fillId="0" borderId="0" xfId="2" applyNumberFormat="1" applyFont="1" applyAlignment="1" applyProtection="1">
      <alignment wrapText="1"/>
      <protection locked="0"/>
    </xf>
    <xf numFmtId="164" fontId="9" fillId="0" borderId="0" xfId="2" applyNumberFormat="1" applyFont="1" applyAlignment="1" applyProtection="1">
      <alignment horizontal="left" wrapText="1"/>
      <protection locked="0"/>
    </xf>
    <xf numFmtId="0" fontId="8" fillId="0" borderId="0" xfId="2" applyFont="1" applyAlignment="1" applyProtection="1">
      <alignment horizontal="left"/>
      <protection locked="0"/>
    </xf>
    <xf numFmtId="0" fontId="20" fillId="0" borderId="0" xfId="2" applyFont="1" applyAlignment="1" applyProtection="1">
      <alignment wrapText="1"/>
      <protection hidden="1"/>
    </xf>
    <xf numFmtId="0" fontId="20" fillId="0" borderId="0" xfId="2" applyFont="1" applyAlignment="1" applyProtection="1">
      <alignment wrapText="1"/>
      <protection locked="0"/>
    </xf>
    <xf numFmtId="0" fontId="27" fillId="0" borderId="0" xfId="2" applyFont="1" applyProtection="1">
      <protection hidden="1"/>
    </xf>
    <xf numFmtId="164" fontId="27" fillId="0" borderId="0" xfId="2" applyNumberFormat="1" applyFont="1" applyProtection="1">
      <protection hidden="1"/>
    </xf>
    <xf numFmtId="164" fontId="28" fillId="0" borderId="0" xfId="2" applyNumberFormat="1" applyFont="1" applyProtection="1">
      <protection hidden="1"/>
    </xf>
    <xf numFmtId="49" fontId="23" fillId="0" borderId="0" xfId="2" applyNumberFormat="1" applyFont="1" applyProtection="1">
      <protection hidden="1"/>
    </xf>
    <xf numFmtId="0" fontId="23" fillId="0" borderId="0" xfId="2" applyFont="1" applyAlignment="1" applyProtection="1">
      <alignment horizontal="right"/>
      <protection hidden="1"/>
    </xf>
    <xf numFmtId="0" fontId="27" fillId="0" borderId="0" xfId="2" applyFont="1" applyAlignment="1" applyProtection="1">
      <alignment horizontal="right"/>
      <protection hidden="1"/>
    </xf>
    <xf numFmtId="2" fontId="27" fillId="0" borderId="0" xfId="2" applyNumberFormat="1" applyFont="1" applyAlignment="1" applyProtection="1">
      <alignment horizontal="right"/>
      <protection hidden="1"/>
    </xf>
    <xf numFmtId="2" fontId="28" fillId="0" borderId="0" xfId="2" applyNumberFormat="1" applyFont="1" applyAlignment="1" applyProtection="1">
      <alignment horizontal="right"/>
      <protection hidden="1"/>
    </xf>
    <xf numFmtId="2" fontId="23" fillId="0" borderId="0" xfId="2" applyNumberFormat="1" applyFont="1" applyAlignment="1" applyProtection="1">
      <alignment horizontal="right"/>
      <protection hidden="1"/>
    </xf>
    <xf numFmtId="164" fontId="27" fillId="0" borderId="0" xfId="2" applyNumberFormat="1" applyFont="1" applyAlignment="1" applyProtection="1">
      <alignment horizontal="right"/>
      <protection hidden="1"/>
    </xf>
    <xf numFmtId="164" fontId="28" fillId="0" borderId="0" xfId="2" applyNumberFormat="1" applyFont="1" applyAlignment="1" applyProtection="1">
      <alignment horizontal="right"/>
      <protection hidden="1"/>
    </xf>
    <xf numFmtId="2" fontId="27" fillId="0" borderId="0" xfId="2" applyNumberFormat="1" applyFont="1" applyProtection="1">
      <protection hidden="1"/>
    </xf>
    <xf numFmtId="164" fontId="23" fillId="0" borderId="0" xfId="2" applyNumberFormat="1" applyFont="1" applyAlignment="1" applyProtection="1">
      <alignment horizontal="right"/>
      <protection hidden="1"/>
    </xf>
    <xf numFmtId="0" fontId="29" fillId="0" borderId="0" xfId="2" applyFont="1" applyAlignment="1" applyProtection="1">
      <alignment horizontal="left"/>
      <protection hidden="1"/>
    </xf>
    <xf numFmtId="0" fontId="30" fillId="0" borderId="0" xfId="2" applyFont="1" applyProtection="1">
      <protection hidden="1"/>
    </xf>
    <xf numFmtId="2" fontId="31" fillId="0" borderId="0" xfId="2" applyNumberFormat="1" applyFont="1" applyAlignment="1" applyProtection="1">
      <alignment horizontal="right"/>
      <protection hidden="1"/>
    </xf>
    <xf numFmtId="2" fontId="32" fillId="0" borderId="0" xfId="2" applyNumberFormat="1" applyFont="1" applyAlignment="1" applyProtection="1">
      <alignment horizontal="right"/>
      <protection hidden="1"/>
    </xf>
    <xf numFmtId="49" fontId="33" fillId="0" borderId="0" xfId="2" applyNumberFormat="1" applyFont="1" applyProtection="1">
      <protection hidden="1"/>
    </xf>
    <xf numFmtId="0" fontId="28" fillId="0" borderId="0" xfId="2" applyFont="1" applyAlignment="1" applyProtection="1">
      <alignment horizontal="right"/>
      <protection hidden="1"/>
    </xf>
    <xf numFmtId="0" fontId="28" fillId="0" borderId="0" xfId="2" applyFont="1" applyProtection="1">
      <protection hidden="1"/>
    </xf>
    <xf numFmtId="2" fontId="35" fillId="0" borderId="0" xfId="2" applyNumberFormat="1" applyFont="1" applyAlignment="1" applyProtection="1">
      <alignment horizontal="right"/>
      <protection hidden="1"/>
    </xf>
    <xf numFmtId="0" fontId="36" fillId="0" borderId="0" xfId="2" applyFont="1" applyAlignment="1" applyProtection="1">
      <alignment horizontal="left" vertical="center"/>
      <protection hidden="1"/>
    </xf>
    <xf numFmtId="0" fontId="37" fillId="0" borderId="0" xfId="2" applyFont="1" applyAlignment="1" applyProtection="1">
      <alignment horizontal="right" vertical="center" wrapText="1"/>
      <protection hidden="1"/>
    </xf>
    <xf numFmtId="2" fontId="38" fillId="0" borderId="0" xfId="2" applyNumberFormat="1" applyFont="1" applyAlignment="1" applyProtection="1">
      <alignment horizontal="right" vertical="center" wrapText="1"/>
      <protection hidden="1"/>
    </xf>
    <xf numFmtId="0" fontId="36" fillId="0" borderId="0" xfId="2" applyFont="1" applyAlignment="1" applyProtection="1">
      <alignment horizontal="center" vertical="center"/>
      <protection hidden="1"/>
    </xf>
    <xf numFmtId="0" fontId="23" fillId="0" borderId="0" xfId="2" applyFont="1" applyAlignment="1" applyProtection="1">
      <alignment horizontal="right" vertical="center" wrapText="1"/>
      <protection hidden="1"/>
    </xf>
    <xf numFmtId="2" fontId="37" fillId="0" borderId="0" xfId="2" applyNumberFormat="1" applyFont="1" applyAlignment="1" applyProtection="1">
      <alignment horizontal="right" vertical="center" wrapText="1"/>
      <protection hidden="1"/>
    </xf>
    <xf numFmtId="164" fontId="37" fillId="0" borderId="0" xfId="2" applyNumberFormat="1" applyFont="1" applyAlignment="1" applyProtection="1">
      <alignment vertical="center" wrapText="1"/>
      <protection hidden="1"/>
    </xf>
    <xf numFmtId="0" fontId="23" fillId="0" borderId="0" xfId="2" applyFont="1"/>
    <xf numFmtId="166" fontId="23" fillId="0" borderId="0" xfId="2" applyNumberFormat="1" applyFont="1" applyAlignment="1">
      <alignment horizontal="right"/>
    </xf>
    <xf numFmtId="0" fontId="27" fillId="0" borderId="0" xfId="2" applyFont="1" applyProtection="1">
      <protection locked="0"/>
    </xf>
    <xf numFmtId="164" fontId="39" fillId="4" borderId="0" xfId="2" applyNumberFormat="1" applyFont="1" applyFill="1" applyAlignment="1" applyProtection="1">
      <alignment horizontal="right" vertical="center" wrapText="1"/>
      <protection locked="0"/>
    </xf>
    <xf numFmtId="0" fontId="5" fillId="0" borderId="0" xfId="2" applyFont="1" applyAlignment="1">
      <alignment wrapText="1"/>
    </xf>
    <xf numFmtId="0" fontId="4" fillId="0" borderId="0" xfId="2" applyFont="1" applyAlignment="1" applyProtection="1">
      <alignment horizontal="left" wrapText="1"/>
      <protection locked="0"/>
    </xf>
    <xf numFmtId="0" fontId="5" fillId="0" borderId="0" xfId="2" applyFont="1" applyAlignment="1" applyProtection="1">
      <alignment horizontal="left" wrapText="1"/>
      <protection locked="0"/>
    </xf>
    <xf numFmtId="0" fontId="40" fillId="0" borderId="0" xfId="3" applyFont="1" applyAlignment="1" applyProtection="1">
      <alignment horizontal="left" wrapText="1"/>
      <protection locked="0"/>
    </xf>
    <xf numFmtId="0" fontId="40" fillId="0" borderId="0" xfId="3" applyFont="1" applyAlignment="1">
      <alignment horizontal="left" wrapText="1"/>
    </xf>
    <xf numFmtId="164" fontId="13" fillId="7" borderId="9" xfId="2" applyNumberFormat="1" applyFont="1" applyFill="1" applyBorder="1" applyAlignment="1" applyProtection="1">
      <alignment horizontal="left"/>
      <protection locked="0"/>
    </xf>
    <xf numFmtId="164" fontId="13" fillId="7" borderId="10" xfId="2" applyNumberFormat="1" applyFont="1" applyFill="1" applyBorder="1" applyAlignment="1" applyProtection="1">
      <alignment horizontal="left"/>
      <protection locked="0"/>
    </xf>
    <xf numFmtId="2" fontId="34" fillId="0" borderId="0" xfId="2" applyNumberFormat="1" applyFont="1" applyAlignment="1" applyProtection="1">
      <alignment horizontal="right"/>
      <protection hidden="1"/>
    </xf>
    <xf numFmtId="2" fontId="37" fillId="0" borderId="0" xfId="2" applyNumberFormat="1" applyFont="1" applyAlignment="1" applyProtection="1">
      <alignment horizontal="right" vertical="center" wrapText="1"/>
      <protection hidden="1"/>
    </xf>
    <xf numFmtId="0" fontId="40" fillId="0" borderId="0" xfId="3" applyFont="1" applyAlignment="1" applyProtection="1">
      <alignment horizontal="left"/>
      <protection locked="0"/>
    </xf>
    <xf numFmtId="0" fontId="40" fillId="0" borderId="0" xfId="3" applyFont="1" applyAlignment="1"/>
    <xf numFmtId="0" fontId="5" fillId="0" borderId="0" xfId="2" applyFont="1" applyAlignment="1" applyProtection="1">
      <alignment horizontal="left"/>
      <protection locked="0"/>
    </xf>
    <xf numFmtId="0" fontId="5" fillId="0" borderId="0" xfId="0" applyFont="1"/>
  </cellXfs>
  <cellStyles count="4">
    <cellStyle name="Hyperlink" xfId="3" builtinId="8"/>
    <cellStyle name="Hyperlink 2" xfId="1" xr:uid="{00000000-0005-0000-0000-000001000000}"/>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GB"/>
              <a:t>Greenhouse Gas Emissions (%)</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spPr>
              <a:solidFill>
                <a:srgbClr val="FF8080"/>
              </a:solidFill>
              <a:ln w="12700">
                <a:solidFill>
                  <a:srgbClr val="000000"/>
                </a:solidFill>
                <a:prstDash val="solid"/>
              </a:ln>
            </c:spPr>
            <c:extLst>
              <c:ext xmlns:c16="http://schemas.microsoft.com/office/drawing/2014/chart" uri="{C3380CC4-5D6E-409C-BE32-E72D297353CC}">
                <c16:uniqueId val="{00000001-18F8-421C-A709-A7F354D4B1D3}"/>
              </c:ext>
            </c:extLst>
          </c:dPt>
          <c:dPt>
            <c:idx val="1"/>
            <c:bubble3D val="0"/>
            <c:spPr>
              <a:solidFill>
                <a:srgbClr val="800000"/>
              </a:solidFill>
              <a:ln w="12700">
                <a:solidFill>
                  <a:srgbClr val="000000"/>
                </a:solidFill>
                <a:prstDash val="solid"/>
              </a:ln>
            </c:spPr>
            <c:extLst>
              <c:ext xmlns:c16="http://schemas.microsoft.com/office/drawing/2014/chart" uri="{C3380CC4-5D6E-409C-BE32-E72D297353CC}">
                <c16:uniqueId val="{00000003-18F8-421C-A709-A7F354D4B1D3}"/>
              </c:ext>
            </c:extLst>
          </c:dPt>
          <c:dPt>
            <c:idx val="2"/>
            <c:bubble3D val="0"/>
            <c:spPr>
              <a:solidFill>
                <a:srgbClr val="808000"/>
              </a:solidFill>
              <a:ln w="12700">
                <a:solidFill>
                  <a:srgbClr val="000000"/>
                </a:solidFill>
                <a:prstDash val="solid"/>
              </a:ln>
            </c:spPr>
            <c:extLst>
              <c:ext xmlns:c16="http://schemas.microsoft.com/office/drawing/2014/chart" uri="{C3380CC4-5D6E-409C-BE32-E72D297353CC}">
                <c16:uniqueId val="{00000005-18F8-421C-A709-A7F354D4B1D3}"/>
              </c:ext>
            </c:extLst>
          </c:dPt>
          <c:dPt>
            <c:idx val="3"/>
            <c:bubble3D val="0"/>
            <c:spPr>
              <a:solidFill>
                <a:srgbClr val="FFFFCC"/>
              </a:solidFill>
              <a:ln w="12700">
                <a:solidFill>
                  <a:srgbClr val="000000"/>
                </a:solidFill>
                <a:prstDash val="solid"/>
              </a:ln>
            </c:spPr>
            <c:extLst>
              <c:ext xmlns:c16="http://schemas.microsoft.com/office/drawing/2014/chart" uri="{C3380CC4-5D6E-409C-BE32-E72D297353CC}">
                <c16:uniqueId val="{00000007-18F8-421C-A709-A7F354D4B1D3}"/>
              </c:ext>
            </c:extLst>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numRef>
              <c:f>GHG!$Q$28:$T$28</c:f>
              <c:numCache>
                <c:formatCode>0.00</c:formatCode>
                <c:ptCount val="4"/>
              </c:numCache>
            </c:numRef>
          </c:cat>
          <c:val>
            <c:numRef>
              <c:f>GHG!$Q$29:$T$29</c:f>
              <c:numCache>
                <c:formatCode>0.00</c:formatCode>
                <c:ptCount val="4"/>
              </c:numCache>
            </c:numRef>
          </c:val>
          <c:extLst>
            <c:ext xmlns:c16="http://schemas.microsoft.com/office/drawing/2014/chart" uri="{C3380CC4-5D6E-409C-BE32-E72D297353CC}">
              <c16:uniqueId val="{00000008-18F8-421C-A709-A7F354D4B1D3}"/>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A-18F8-421C-A709-A7F354D4B1D3}"/>
              </c:ext>
            </c:extLst>
          </c:dPt>
          <c:dPt>
            <c:idx val="1"/>
            <c:bubble3D val="0"/>
            <c:extLst>
              <c:ext xmlns:c16="http://schemas.microsoft.com/office/drawing/2014/chart" uri="{C3380CC4-5D6E-409C-BE32-E72D297353CC}">
                <c16:uniqueId val="{0000000B-18F8-421C-A709-A7F354D4B1D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D-18F8-421C-A709-A7F354D4B1D3}"/>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F-18F8-421C-A709-A7F354D4B1D3}"/>
              </c:ext>
            </c:extLst>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numRef>
              <c:f>GHG!$Q$28:$T$28</c:f>
              <c:numCache>
                <c:formatCode>0.00</c:formatCode>
                <c:ptCount val="4"/>
              </c:numCache>
            </c:numRef>
          </c:cat>
          <c:val>
            <c:numRef>
              <c:f>GHG2010!#REF!</c:f>
              <c:numCache>
                <c:formatCode>General</c:formatCode>
                <c:ptCount val="1"/>
                <c:pt idx="0">
                  <c:v>1</c:v>
                </c:pt>
              </c:numCache>
            </c:numRef>
          </c:val>
          <c:extLst>
            <c:ext xmlns:c16="http://schemas.microsoft.com/office/drawing/2014/chart" uri="{C3380CC4-5D6E-409C-BE32-E72D297353CC}">
              <c16:uniqueId val="{00000010-18F8-421C-A709-A7F354D4B1D3}"/>
            </c:ext>
          </c:extLst>
        </c:ser>
        <c:dLbls>
          <c:showLegendKey val="0"/>
          <c:showVal val="0"/>
          <c:showCatName val="0"/>
          <c:showSerName val="0"/>
          <c:showPercent val="0"/>
          <c:showBubbleSize val="0"/>
          <c:showLeaderLines val="1"/>
        </c:dLbls>
        <c:firstSliceAng val="0"/>
      </c:pieChart>
      <c:spPr>
        <a:noFill/>
        <a:ln w="25400">
          <a:noFill/>
        </a:ln>
      </c:spPr>
    </c:plotArea>
    <c:legend>
      <c:legendPos val="b"/>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 b="1" i="0" u="none" strike="noStrike" baseline="0">
                <a:solidFill>
                  <a:srgbClr val="000000"/>
                </a:solidFill>
                <a:latin typeface="Arial"/>
                <a:ea typeface="Arial"/>
                <a:cs typeface="Arial"/>
              </a:defRPr>
            </a:pPr>
            <a:r>
              <a:rPr lang="en-GB"/>
              <a:t>GHG from Energy of which (%)</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spPr>
              <a:solidFill>
                <a:srgbClr val="3366FF"/>
              </a:solidFill>
              <a:ln w="12700">
                <a:solidFill>
                  <a:srgbClr val="000000"/>
                </a:solidFill>
                <a:prstDash val="solid"/>
              </a:ln>
            </c:spPr>
            <c:extLst>
              <c:ext xmlns:c16="http://schemas.microsoft.com/office/drawing/2014/chart" uri="{C3380CC4-5D6E-409C-BE32-E72D297353CC}">
                <c16:uniqueId val="{00000001-AF74-422D-BCB7-210AB9ED4899}"/>
              </c:ext>
            </c:extLst>
          </c:dPt>
          <c:dPt>
            <c:idx val="1"/>
            <c:bubble3D val="0"/>
            <c:spPr>
              <a:solidFill>
                <a:srgbClr val="99CCFF"/>
              </a:solidFill>
              <a:ln w="12700">
                <a:solidFill>
                  <a:srgbClr val="000000"/>
                </a:solidFill>
                <a:prstDash val="solid"/>
              </a:ln>
            </c:spPr>
            <c:extLst>
              <c:ext xmlns:c16="http://schemas.microsoft.com/office/drawing/2014/chart" uri="{C3380CC4-5D6E-409C-BE32-E72D297353CC}">
                <c16:uniqueId val="{00000003-AF74-422D-BCB7-210AB9ED4899}"/>
              </c:ext>
            </c:extLst>
          </c:dPt>
          <c:dLbls>
            <c:spPr>
              <a:noFill/>
              <a:ln w="25400">
                <a:noFill/>
              </a:ln>
            </c:spPr>
            <c:txPr>
              <a:bodyPr/>
              <a:lstStyle/>
              <a:p>
                <a:pPr>
                  <a:defRPr sz="1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numRef>
              <c:f>GHG!$U$28:$V$28</c:f>
              <c:numCache>
                <c:formatCode>###\ ###\ ###\ ##0.00</c:formatCode>
                <c:ptCount val="2"/>
              </c:numCache>
            </c:numRef>
          </c:cat>
          <c:val>
            <c:numRef>
              <c:f>GHG!$U$29:$V$29</c:f>
              <c:numCache>
                <c:formatCode>###\ ###\ ###\ ##0.00</c:formatCode>
                <c:ptCount val="2"/>
              </c:numCache>
            </c:numRef>
          </c:val>
          <c:extLst>
            <c:ext xmlns:c16="http://schemas.microsoft.com/office/drawing/2014/chart" uri="{C3380CC4-5D6E-409C-BE32-E72D297353CC}">
              <c16:uniqueId val="{00000004-AF74-422D-BCB7-210AB9ED4899}"/>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GB"/>
              <a:t>Greenhouse Gas Emissions (%)</a:t>
            </a:r>
          </a:p>
        </c:rich>
      </c:tx>
      <c:layout>
        <c:manualLayout>
          <c:xMode val="edge"/>
          <c:yMode val="edge"/>
          <c:x val="0.2734032595851224"/>
          <c:y val="3.8356164383561646E-2"/>
        </c:manualLayout>
      </c:layout>
      <c:overlay val="0"/>
      <c:spPr>
        <a:noFill/>
        <a:ln w="25400">
          <a:noFill/>
        </a:ln>
      </c:spPr>
    </c:title>
    <c:autoTitleDeleted val="0"/>
    <c:plotArea>
      <c:layout>
        <c:manualLayout>
          <c:layoutTarget val="inner"/>
          <c:xMode val="edge"/>
          <c:yMode val="edge"/>
          <c:x val="0.41753441692605908"/>
          <c:y val="0.40548107936006811"/>
          <c:w val="0.16047586130965974"/>
          <c:h val="0.29589159845194152"/>
        </c:manualLayout>
      </c:layout>
      <c:pieChart>
        <c:varyColors val="1"/>
        <c:ser>
          <c:idx val="0"/>
          <c:order val="0"/>
          <c:spPr>
            <a:solidFill>
              <a:srgbClr val="9999FF"/>
            </a:solidFill>
            <a:ln w="12700">
              <a:solidFill>
                <a:srgbClr val="000000"/>
              </a:solidFill>
              <a:prstDash val="solid"/>
            </a:ln>
          </c:spPr>
          <c:dPt>
            <c:idx val="0"/>
            <c:bubble3D val="0"/>
            <c:spPr>
              <a:solidFill>
                <a:srgbClr val="FF8080"/>
              </a:solidFill>
              <a:ln w="12700">
                <a:solidFill>
                  <a:srgbClr val="000000"/>
                </a:solidFill>
                <a:prstDash val="solid"/>
              </a:ln>
            </c:spPr>
            <c:extLst>
              <c:ext xmlns:c16="http://schemas.microsoft.com/office/drawing/2014/chart" uri="{C3380CC4-5D6E-409C-BE32-E72D297353CC}">
                <c16:uniqueId val="{00000001-58A7-4A07-ADD6-2C1A11069C38}"/>
              </c:ext>
            </c:extLst>
          </c:dPt>
          <c:dPt>
            <c:idx val="1"/>
            <c:bubble3D val="0"/>
            <c:spPr>
              <a:solidFill>
                <a:srgbClr val="800000"/>
              </a:solidFill>
              <a:ln w="12700">
                <a:solidFill>
                  <a:srgbClr val="000000"/>
                </a:solidFill>
                <a:prstDash val="solid"/>
              </a:ln>
            </c:spPr>
            <c:extLst>
              <c:ext xmlns:c16="http://schemas.microsoft.com/office/drawing/2014/chart" uri="{C3380CC4-5D6E-409C-BE32-E72D297353CC}">
                <c16:uniqueId val="{00000003-58A7-4A07-ADD6-2C1A11069C38}"/>
              </c:ext>
            </c:extLst>
          </c:dPt>
          <c:dPt>
            <c:idx val="2"/>
            <c:bubble3D val="0"/>
            <c:spPr>
              <a:solidFill>
                <a:srgbClr val="808000"/>
              </a:solidFill>
              <a:ln w="12700">
                <a:solidFill>
                  <a:srgbClr val="000000"/>
                </a:solidFill>
                <a:prstDash val="solid"/>
              </a:ln>
            </c:spPr>
            <c:extLst>
              <c:ext xmlns:c16="http://schemas.microsoft.com/office/drawing/2014/chart" uri="{C3380CC4-5D6E-409C-BE32-E72D297353CC}">
                <c16:uniqueId val="{00000005-58A7-4A07-ADD6-2C1A11069C38}"/>
              </c:ext>
            </c:extLst>
          </c:dPt>
          <c:dPt>
            <c:idx val="3"/>
            <c:bubble3D val="0"/>
            <c:spPr>
              <a:solidFill>
                <a:srgbClr val="FFFFCC"/>
              </a:solidFill>
              <a:ln w="12700">
                <a:solidFill>
                  <a:srgbClr val="000000"/>
                </a:solidFill>
                <a:prstDash val="solid"/>
              </a:ln>
            </c:spPr>
            <c:extLst>
              <c:ext xmlns:c16="http://schemas.microsoft.com/office/drawing/2014/chart" uri="{C3380CC4-5D6E-409C-BE32-E72D297353CC}">
                <c16:uniqueId val="{00000007-58A7-4A07-ADD6-2C1A11069C38}"/>
              </c:ext>
            </c:extLst>
          </c:dPt>
          <c:dLbls>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GHG!$F$28:$I$28</c:f>
              <c:strCache>
                <c:ptCount val="4"/>
                <c:pt idx="0">
                  <c:v>GHG from Energy</c:v>
                </c:pt>
                <c:pt idx="1">
                  <c:v>GHG from Industrial Processes</c:v>
                </c:pt>
                <c:pt idx="2">
                  <c:v>GHG from Agriculture</c:v>
                </c:pt>
                <c:pt idx="3">
                  <c:v>GHG from Waste</c:v>
                </c:pt>
              </c:strCache>
            </c:strRef>
          </c:cat>
          <c:val>
            <c:numRef>
              <c:f>GHG!$F$29:$I$29</c:f>
              <c:numCache>
                <c:formatCode>###\ ###\ ###\ ##0.00</c:formatCode>
                <c:ptCount val="4"/>
                <c:pt idx="0">
                  <c:v>19.537231439123097</c:v>
                </c:pt>
                <c:pt idx="1">
                  <c:v>1.6150645539481023</c:v>
                </c:pt>
                <c:pt idx="2">
                  <c:v>78.173035830881787</c:v>
                </c:pt>
                <c:pt idx="3">
                  <c:v>0.67471991440406198</c:v>
                </c:pt>
              </c:numCache>
            </c:numRef>
          </c:val>
          <c:extLst>
            <c:ext xmlns:c16="http://schemas.microsoft.com/office/drawing/2014/chart" uri="{C3380CC4-5D6E-409C-BE32-E72D297353CC}">
              <c16:uniqueId val="{00000008-58A7-4A07-ADD6-2C1A11069C38}"/>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11887092308112301"/>
          <c:y val="0.81370186603386896"/>
          <c:w val="0.75037322600648171"/>
          <c:h val="0.1589048286772372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ysClr val="window" lastClr="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GB"/>
              <a:t>GHG from Energy of which (%)</a:t>
            </a:r>
          </a:p>
        </c:rich>
      </c:tx>
      <c:layout>
        <c:manualLayout>
          <c:xMode val="edge"/>
          <c:yMode val="edge"/>
          <c:x val="6.9408740359897164E-2"/>
          <c:y val="6.0000656167979005E-2"/>
        </c:manualLayout>
      </c:layout>
      <c:overlay val="0"/>
      <c:spPr>
        <a:noFill/>
        <a:ln w="25400">
          <a:noFill/>
        </a:ln>
      </c:spPr>
    </c:title>
    <c:autoTitleDeleted val="0"/>
    <c:plotArea>
      <c:layout>
        <c:manualLayout>
          <c:layoutTarget val="inner"/>
          <c:xMode val="edge"/>
          <c:yMode val="edge"/>
          <c:x val="0.42930591259640105"/>
          <c:y val="0.30500223390308034"/>
          <c:w val="0.21593830334190231"/>
          <c:h val="0.42000307619440569"/>
        </c:manualLayout>
      </c:layout>
      <c:pieChart>
        <c:varyColors val="1"/>
        <c:ser>
          <c:idx val="0"/>
          <c:order val="0"/>
          <c:spPr>
            <a:solidFill>
              <a:srgbClr val="9999FF"/>
            </a:solidFill>
            <a:ln w="12700">
              <a:solidFill>
                <a:srgbClr val="000000"/>
              </a:solidFill>
              <a:prstDash val="solid"/>
            </a:ln>
          </c:spPr>
          <c:dPt>
            <c:idx val="0"/>
            <c:bubble3D val="0"/>
            <c:spPr>
              <a:solidFill>
                <a:srgbClr val="3366FF"/>
              </a:solidFill>
              <a:ln w="12700">
                <a:solidFill>
                  <a:srgbClr val="000000"/>
                </a:solidFill>
                <a:prstDash val="solid"/>
              </a:ln>
            </c:spPr>
            <c:extLst>
              <c:ext xmlns:c16="http://schemas.microsoft.com/office/drawing/2014/chart" uri="{C3380CC4-5D6E-409C-BE32-E72D297353CC}">
                <c16:uniqueId val="{00000001-6C7E-4F98-B974-582CAA9FA40A}"/>
              </c:ext>
            </c:extLst>
          </c:dPt>
          <c:dPt>
            <c:idx val="1"/>
            <c:bubble3D val="0"/>
            <c:spPr>
              <a:solidFill>
                <a:srgbClr val="99CCFF"/>
              </a:solidFill>
              <a:ln w="12700">
                <a:solidFill>
                  <a:srgbClr val="000000"/>
                </a:solidFill>
                <a:prstDash val="solid"/>
              </a:ln>
            </c:spPr>
            <c:extLst>
              <c:ext xmlns:c16="http://schemas.microsoft.com/office/drawing/2014/chart" uri="{C3380CC4-5D6E-409C-BE32-E72D297353CC}">
                <c16:uniqueId val="{00000003-6C7E-4F98-B974-582CAA9FA40A}"/>
              </c:ext>
            </c:extLst>
          </c:dPt>
          <c:dLbls>
            <c:spPr>
              <a:noFill/>
              <a:ln w="25400">
                <a:noFill/>
              </a:ln>
            </c:spPr>
            <c:txPr>
              <a:bodyPr/>
              <a:lstStyle/>
              <a:p>
                <a:pPr>
                  <a:defRPr sz="8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GHG!$J$28:$K$28</c:f>
              <c:strCache>
                <c:ptCount val="2"/>
                <c:pt idx="0">
                  <c:v>Transport</c:v>
                </c:pt>
                <c:pt idx="1">
                  <c:v>Rest</c:v>
                </c:pt>
              </c:strCache>
            </c:strRef>
          </c:cat>
          <c:val>
            <c:numRef>
              <c:f>GHG!$J$29:$K$29</c:f>
              <c:numCache>
                <c:formatCode>###\ ###\ ###\ ##0.00</c:formatCode>
                <c:ptCount val="2"/>
                <c:pt idx="0" formatCode="0.00">
                  <c:v>44.775380280496584</c:v>
                </c:pt>
                <c:pt idx="1">
                  <c:v>55.224619719503416</c:v>
                </c:pt>
              </c:numCache>
            </c:numRef>
          </c:val>
          <c:extLst>
            <c:ext xmlns:c16="http://schemas.microsoft.com/office/drawing/2014/chart" uri="{C3380CC4-5D6E-409C-BE32-E72D297353CC}">
              <c16:uniqueId val="{00000004-6C7E-4F98-B974-582CAA9FA40A}"/>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29305912596401029"/>
          <c:y val="0.84000590551181098"/>
          <c:w val="0.46272493573264784"/>
          <c:h val="0.1300006561679789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0</xdr:colOff>
      <xdr:row>25</xdr:row>
      <xdr:rowOff>7620</xdr:rowOff>
    </xdr:from>
    <xdr:to>
      <xdr:col>24</xdr:col>
      <xdr:colOff>0</xdr:colOff>
      <xdr:row>25</xdr:row>
      <xdr:rowOff>167640</xdr:rowOff>
    </xdr:to>
    <xdr:sp macro="" textlink="">
      <xdr:nvSpPr>
        <xdr:cNvPr id="2" name="Text Box 93">
          <a:extLst>
            <a:ext uri="{FF2B5EF4-FFF2-40B4-BE49-F238E27FC236}">
              <a16:creationId xmlns:a16="http://schemas.microsoft.com/office/drawing/2014/main" id="{00000000-0008-0000-0000-000002000000}"/>
            </a:ext>
          </a:extLst>
        </xdr:cNvPr>
        <xdr:cNvSpPr txBox="1">
          <a:spLocks noChangeArrowheads="1"/>
        </xdr:cNvSpPr>
      </xdr:nvSpPr>
      <xdr:spPr bwMode="auto">
        <a:xfrm>
          <a:off x="19232880" y="3893820"/>
          <a:ext cx="0" cy="160020"/>
        </a:xfrm>
        <a:prstGeom prst="rect">
          <a:avLst/>
        </a:prstGeom>
        <a:solidFill>
          <a:srgbClr xmlns:mc="http://schemas.openxmlformats.org/markup-compatibility/2006" xmlns:a14="http://schemas.microsoft.com/office/drawing/2010/main" val="808080" mc:Ignorable="a14" a14:legacySpreadsheetColorIndex="23"/>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GB" sz="800" b="0" i="1" u="none" strike="noStrike" baseline="0">
              <a:solidFill>
                <a:srgbClr val="FFFFFF"/>
              </a:solidFill>
              <a:latin typeface="Arial"/>
              <a:cs typeface="Arial"/>
            </a:rPr>
            <a:t>website: http://unstats.un.org/unsd/ENVIRONMENT/qindicators.htm</a:t>
          </a:r>
        </a:p>
      </xdr:txBody>
    </xdr:sp>
    <xdr:clientData/>
  </xdr:twoCellAnchor>
  <xdr:twoCellAnchor>
    <xdr:from>
      <xdr:col>24</xdr:col>
      <xdr:colOff>0</xdr:colOff>
      <xdr:row>18</xdr:row>
      <xdr:rowOff>160020</xdr:rowOff>
    </xdr:from>
    <xdr:to>
      <xdr:col>24</xdr:col>
      <xdr:colOff>0</xdr:colOff>
      <xdr:row>25</xdr:row>
      <xdr:rowOff>152400</xdr:rowOff>
    </xdr:to>
    <xdr:sp macro="" textlink="">
      <xdr:nvSpPr>
        <xdr:cNvPr id="3" name="Text Box 95">
          <a:extLst>
            <a:ext uri="{FF2B5EF4-FFF2-40B4-BE49-F238E27FC236}">
              <a16:creationId xmlns:a16="http://schemas.microsoft.com/office/drawing/2014/main" id="{00000000-0008-0000-0000-000003000000}"/>
            </a:ext>
          </a:extLst>
        </xdr:cNvPr>
        <xdr:cNvSpPr txBox="1">
          <a:spLocks noChangeArrowheads="1"/>
        </xdr:cNvSpPr>
      </xdr:nvSpPr>
      <xdr:spPr bwMode="auto">
        <a:xfrm>
          <a:off x="19232880" y="2872740"/>
          <a:ext cx="0" cy="1165860"/>
        </a:xfrm>
        <a:prstGeom prst="rect">
          <a:avLst/>
        </a:prstGeom>
        <a:solidFill>
          <a:srgbClr xmlns:mc="http://schemas.openxmlformats.org/markup-compatibility/2006" xmlns:a14="http://schemas.microsoft.com/office/drawing/2010/main" val="808080" mc:Ignorable="a14" a14:legacySpreadsheetColorIndex="23"/>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000" b="1" i="0" u="none" strike="noStrike" baseline="0">
              <a:solidFill>
                <a:srgbClr val="FFFFFF"/>
              </a:solidFill>
              <a:latin typeface="Arial"/>
              <a:cs typeface="Arial"/>
            </a:rPr>
            <a:t>Pie explanation: </a:t>
          </a:r>
        </a:p>
        <a:p>
          <a:pPr algn="l" rtl="0">
            <a:defRPr sz="1000"/>
          </a:pPr>
          <a:r>
            <a:rPr lang="en-GB" sz="1000" b="1" i="0" u="none" strike="noStrike" baseline="0">
              <a:solidFill>
                <a:srgbClr val="FFFFFF"/>
              </a:solidFill>
              <a:latin typeface="Arial"/>
              <a:cs typeface="Arial"/>
            </a:rPr>
            <a:t> </a:t>
          </a:r>
          <a:r>
            <a:rPr lang="en-GB" sz="800" b="0" i="0" u="none" strike="noStrike" baseline="0">
              <a:solidFill>
                <a:srgbClr val="FFFFFF"/>
              </a:solidFill>
              <a:latin typeface="Arial"/>
              <a:cs typeface="Arial"/>
            </a:rPr>
            <a:t>The left pie represents percentages of GHG from Energy, Industrial processes, Agriculture and Waste.</a:t>
          </a:r>
        </a:p>
        <a:p>
          <a:pPr algn="l" rtl="0">
            <a:defRPr sz="1000"/>
          </a:pPr>
          <a:r>
            <a:rPr lang="en-GB" sz="800" b="0" i="0" u="none" strike="noStrike" baseline="0">
              <a:solidFill>
                <a:srgbClr val="FFFFFF"/>
              </a:solidFill>
              <a:latin typeface="Arial"/>
              <a:cs typeface="Arial"/>
            </a:rPr>
            <a:t> If additional data on GHG from Energy coming from Transport is available, a second sub-pie is generated above.</a:t>
          </a:r>
        </a:p>
      </xdr:txBody>
    </xdr:sp>
    <xdr:clientData/>
  </xdr:twoCellAnchor>
  <xdr:twoCellAnchor>
    <xdr:from>
      <xdr:col>24</xdr:col>
      <xdr:colOff>0</xdr:colOff>
      <xdr:row>10</xdr:row>
      <xdr:rowOff>45720</xdr:rowOff>
    </xdr:from>
    <xdr:to>
      <xdr:col>24</xdr:col>
      <xdr:colOff>0</xdr:colOff>
      <xdr:row>11</xdr:row>
      <xdr:rowOff>76200</xdr:rowOff>
    </xdr:to>
    <xdr:grpSp>
      <xdr:nvGrpSpPr>
        <xdr:cNvPr id="4" name="Group 97">
          <a:extLst>
            <a:ext uri="{FF2B5EF4-FFF2-40B4-BE49-F238E27FC236}">
              <a16:creationId xmlns:a16="http://schemas.microsoft.com/office/drawing/2014/main" id="{00000000-0008-0000-0000-000004000000}"/>
            </a:ext>
          </a:extLst>
        </xdr:cNvPr>
        <xdr:cNvGrpSpPr>
          <a:grpSpLocks/>
        </xdr:cNvGrpSpPr>
      </xdr:nvGrpSpPr>
      <xdr:grpSpPr bwMode="auto">
        <a:xfrm>
          <a:off x="18753667" y="1410970"/>
          <a:ext cx="0" cy="189230"/>
          <a:chOff x="329" y="173"/>
          <a:chExt cx="128" cy="20"/>
        </a:xfrm>
      </xdr:grpSpPr>
      <xdr:sp macro="" textlink="">
        <xdr:nvSpPr>
          <xdr:cNvPr id="5" name="Text Box 98">
            <a:extLst>
              <a:ext uri="{FF2B5EF4-FFF2-40B4-BE49-F238E27FC236}">
                <a16:creationId xmlns:a16="http://schemas.microsoft.com/office/drawing/2014/main" id="{00000000-0008-0000-0000-000005000000}"/>
              </a:ext>
            </a:extLst>
          </xdr:cNvPr>
          <xdr:cNvSpPr txBox="1">
            <a:spLocks noChangeArrowheads="1"/>
          </xdr:cNvSpPr>
        </xdr:nvSpPr>
        <xdr:spPr bwMode="auto">
          <a:xfrm>
            <a:off x="19232880" y="15058712572"/>
            <a:ext cx="0" cy="1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GB" sz="750" b="0" i="0" u="none" strike="noStrike" baseline="0">
                <a:solidFill>
                  <a:srgbClr val="000000"/>
                </a:solidFill>
                <a:latin typeface="Arial"/>
                <a:cs typeface="Arial"/>
              </a:rPr>
              <a:t>Latest year available:</a:t>
            </a:r>
          </a:p>
        </xdr:txBody>
      </xdr:sp>
      <xdr:sp macro="" textlink="GHG!$N$29">
        <xdr:nvSpPr>
          <xdr:cNvPr id="6" name="Text Box 99">
            <a:extLst>
              <a:ext uri="{FF2B5EF4-FFF2-40B4-BE49-F238E27FC236}">
                <a16:creationId xmlns:a16="http://schemas.microsoft.com/office/drawing/2014/main" id="{00000000-0008-0000-0000-000006000000}"/>
              </a:ext>
            </a:extLst>
          </xdr:cNvPr>
          <xdr:cNvSpPr txBox="1">
            <a:spLocks noChangeArrowheads="1" noTextEdit="1"/>
          </xdr:cNvSpPr>
        </xdr:nvSpPr>
        <xdr:spPr bwMode="auto">
          <a:xfrm>
            <a:off x="19232880" y="15020963090"/>
            <a:ext cx="0"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fld id="{CD2E5D69-5DC3-41AD-8FDA-8B4AADA8BC29}" type="TxLink">
              <a:rPr lang="en-GB"/>
              <a:pPr/>
              <a:t> </a:t>
            </a:fld>
            <a:endParaRPr lang="en-GB"/>
          </a:p>
        </xdr:txBody>
      </xdr:sp>
    </xdr:grpSp>
    <xdr:clientData/>
  </xdr:twoCellAnchor>
  <xdr:twoCellAnchor>
    <xdr:from>
      <xdr:col>24</xdr:col>
      <xdr:colOff>0</xdr:colOff>
      <xdr:row>8</xdr:row>
      <xdr:rowOff>60960</xdr:rowOff>
    </xdr:from>
    <xdr:to>
      <xdr:col>24</xdr:col>
      <xdr:colOff>0</xdr:colOff>
      <xdr:row>24</xdr:row>
      <xdr:rowOff>160020</xdr:rowOff>
    </xdr:to>
    <xdr:graphicFrame macro="">
      <xdr:nvGraphicFramePr>
        <xdr:cNvPr id="7" name="Chart 100">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0</xdr:colOff>
      <xdr:row>9</xdr:row>
      <xdr:rowOff>129540</xdr:rowOff>
    </xdr:from>
    <xdr:to>
      <xdr:col>24</xdr:col>
      <xdr:colOff>0</xdr:colOff>
      <xdr:row>18</xdr:row>
      <xdr:rowOff>144780</xdr:rowOff>
    </xdr:to>
    <xdr:graphicFrame macro="">
      <xdr:nvGraphicFramePr>
        <xdr:cNvPr id="8" name="Chart 101">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18</xdr:row>
      <xdr:rowOff>144780</xdr:rowOff>
    </xdr:from>
    <xdr:to>
      <xdr:col>24</xdr:col>
      <xdr:colOff>0</xdr:colOff>
      <xdr:row>25</xdr:row>
      <xdr:rowOff>144780</xdr:rowOff>
    </xdr:to>
    <xdr:sp macro="" textlink="">
      <xdr:nvSpPr>
        <xdr:cNvPr id="9" name="Text Box 102">
          <a:extLst>
            <a:ext uri="{FF2B5EF4-FFF2-40B4-BE49-F238E27FC236}">
              <a16:creationId xmlns:a16="http://schemas.microsoft.com/office/drawing/2014/main" id="{00000000-0008-0000-0000-000009000000}"/>
            </a:ext>
          </a:extLst>
        </xdr:cNvPr>
        <xdr:cNvSpPr txBox="1">
          <a:spLocks noChangeArrowheads="1"/>
        </xdr:cNvSpPr>
      </xdr:nvSpPr>
      <xdr:spPr bwMode="auto">
        <a:xfrm>
          <a:off x="19232880" y="2857500"/>
          <a:ext cx="0" cy="1173480"/>
        </a:xfrm>
        <a:prstGeom prst="rect">
          <a:avLst/>
        </a:prstGeom>
        <a:solidFill>
          <a:srgbClr xmlns:mc="http://schemas.openxmlformats.org/markup-compatibility/2006" xmlns:a14="http://schemas.microsoft.com/office/drawing/2010/main" val="808080" mc:Ignorable="a14" a14:legacySpreadsheetColorIndex="23"/>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GB" sz="1000" b="1" i="0" u="none" strike="noStrike" baseline="0">
              <a:solidFill>
                <a:srgbClr val="FFFFFF"/>
              </a:solidFill>
              <a:latin typeface="Arial"/>
              <a:cs typeface="Arial"/>
            </a:rPr>
            <a:t>Pie explanation: </a:t>
          </a:r>
        </a:p>
        <a:p>
          <a:pPr algn="l" rtl="0">
            <a:defRPr sz="1000"/>
          </a:pPr>
          <a:r>
            <a:rPr lang="en-GB" sz="1000" b="1" i="0" u="none" strike="noStrike" baseline="0">
              <a:solidFill>
                <a:srgbClr val="FFFFFF"/>
              </a:solidFill>
              <a:latin typeface="Arial"/>
              <a:cs typeface="Arial"/>
            </a:rPr>
            <a:t> </a:t>
          </a:r>
          <a:r>
            <a:rPr lang="en-GB" sz="800" b="0" i="0" u="none" strike="noStrike" baseline="0">
              <a:solidFill>
                <a:srgbClr val="FFFFFF"/>
              </a:solidFill>
              <a:latin typeface="Arial"/>
              <a:cs typeface="Arial"/>
            </a:rPr>
            <a:t>The left pie represents percentages of GHG from Energy, Industrial processes, Agriculture and Waste.</a:t>
          </a:r>
        </a:p>
        <a:p>
          <a:pPr algn="l" rtl="0">
            <a:defRPr sz="1000"/>
          </a:pPr>
          <a:r>
            <a:rPr lang="en-GB" sz="800" b="0" i="0" u="none" strike="noStrike" baseline="0">
              <a:solidFill>
                <a:srgbClr val="FFFFFF"/>
              </a:solidFill>
              <a:latin typeface="Arial"/>
              <a:cs typeface="Arial"/>
            </a:rPr>
            <a:t> If additional data on GHG from Energy coming from Transport is available, a second sub-pie is generated above.</a:t>
          </a:r>
        </a:p>
      </xdr:txBody>
    </xdr:sp>
    <xdr:clientData/>
  </xdr:twoCellAnchor>
  <xdr:twoCellAnchor>
    <xdr:from>
      <xdr:col>24</xdr:col>
      <xdr:colOff>0</xdr:colOff>
      <xdr:row>11</xdr:row>
      <xdr:rowOff>137160</xdr:rowOff>
    </xdr:from>
    <xdr:to>
      <xdr:col>24</xdr:col>
      <xdr:colOff>0</xdr:colOff>
      <xdr:row>16</xdr:row>
      <xdr:rowOff>45720</xdr:rowOff>
    </xdr:to>
    <xdr:sp macro="" textlink="#REF!">
      <xdr:nvSpPr>
        <xdr:cNvPr id="10" name="Text Box 105">
          <a:extLst>
            <a:ext uri="{FF2B5EF4-FFF2-40B4-BE49-F238E27FC236}">
              <a16:creationId xmlns:a16="http://schemas.microsoft.com/office/drawing/2014/main" id="{00000000-0008-0000-0000-00000A000000}"/>
            </a:ext>
          </a:extLst>
        </xdr:cNvPr>
        <xdr:cNvSpPr txBox="1">
          <a:spLocks noChangeArrowheads="1" noTextEdit="1"/>
        </xdr:cNvSpPr>
      </xdr:nvSpPr>
      <xdr:spPr bwMode="auto">
        <a:xfrm>
          <a:off x="19232880" y="1676400"/>
          <a:ext cx="0" cy="7467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fld id="{CEC057F6-C321-4574-9B15-5AF2617CA623}" type="TxLink">
            <a:rPr lang="en-GB" sz="1000" b="0" i="0" u="none" strike="noStrike" baseline="0">
              <a:solidFill>
                <a:srgbClr val="000000"/>
              </a:solidFill>
              <a:latin typeface="Arial"/>
              <a:cs typeface="Arial"/>
            </a:rPr>
            <a:pPr algn="l" rtl="0">
              <a:defRPr sz="1000"/>
            </a:pPr>
            <a:t></a:t>
          </a:fld>
          <a:endParaRPr lang="en-GB" sz="1000" b="0" i="0" u="none" strike="noStrike" baseline="0">
            <a:solidFill>
              <a:srgbClr val="000000"/>
            </a:solidFill>
            <a:latin typeface="Arial"/>
            <a:cs typeface="Arial"/>
          </a:endParaRPr>
        </a:p>
      </xdr:txBody>
    </xdr:sp>
    <xdr:clientData/>
  </xdr:twoCellAnchor>
  <xdr:twoCellAnchor>
    <xdr:from>
      <xdr:col>2</xdr:col>
      <xdr:colOff>243840</xdr:colOff>
      <xdr:row>25</xdr:row>
      <xdr:rowOff>30480</xdr:rowOff>
    </xdr:from>
    <xdr:to>
      <xdr:col>6</xdr:col>
      <xdr:colOff>655320</xdr:colOff>
      <xdr:row>25</xdr:row>
      <xdr:rowOff>190500</xdr:rowOff>
    </xdr:to>
    <xdr:sp macro="" textlink="">
      <xdr:nvSpPr>
        <xdr:cNvPr id="11" name="Text Box 106">
          <a:extLst>
            <a:ext uri="{FF2B5EF4-FFF2-40B4-BE49-F238E27FC236}">
              <a16:creationId xmlns:a16="http://schemas.microsoft.com/office/drawing/2014/main" id="{00000000-0008-0000-0000-00000B000000}"/>
            </a:ext>
          </a:extLst>
        </xdr:cNvPr>
        <xdr:cNvSpPr txBox="1">
          <a:spLocks noChangeArrowheads="1"/>
        </xdr:cNvSpPr>
      </xdr:nvSpPr>
      <xdr:spPr bwMode="auto">
        <a:xfrm>
          <a:off x="2148840" y="3916680"/>
          <a:ext cx="3512820" cy="160020"/>
        </a:xfrm>
        <a:prstGeom prst="rect">
          <a:avLst/>
        </a:prstGeom>
        <a:solidFill>
          <a:srgbClr xmlns:mc="http://schemas.openxmlformats.org/markup-compatibility/2006" xmlns:a14="http://schemas.microsoft.com/office/drawing/2010/main" val="808080" mc:Ignorable="a14" a14:legacySpreadsheetColorIndex="23"/>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GB" sz="800" b="0" i="1" u="none" strike="noStrike" baseline="0">
              <a:solidFill>
                <a:srgbClr val="FFFFFF"/>
              </a:solidFill>
              <a:latin typeface="Arial"/>
              <a:cs typeface="Arial"/>
            </a:rPr>
            <a:t>website: http://unstats.un.org/unsd/ENVIRONMENT/qindicators.htm</a:t>
          </a:r>
        </a:p>
      </xdr:txBody>
    </xdr:sp>
    <xdr:clientData/>
  </xdr:twoCellAnchor>
  <xdr:twoCellAnchor editAs="oneCell">
    <xdr:from>
      <xdr:col>1</xdr:col>
      <xdr:colOff>1203960</xdr:colOff>
      <xdr:row>13</xdr:row>
      <xdr:rowOff>121920</xdr:rowOff>
    </xdr:from>
    <xdr:to>
      <xdr:col>5</xdr:col>
      <xdr:colOff>734060</xdr:colOff>
      <xdr:row>22</xdr:row>
      <xdr:rowOff>121920</xdr:rowOff>
    </xdr:to>
    <xdr:sp macro="" textlink="GHG!#REF!" fLocksText="0">
      <xdr:nvSpPr>
        <xdr:cNvPr id="12" name="Text Box 109">
          <a:extLst>
            <a:ext uri="{FF2B5EF4-FFF2-40B4-BE49-F238E27FC236}">
              <a16:creationId xmlns:a16="http://schemas.microsoft.com/office/drawing/2014/main" id="{00000000-0008-0000-0000-00000C000000}"/>
            </a:ext>
          </a:extLst>
        </xdr:cNvPr>
        <xdr:cNvSpPr txBox="1">
          <a:spLocks noChangeArrowheads="1" noTextEdit="1"/>
        </xdr:cNvSpPr>
      </xdr:nvSpPr>
      <xdr:spPr bwMode="auto">
        <a:xfrm>
          <a:off x="1386840" y="1996440"/>
          <a:ext cx="3421380" cy="1508760"/>
        </a:xfrm>
        <a:prstGeom prst="rect">
          <a:avLst/>
        </a:prstGeom>
        <a:solidFill>
          <a:srgbClr xmlns:mc="http://schemas.openxmlformats.org/markup-compatibility/2006" xmlns:a14="http://schemas.microsoft.com/office/drawing/2010/main" val="FFFFFF" mc:Ignorable="a14" a14:legacySpreadsheetColorIndex="9">
            <a:alpha val="3000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fld id="{C3810E32-ED60-4BA0-88AF-845A45144123}" type="TxLink">
            <a:rPr lang="en-GB"/>
            <a:pPr algn="ctr" rtl="0">
              <a:defRPr sz="1000"/>
            </a:pPr>
            <a:t></a:t>
          </a:fld>
          <a:endParaRPr lang="en-GB"/>
        </a:p>
      </xdr:txBody>
    </xdr:sp>
    <xdr:clientData fLocksWithSheet="0" fPrintsWithSheet="0"/>
  </xdr:twoCellAnchor>
  <xdr:twoCellAnchor>
    <xdr:from>
      <xdr:col>1</xdr:col>
      <xdr:colOff>293914</xdr:colOff>
      <xdr:row>8</xdr:row>
      <xdr:rowOff>99060</xdr:rowOff>
    </xdr:from>
    <xdr:to>
      <xdr:col>6</xdr:col>
      <xdr:colOff>598714</xdr:colOff>
      <xdr:row>25</xdr:row>
      <xdr:rowOff>30480</xdr:rowOff>
    </xdr:to>
    <xdr:graphicFrame macro="">
      <xdr:nvGraphicFramePr>
        <xdr:cNvPr id="13" name="Chart 113">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876300</xdr:colOff>
      <xdr:row>9</xdr:row>
      <xdr:rowOff>129540</xdr:rowOff>
    </xdr:from>
    <xdr:to>
      <xdr:col>8</xdr:col>
      <xdr:colOff>822960</xdr:colOff>
      <xdr:row>18</xdr:row>
      <xdr:rowOff>144780</xdr:rowOff>
    </xdr:to>
    <xdr:graphicFrame macro="">
      <xdr:nvGraphicFramePr>
        <xdr:cNvPr id="14" name="Chart 114">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685800</xdr:colOff>
      <xdr:row>19</xdr:row>
      <xdr:rowOff>60960</xdr:rowOff>
    </xdr:from>
    <xdr:to>
      <xdr:col>8</xdr:col>
      <xdr:colOff>876300</xdr:colOff>
      <xdr:row>25</xdr:row>
      <xdr:rowOff>121920</xdr:rowOff>
    </xdr:to>
    <xdr:sp macro="" textlink="">
      <xdr:nvSpPr>
        <xdr:cNvPr id="15" name="Text Box 115">
          <a:extLst>
            <a:ext uri="{FF2B5EF4-FFF2-40B4-BE49-F238E27FC236}">
              <a16:creationId xmlns:a16="http://schemas.microsoft.com/office/drawing/2014/main" id="{00000000-0008-0000-0000-00000F000000}"/>
            </a:ext>
          </a:extLst>
        </xdr:cNvPr>
        <xdr:cNvSpPr txBox="1">
          <a:spLocks noChangeArrowheads="1"/>
        </xdr:cNvSpPr>
      </xdr:nvSpPr>
      <xdr:spPr bwMode="auto">
        <a:xfrm>
          <a:off x="5692140" y="2941320"/>
          <a:ext cx="2225040" cy="1066800"/>
        </a:xfrm>
        <a:prstGeom prst="rect">
          <a:avLst/>
        </a:prstGeom>
        <a:solidFill>
          <a:srgbClr xmlns:mc="http://schemas.openxmlformats.org/markup-compatibility/2006" xmlns:a14="http://schemas.microsoft.com/office/drawing/2010/main" val="808080" mc:Ignorable="a14" a14:legacySpreadsheetColorIndex="23"/>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GB" sz="1000" b="1" i="0" u="none" strike="noStrike" baseline="0">
              <a:solidFill>
                <a:srgbClr val="FFFFFF"/>
              </a:solidFill>
              <a:latin typeface="Arial"/>
              <a:cs typeface="Arial"/>
            </a:rPr>
            <a:t>Pie explanation: </a:t>
          </a:r>
        </a:p>
        <a:p>
          <a:pPr algn="l" rtl="0">
            <a:defRPr sz="1000"/>
          </a:pPr>
          <a:r>
            <a:rPr lang="en-GB" sz="1000" b="1" i="0" u="none" strike="noStrike" baseline="0">
              <a:solidFill>
                <a:srgbClr val="FFFFFF"/>
              </a:solidFill>
              <a:latin typeface="Arial"/>
              <a:cs typeface="Arial"/>
            </a:rPr>
            <a:t> </a:t>
          </a:r>
          <a:r>
            <a:rPr lang="en-GB" sz="800" b="0" i="0" u="none" strike="noStrike" baseline="0">
              <a:solidFill>
                <a:srgbClr val="FFFFFF"/>
              </a:solidFill>
              <a:latin typeface="Arial"/>
              <a:cs typeface="Arial"/>
            </a:rPr>
            <a:t>The left pie represents percentages of GHG from Energy, Industrial processes, Agriculture and Waste.</a:t>
          </a:r>
        </a:p>
        <a:p>
          <a:pPr algn="l" rtl="0">
            <a:defRPr sz="1000"/>
          </a:pPr>
          <a:r>
            <a:rPr lang="en-GB" sz="800" b="0" i="0" u="none" strike="noStrike" baseline="0">
              <a:solidFill>
                <a:srgbClr val="FFFFFF"/>
              </a:solidFill>
              <a:latin typeface="Arial"/>
              <a:cs typeface="Arial"/>
            </a:rPr>
            <a:t> If data on GHG from Transport are available, a second sub-pie is generated above.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0.44695</cdr:x>
      <cdr:y>0.15185</cdr:y>
    </cdr:from>
    <cdr:to>
      <cdr:x>0.59519</cdr:x>
      <cdr:y>0.25403</cdr:y>
    </cdr:to>
    <cdr:grpSp>
      <cdr:nvGrpSpPr>
        <cdr:cNvPr id="34" name="Group 4097">
          <a:extLst xmlns:a="http://schemas.openxmlformats.org/drawingml/2006/main">
            <a:ext uri="{FF2B5EF4-FFF2-40B4-BE49-F238E27FC236}">
              <a16:creationId xmlns:a16="http://schemas.microsoft.com/office/drawing/2014/main" id="{8D7B6C75-475F-7BB5-BD55-3B2D9FE09D00}"/>
            </a:ext>
          </a:extLst>
        </cdr:cNvPr>
        <cdr:cNvGrpSpPr>
          <a:grpSpLocks xmlns:a="http://schemas.openxmlformats.org/drawingml/2006/main"/>
        </cdr:cNvGrpSpPr>
      </cdr:nvGrpSpPr>
      <cdr:grpSpPr bwMode="auto">
        <a:xfrm xmlns:a="http://schemas.openxmlformats.org/drawingml/2006/main">
          <a:off x="327817" y="420949"/>
          <a:ext cx="109574" cy="284988"/>
          <a:chOff x="329" y="173"/>
          <a:chExt cx="128" cy="20"/>
        </a:xfrm>
      </cdr:grpSpPr>
      <cdr:sp macro="" textlink="">
        <cdr:nvSpPr>
          <cdr:cNvPr id="46082" name="Text Box 4098"/>
          <cdr:cNvSpPr txBox="1">
            <a:spLocks xmlns:a="http://schemas.openxmlformats.org/drawingml/2006/main" noChangeArrowheads="1"/>
          </cdr:cNvSpPr>
        </cdr:nvSpPr>
        <cdr:spPr bwMode="auto">
          <a:xfrm xmlns:a="http://schemas.openxmlformats.org/drawingml/2006/main">
            <a:off x="329" y="176"/>
            <a:ext cx="91" cy="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GB" sz="750" b="0" i="0" u="none" strike="noStrike" baseline="0">
                <a:solidFill>
                  <a:srgbClr val="000000"/>
                </a:solidFill>
                <a:latin typeface="Arial"/>
                <a:cs typeface="Arial"/>
              </a:rPr>
              <a:t>Latest year available:</a:t>
            </a:r>
          </a:p>
        </cdr:txBody>
      </cdr:sp>
      <cdr:sp macro="" textlink="#REF!">
        <cdr:nvSpPr>
          <cdr:cNvPr id="46083" name="Text Box 4099"/>
          <cdr:cNvSpPr txBox="1">
            <a:spLocks xmlns:a="http://schemas.openxmlformats.org/drawingml/2006/main" noChangeArrowheads="1" noTextEdit="1"/>
          </cdr:cNvSpPr>
        </cdr:nvSpPr>
        <cdr:spPr bwMode="auto">
          <a:xfrm xmlns:a="http://schemas.openxmlformats.org/drawingml/2006/main">
            <a:off x="421" y="173"/>
            <a:ext cx="36" cy="2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a:lstStyle xmlns:a="http://schemas.openxmlformats.org/drawingml/2006/main"/>
          <a:p xmlns:a="http://schemas.openxmlformats.org/drawingml/2006/main">
            <a:fld id="{CCC12590-AA81-4313-93BD-29679AB91228}" type="TxLink">
              <a:rPr lang="en-GB" sz="1000" b="0" i="0" u="none" strike="noStrike">
                <a:solidFill>
                  <a:srgbClr val="00B050"/>
                </a:solidFill>
                <a:latin typeface="Arial"/>
                <a:cs typeface="Arial"/>
              </a:rPr>
              <a:pPr/>
              <a:t> </a:t>
            </a:fld>
            <a:endParaRPr lang="en-GB"/>
          </a:p>
        </cdr:txBody>
      </cdr:sp>
    </cdr:grpSp>
  </cdr:relSizeAnchor>
</c:userShapes>
</file>

<file path=xl/drawings/drawing3.xml><?xml version="1.0" encoding="utf-8"?>
<c:userShapes xmlns:c="http://schemas.openxmlformats.org/drawingml/2006/chart">
  <cdr:relSizeAnchor xmlns:cdr="http://schemas.openxmlformats.org/drawingml/2006/chartDrawing">
    <cdr:from>
      <cdr:x>0.31609</cdr:x>
      <cdr:y>0.12835</cdr:y>
    </cdr:from>
    <cdr:to>
      <cdr:x>0.52785</cdr:x>
      <cdr:y>0.19904</cdr:y>
    </cdr:to>
    <cdr:sp macro="" textlink="">
      <cdr:nvSpPr>
        <cdr:cNvPr id="49154" name="Text Box 2"/>
        <cdr:cNvSpPr txBox="1">
          <a:spLocks xmlns:a="http://schemas.openxmlformats.org/drawingml/2006/main" noChangeArrowheads="1"/>
        </cdr:cNvSpPr>
      </cdr:nvSpPr>
      <cdr:spPr bwMode="auto">
        <a:xfrm xmlns:a="http://schemas.openxmlformats.org/drawingml/2006/main">
          <a:off x="1617212" y="347477"/>
          <a:ext cx="1083424" cy="19137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25" b="0" i="0" u="none" strike="noStrike" baseline="0">
              <a:solidFill>
                <a:srgbClr val="000000"/>
              </a:solidFill>
              <a:latin typeface="Arial"/>
              <a:cs typeface="Arial"/>
            </a:rPr>
            <a:t>Latest year available:</a:t>
          </a:r>
        </a:p>
      </cdr:txBody>
    </cdr:sp>
  </cdr:relSizeAnchor>
  <cdr:relSizeAnchor xmlns:cdr="http://schemas.openxmlformats.org/drawingml/2006/chartDrawing">
    <cdr:from>
      <cdr:x>0.52335</cdr:x>
      <cdr:y>0.13237</cdr:y>
    </cdr:from>
    <cdr:to>
      <cdr:x>0.62985</cdr:x>
      <cdr:y>0.2033</cdr:y>
    </cdr:to>
    <cdr:sp macro="" textlink=" GHG!$C$36">
      <cdr:nvSpPr>
        <cdr:cNvPr id="49155" name="Text Box 3"/>
        <cdr:cNvSpPr txBox="1">
          <a:spLocks xmlns:a="http://schemas.openxmlformats.org/drawingml/2006/main" noChangeArrowheads="1" noTextEdit="1"/>
        </cdr:cNvSpPr>
      </cdr:nvSpPr>
      <cdr:spPr bwMode="auto">
        <a:xfrm xmlns:a="http://schemas.openxmlformats.org/drawingml/2006/main">
          <a:off x="2677585" y="358363"/>
          <a:ext cx="544884" cy="19202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fld id="{423A897E-D309-4044-8A80-13A8FAB10889}" type="TxLink">
            <a:rPr lang="en-US" sz="800" b="0" i="0" u="none" strike="noStrike" baseline="0">
              <a:solidFill>
                <a:srgbClr val="000000"/>
              </a:solidFill>
              <a:latin typeface="Arial"/>
              <a:cs typeface="Arial"/>
            </a:rPr>
            <a:pPr algn="l" rtl="0">
              <a:defRPr sz="1000"/>
            </a:pPr>
            <a:t>2000</a:t>
          </a:fld>
          <a:endParaRPr lang="en-GB" sz="825" b="0" i="0" u="none" strike="noStrike" baseline="0">
            <a:solidFill>
              <a:srgbClr val="000000"/>
            </a:solidFill>
            <a:latin typeface="Arial"/>
            <a:cs typeface="Aria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0.09267</cdr:x>
      <cdr:y>0.19624</cdr:y>
    </cdr:from>
    <cdr:to>
      <cdr:x>0.85937</cdr:x>
      <cdr:y>0.80329</cdr:y>
    </cdr:to>
    <cdr:sp macro="" textlink="#REF!" fLocksText="0">
      <cdr:nvSpPr>
        <cdr:cNvPr id="50177" name="Text Box 1"/>
        <cdr:cNvSpPr txBox="1">
          <a:spLocks xmlns:a="http://schemas.openxmlformats.org/drawingml/2006/main" noChangeArrowheads="1" noTextEdit="1"/>
        </cdr:cNvSpPr>
      </cdr:nvSpPr>
      <cdr:spPr bwMode="auto">
        <a:xfrm xmlns:a="http://schemas.openxmlformats.org/drawingml/2006/main">
          <a:off x="274377" y="302060"/>
          <a:ext cx="2270040" cy="934396"/>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alpha val="30000"/>
          </a:srgbClr>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18288" tIns="0" rIns="0" bIns="0" anchor="ctr" upright="1"/>
        <a:lstStyle xmlns:a="http://schemas.openxmlformats.org/drawingml/2006/main"/>
        <a:p xmlns:a="http://schemas.openxmlformats.org/drawingml/2006/main">
          <a:pPr algn="ctr" rtl="0">
            <a:defRPr sz="1000"/>
          </a:pPr>
          <a:fld id="{327B33D2-9FD1-4883-B042-F354D3AF388D}" type="TxLink">
            <a:rPr lang="en-GB" sz="1000" b="0" i="0" u="none" strike="noStrike">
              <a:solidFill>
                <a:srgbClr val="00B050"/>
              </a:solidFill>
              <a:latin typeface="Arial"/>
              <a:cs typeface="Arial"/>
            </a:rPr>
            <a:pPr algn="ctr" rtl="0">
              <a:defRPr sz="1000"/>
            </a:pPr>
            <a:t> </a:t>
          </a:fld>
          <a:endParaRPr lang="en-GB"/>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User.Stat8/Desktop/DESALuciaRecs,%202009-07-20/July,06/website%20tables_Selected_finalL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User.Stat8/Desktop/DESALuciaRecs,%202009-07-06/TESTINGS/PRUEBA%20Data%20Graph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1_1990"/>
      <sheetName val="W1_1990Data"/>
      <sheetName val="LMmapCode"/>
      <sheetName val="Map"/>
      <sheetName val="W1_1995"/>
      <sheetName val="W1_2000"/>
      <sheetName val="W1_latest"/>
      <sheetName val="W3_1990"/>
      <sheetName val="W3_1995"/>
      <sheetName val="W3_2000"/>
      <sheetName val="W3_latest"/>
      <sheetName val="W3_Total"/>
      <sheetName val="W3_Total (2)"/>
      <sheetName val="Sheet2"/>
      <sheetName val="W3_surface"/>
      <sheetName val="W3_ground"/>
      <sheetName val="W4_netwater"/>
      <sheetName val="W4_households"/>
      <sheetName val="W4_populations"/>
      <sheetName val="W7_collecting"/>
      <sheetName val="W7_treatment"/>
      <sheetName val="R2_MW"/>
      <sheetName val="R2_percentage"/>
      <sheetName val="R3_latest"/>
      <sheetName val="Sheet1"/>
      <sheetName val="R6_MW"/>
      <sheetName val="R6_MWtreatment"/>
    </sheetNames>
    <sheetDataSet>
      <sheetData sheetId="0" refreshError="1"/>
      <sheetData sheetId="1">
        <row r="7">
          <cell r="K7" t="str">
            <v>Brunei Darussalam</v>
          </cell>
          <cell r="L7" t="str">
            <v>...</v>
          </cell>
        </row>
      </sheetData>
      <sheetData sheetId="2">
        <row r="3">
          <cell r="J3">
            <v>0</v>
          </cell>
          <cell r="K3" t="str">
            <v>cls1</v>
          </cell>
        </row>
        <row r="4">
          <cell r="J4">
            <v>3001</v>
          </cell>
          <cell r="K4" t="str">
            <v>cls2</v>
          </cell>
        </row>
        <row r="5">
          <cell r="J5">
            <v>10001</v>
          </cell>
          <cell r="K5" t="str">
            <v>cls3</v>
          </cell>
        </row>
        <row r="6">
          <cell r="J6">
            <v>50001</v>
          </cell>
          <cell r="K6" t="str">
            <v>cls4</v>
          </cell>
        </row>
        <row r="7">
          <cell r="J7">
            <v>200000</v>
          </cell>
          <cell r="K7" t="str">
            <v>cls5</v>
          </cell>
        </row>
        <row r="8">
          <cell r="J8" t="str">
            <v>…</v>
          </cell>
          <cell r="K8" t="str">
            <v>cls6</v>
          </cell>
        </row>
        <row r="11">
          <cell r="J11" t="str">
            <v>Reg6</v>
          </cell>
        </row>
        <row r="12">
          <cell r="J12" t="e">
            <v>#N/A</v>
          </cell>
        </row>
        <row r="13">
          <cell r="J13" t="e">
            <v>#N/A</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S"/>
      <sheetName val="Footnotes workings"/>
      <sheetName val="Country &amp; ID"/>
      <sheetName val="Var Name &amp; ID"/>
      <sheetName val="Var ID, Unit ID, Unit"/>
      <sheetName val="Coun ID,Var ID,Year"/>
      <sheetName val="Footnotes"/>
      <sheetName val="Data for graphing"/>
    </sheetNames>
    <sheetDataSet>
      <sheetData sheetId="0"/>
      <sheetData sheetId="1"/>
      <sheetData sheetId="2">
        <row r="2">
          <cell r="A2" t="str">
            <v>Afghanistan</v>
          </cell>
        </row>
        <row r="3">
          <cell r="A3" t="str">
            <v>Albania</v>
          </cell>
        </row>
        <row r="4">
          <cell r="A4" t="str">
            <v>Algeria</v>
          </cell>
        </row>
        <row r="5">
          <cell r="A5" t="str">
            <v>American Samoa</v>
          </cell>
        </row>
        <row r="6">
          <cell r="A6" t="str">
            <v>Andorra</v>
          </cell>
        </row>
        <row r="7">
          <cell r="A7" t="str">
            <v>Angola</v>
          </cell>
        </row>
        <row r="8">
          <cell r="A8" t="str">
            <v>Anguilla</v>
          </cell>
        </row>
        <row r="9">
          <cell r="A9" t="str">
            <v>Antigua and Barbuda</v>
          </cell>
        </row>
        <row r="10">
          <cell r="A10" t="str">
            <v>Argentina</v>
          </cell>
        </row>
        <row r="11">
          <cell r="A11" t="str">
            <v>Armenia</v>
          </cell>
        </row>
        <row r="12">
          <cell r="A12" t="str">
            <v>Aruba</v>
          </cell>
        </row>
        <row r="13">
          <cell r="A13" t="str">
            <v>Australia</v>
          </cell>
        </row>
        <row r="14">
          <cell r="A14" t="str">
            <v>Austria</v>
          </cell>
        </row>
        <row r="15">
          <cell r="A15" t="str">
            <v>Azerbaijan</v>
          </cell>
        </row>
        <row r="16">
          <cell r="A16" t="str">
            <v>Bahamas</v>
          </cell>
        </row>
        <row r="17">
          <cell r="A17" t="str">
            <v>Bahrain</v>
          </cell>
        </row>
        <row r="18">
          <cell r="A18" t="str">
            <v>Bangladesh</v>
          </cell>
        </row>
        <row r="19">
          <cell r="A19" t="str">
            <v>Barbados</v>
          </cell>
        </row>
        <row r="20">
          <cell r="A20" t="str">
            <v>Belarus</v>
          </cell>
        </row>
        <row r="21">
          <cell r="A21" t="str">
            <v>Belgium</v>
          </cell>
        </row>
        <row r="22">
          <cell r="A22" t="str">
            <v>Belgium-Luxembourg</v>
          </cell>
        </row>
        <row r="23">
          <cell r="A23" t="str">
            <v>Belize</v>
          </cell>
        </row>
        <row r="24">
          <cell r="A24" t="str">
            <v>Benin</v>
          </cell>
        </row>
        <row r="25">
          <cell r="A25" t="str">
            <v>Bermuda</v>
          </cell>
        </row>
        <row r="26">
          <cell r="A26" t="str">
            <v>Bhutan</v>
          </cell>
        </row>
        <row r="27">
          <cell r="A27" t="str">
            <v>Bolivia</v>
          </cell>
        </row>
        <row r="28">
          <cell r="A28" t="str">
            <v>Bosnia and Herzegovina</v>
          </cell>
        </row>
        <row r="29">
          <cell r="A29" t="str">
            <v>Botswana</v>
          </cell>
        </row>
        <row r="30">
          <cell r="A30" t="str">
            <v>Brazil</v>
          </cell>
        </row>
        <row r="31">
          <cell r="A31" t="str">
            <v>British Virgin Islands</v>
          </cell>
        </row>
        <row r="32">
          <cell r="A32" t="str">
            <v>Brunei Darussalam</v>
          </cell>
        </row>
        <row r="33">
          <cell r="A33" t="str">
            <v>Bulgaria</v>
          </cell>
        </row>
        <row r="34">
          <cell r="A34" t="str">
            <v>Burkina Faso</v>
          </cell>
        </row>
        <row r="35">
          <cell r="A35" t="str">
            <v>Burundi</v>
          </cell>
        </row>
        <row r="36">
          <cell r="A36" t="str">
            <v>Cambodia</v>
          </cell>
        </row>
        <row r="37">
          <cell r="A37" t="str">
            <v>Cameroon</v>
          </cell>
        </row>
        <row r="38">
          <cell r="A38" t="str">
            <v>Canada</v>
          </cell>
        </row>
        <row r="39">
          <cell r="A39" t="str">
            <v>Cape Verde</v>
          </cell>
        </row>
        <row r="40">
          <cell r="A40" t="str">
            <v>Cayman Islands</v>
          </cell>
        </row>
        <row r="41">
          <cell r="A41" t="str">
            <v>Central African Republic</v>
          </cell>
        </row>
        <row r="42">
          <cell r="A42" t="str">
            <v>Chad</v>
          </cell>
        </row>
        <row r="43">
          <cell r="A43" t="str">
            <v>Channel Islands</v>
          </cell>
        </row>
        <row r="44">
          <cell r="A44" t="str">
            <v>Chile</v>
          </cell>
        </row>
        <row r="45">
          <cell r="A45" t="str">
            <v>China</v>
          </cell>
        </row>
        <row r="46">
          <cell r="A46" t="str">
            <v>China, Hong Kong SAR</v>
          </cell>
        </row>
        <row r="47">
          <cell r="A47" t="str">
            <v>China, Macao SAR</v>
          </cell>
        </row>
        <row r="48">
          <cell r="A48" t="str">
            <v>Christmas Island</v>
          </cell>
        </row>
        <row r="49">
          <cell r="A49" t="str">
            <v>Cocos Island</v>
          </cell>
        </row>
        <row r="50">
          <cell r="A50" t="str">
            <v>Colombia</v>
          </cell>
        </row>
        <row r="51">
          <cell r="A51" t="str">
            <v>Comoros</v>
          </cell>
        </row>
        <row r="52">
          <cell r="A52" t="str">
            <v>Congo</v>
          </cell>
        </row>
        <row r="53">
          <cell r="A53" t="str">
            <v>Cook Islands</v>
          </cell>
        </row>
        <row r="54">
          <cell r="A54" t="str">
            <v>Costa Rica</v>
          </cell>
        </row>
        <row r="55">
          <cell r="A55" t="str">
            <v>Cote d'Ivoire</v>
          </cell>
        </row>
        <row r="56">
          <cell r="A56" t="str">
            <v>Croatia</v>
          </cell>
        </row>
        <row r="57">
          <cell r="A57" t="str">
            <v>Cuba</v>
          </cell>
        </row>
        <row r="58">
          <cell r="A58" t="str">
            <v>Cyprus</v>
          </cell>
        </row>
        <row r="59">
          <cell r="A59" t="str">
            <v>Czech Republic</v>
          </cell>
        </row>
        <row r="60">
          <cell r="A60" t="str">
            <v>Dem. Rep. of the Congo</v>
          </cell>
        </row>
        <row r="61">
          <cell r="A61" t="str">
            <v>Denmark</v>
          </cell>
        </row>
        <row r="62">
          <cell r="A62" t="str">
            <v>Djibouti</v>
          </cell>
        </row>
        <row r="63">
          <cell r="A63" t="str">
            <v>Dominica</v>
          </cell>
        </row>
        <row r="64">
          <cell r="A64" t="str">
            <v>Dominican Republic</v>
          </cell>
        </row>
        <row r="65">
          <cell r="A65" t="str">
            <v>Ecuador</v>
          </cell>
        </row>
        <row r="66">
          <cell r="A66" t="str">
            <v>Egypt</v>
          </cell>
        </row>
        <row r="67">
          <cell r="A67" t="str">
            <v>El Salvador</v>
          </cell>
        </row>
        <row r="68">
          <cell r="A68" t="str">
            <v>Equatorial Guinea</v>
          </cell>
        </row>
        <row r="69">
          <cell r="A69" t="str">
            <v>Eritrea</v>
          </cell>
        </row>
        <row r="70">
          <cell r="A70" t="str">
            <v>Estonia</v>
          </cell>
        </row>
        <row r="71">
          <cell r="A71" t="str">
            <v>Ethiopia</v>
          </cell>
        </row>
        <row r="72">
          <cell r="A72" t="str">
            <v>Faeroe Islands</v>
          </cell>
        </row>
        <row r="73">
          <cell r="A73" t="str">
            <v>Falkland Islands (Malvinas)</v>
          </cell>
        </row>
        <row r="74">
          <cell r="A74" t="str">
            <v>Fiji</v>
          </cell>
        </row>
        <row r="75">
          <cell r="A75" t="str">
            <v>Finland</v>
          </cell>
        </row>
        <row r="76">
          <cell r="A76" t="str">
            <v>France</v>
          </cell>
        </row>
        <row r="77">
          <cell r="A77" t="str">
            <v>French Guiana</v>
          </cell>
        </row>
        <row r="78">
          <cell r="A78" t="str">
            <v>French Polynesia</v>
          </cell>
        </row>
        <row r="79">
          <cell r="A79" t="str">
            <v>Gabon</v>
          </cell>
        </row>
        <row r="80">
          <cell r="A80" t="str">
            <v>Gambia</v>
          </cell>
        </row>
        <row r="81">
          <cell r="A81" t="str">
            <v>Georgia</v>
          </cell>
        </row>
        <row r="82">
          <cell r="A82" t="str">
            <v>Germany</v>
          </cell>
        </row>
        <row r="83">
          <cell r="A83" t="str">
            <v>Ghana</v>
          </cell>
        </row>
        <row r="84">
          <cell r="A84" t="str">
            <v>Gibraltar</v>
          </cell>
        </row>
        <row r="85">
          <cell r="A85" t="str">
            <v>Greece</v>
          </cell>
        </row>
        <row r="86">
          <cell r="A86" t="str">
            <v>Greenland</v>
          </cell>
        </row>
        <row r="87">
          <cell r="A87" t="str">
            <v>Grenada</v>
          </cell>
        </row>
        <row r="88">
          <cell r="A88" t="str">
            <v>Guadeloupe</v>
          </cell>
        </row>
        <row r="89">
          <cell r="A89" t="str">
            <v>Guam</v>
          </cell>
        </row>
        <row r="90">
          <cell r="A90" t="str">
            <v>Guatemala</v>
          </cell>
        </row>
        <row r="91">
          <cell r="A91" t="str">
            <v>Guinea</v>
          </cell>
        </row>
        <row r="92">
          <cell r="A92" t="str">
            <v>Guinea-Bissau</v>
          </cell>
        </row>
        <row r="93">
          <cell r="A93" t="str">
            <v>Guyana</v>
          </cell>
        </row>
        <row r="94">
          <cell r="A94" t="str">
            <v>Haiti</v>
          </cell>
        </row>
        <row r="95">
          <cell r="A95" t="str">
            <v>Holy See</v>
          </cell>
        </row>
        <row r="96">
          <cell r="A96" t="str">
            <v>Honduras</v>
          </cell>
        </row>
        <row r="97">
          <cell r="A97" t="str">
            <v>Hungary</v>
          </cell>
        </row>
        <row r="98">
          <cell r="A98" t="str">
            <v>Iceland</v>
          </cell>
        </row>
        <row r="99">
          <cell r="A99" t="str">
            <v>India</v>
          </cell>
        </row>
        <row r="100">
          <cell r="A100" t="str">
            <v>Indonesia</v>
          </cell>
        </row>
        <row r="101">
          <cell r="A101" t="str">
            <v>Iran (Islamic Republic of)</v>
          </cell>
        </row>
        <row r="102">
          <cell r="A102" t="str">
            <v>Iraq</v>
          </cell>
        </row>
        <row r="103">
          <cell r="A103" t="str">
            <v>Ireland</v>
          </cell>
        </row>
        <row r="104">
          <cell r="A104" t="str">
            <v>Isle of Man</v>
          </cell>
        </row>
        <row r="105">
          <cell r="A105" t="str">
            <v>Israel</v>
          </cell>
        </row>
        <row r="106">
          <cell r="A106" t="str">
            <v>Italy</v>
          </cell>
        </row>
        <row r="107">
          <cell r="A107" t="str">
            <v>Jamaica</v>
          </cell>
        </row>
        <row r="108">
          <cell r="A108" t="str">
            <v>Japan</v>
          </cell>
        </row>
        <row r="109">
          <cell r="A109" t="str">
            <v>Jordan</v>
          </cell>
        </row>
        <row r="110">
          <cell r="A110" t="str">
            <v>Kazakhstan</v>
          </cell>
        </row>
        <row r="111">
          <cell r="A111" t="str">
            <v>Kenya</v>
          </cell>
        </row>
        <row r="112">
          <cell r="A112" t="str">
            <v>Kiribati</v>
          </cell>
        </row>
        <row r="113">
          <cell r="A113" t="str">
            <v>Korea, Dem. People's Rep.</v>
          </cell>
        </row>
        <row r="114">
          <cell r="A114" t="str">
            <v>Korea, Republic of</v>
          </cell>
        </row>
        <row r="115">
          <cell r="A115" t="str">
            <v>Kuwait</v>
          </cell>
        </row>
        <row r="116">
          <cell r="A116" t="str">
            <v>Kyrgyzstan</v>
          </cell>
        </row>
        <row r="117">
          <cell r="A117" t="str">
            <v>Lao People's Dem. Rep.</v>
          </cell>
        </row>
        <row r="118">
          <cell r="A118" t="str">
            <v>Latvia</v>
          </cell>
        </row>
        <row r="119">
          <cell r="A119" t="str">
            <v>Lebanon</v>
          </cell>
        </row>
        <row r="120">
          <cell r="A120" t="str">
            <v>Lesotho</v>
          </cell>
        </row>
        <row r="121">
          <cell r="A121" t="str">
            <v>Liberia</v>
          </cell>
        </row>
        <row r="122">
          <cell r="A122" t="str">
            <v>Libyan Arab Jamahiriya</v>
          </cell>
        </row>
        <row r="123">
          <cell r="A123" t="str">
            <v>Liechtenstein</v>
          </cell>
        </row>
        <row r="124">
          <cell r="A124" t="str">
            <v>Lithuania</v>
          </cell>
        </row>
        <row r="125">
          <cell r="A125" t="str">
            <v>Luxembourg</v>
          </cell>
        </row>
        <row r="126">
          <cell r="A126" t="str">
            <v>Madagascar</v>
          </cell>
        </row>
        <row r="127">
          <cell r="A127" t="str">
            <v>Malawi</v>
          </cell>
        </row>
        <row r="128">
          <cell r="A128" t="str">
            <v>Malaysia</v>
          </cell>
        </row>
        <row r="129">
          <cell r="A129" t="str">
            <v>Maldives</v>
          </cell>
        </row>
        <row r="130">
          <cell r="A130" t="str">
            <v>Mali</v>
          </cell>
        </row>
        <row r="131">
          <cell r="A131" t="str">
            <v>Malta</v>
          </cell>
        </row>
        <row r="132">
          <cell r="A132" t="str">
            <v>Marshall Islands</v>
          </cell>
        </row>
        <row r="133">
          <cell r="A133" t="str">
            <v>Martinique</v>
          </cell>
        </row>
        <row r="134">
          <cell r="A134" t="str">
            <v>Mauritania</v>
          </cell>
        </row>
        <row r="135">
          <cell r="A135" t="str">
            <v>Mauritius</v>
          </cell>
        </row>
        <row r="136">
          <cell r="A136" t="str">
            <v>Mexico</v>
          </cell>
        </row>
        <row r="137">
          <cell r="A137" t="str">
            <v>Micronesia, Federated States of</v>
          </cell>
        </row>
        <row r="138">
          <cell r="A138" t="str">
            <v>Monaco</v>
          </cell>
        </row>
        <row r="139">
          <cell r="A139" t="str">
            <v>Mongolia</v>
          </cell>
        </row>
        <row r="140">
          <cell r="A140" t="str">
            <v>Montenegro</v>
          </cell>
        </row>
        <row r="141">
          <cell r="A141" t="str">
            <v>Montserrat</v>
          </cell>
        </row>
        <row r="142">
          <cell r="A142" t="str">
            <v>Morocco</v>
          </cell>
        </row>
        <row r="143">
          <cell r="A143" t="str">
            <v>Mozambique</v>
          </cell>
        </row>
        <row r="144">
          <cell r="A144" t="str">
            <v>Myanmar</v>
          </cell>
        </row>
        <row r="145">
          <cell r="A145" t="str">
            <v>Namibia</v>
          </cell>
        </row>
        <row r="146">
          <cell r="A146" t="str">
            <v>Nauru</v>
          </cell>
        </row>
        <row r="147">
          <cell r="A147" t="str">
            <v>Nepal</v>
          </cell>
        </row>
        <row r="148">
          <cell r="A148" t="str">
            <v>Netherlands</v>
          </cell>
        </row>
        <row r="149">
          <cell r="A149" t="str">
            <v>Netherlands Antilles</v>
          </cell>
        </row>
        <row r="150">
          <cell r="A150" t="str">
            <v>New Caledonia</v>
          </cell>
        </row>
        <row r="151">
          <cell r="A151" t="str">
            <v>New Zealand</v>
          </cell>
        </row>
        <row r="152">
          <cell r="A152" t="str">
            <v>Nicaragua</v>
          </cell>
        </row>
        <row r="153">
          <cell r="A153" t="str">
            <v>Niger</v>
          </cell>
        </row>
        <row r="154">
          <cell r="A154" t="str">
            <v>Nigeria</v>
          </cell>
        </row>
        <row r="155">
          <cell r="A155" t="str">
            <v>Niue</v>
          </cell>
        </row>
        <row r="156">
          <cell r="A156" t="str">
            <v>Norfolk Island</v>
          </cell>
        </row>
        <row r="157">
          <cell r="A157" t="str">
            <v>Northern Mariana Islands</v>
          </cell>
        </row>
        <row r="158">
          <cell r="A158" t="str">
            <v>Norway</v>
          </cell>
        </row>
        <row r="159">
          <cell r="A159" t="str">
            <v>Oman</v>
          </cell>
        </row>
        <row r="160">
          <cell r="A160" t="str">
            <v>Pakistan</v>
          </cell>
        </row>
        <row r="161">
          <cell r="A161" t="str">
            <v>Palau</v>
          </cell>
        </row>
        <row r="162">
          <cell r="A162" t="str">
            <v>Palestine</v>
          </cell>
        </row>
        <row r="163">
          <cell r="A163" t="str">
            <v>Panama</v>
          </cell>
        </row>
        <row r="164">
          <cell r="A164" t="str">
            <v>Papua New Guinea</v>
          </cell>
        </row>
        <row r="165">
          <cell r="A165" t="str">
            <v>Paraguay</v>
          </cell>
        </row>
        <row r="166">
          <cell r="A166" t="str">
            <v>Peru</v>
          </cell>
        </row>
        <row r="167">
          <cell r="A167" t="str">
            <v>Philippines</v>
          </cell>
        </row>
        <row r="168">
          <cell r="A168" t="str">
            <v>Pitcairn</v>
          </cell>
        </row>
        <row r="169">
          <cell r="A169" t="str">
            <v>Poland</v>
          </cell>
        </row>
        <row r="170">
          <cell r="A170" t="str">
            <v>Portugal</v>
          </cell>
        </row>
        <row r="171">
          <cell r="A171" t="str">
            <v>Puerto Rico</v>
          </cell>
        </row>
        <row r="172">
          <cell r="A172" t="str">
            <v>Qatar</v>
          </cell>
        </row>
        <row r="173">
          <cell r="A173" t="str">
            <v>Republic of Moldova</v>
          </cell>
        </row>
        <row r="174">
          <cell r="A174" t="str">
            <v>Réunion</v>
          </cell>
        </row>
        <row r="175">
          <cell r="A175" t="str">
            <v>Romania</v>
          </cell>
        </row>
        <row r="176">
          <cell r="A176" t="str">
            <v>Russian Federation</v>
          </cell>
        </row>
        <row r="177">
          <cell r="A177" t="str">
            <v>Rwanda</v>
          </cell>
        </row>
        <row r="178">
          <cell r="A178" t="str">
            <v>Saint Helena</v>
          </cell>
        </row>
        <row r="179">
          <cell r="A179" t="str">
            <v>Saint Kitts and Nevis</v>
          </cell>
        </row>
        <row r="180">
          <cell r="A180" t="str">
            <v>Saint Lucia</v>
          </cell>
        </row>
        <row r="181">
          <cell r="A181" t="str">
            <v>Saint Pierre and Miquelon</v>
          </cell>
        </row>
        <row r="182">
          <cell r="A182" t="str">
            <v>Samoa</v>
          </cell>
        </row>
        <row r="183">
          <cell r="A183" t="str">
            <v>San Marino</v>
          </cell>
        </row>
        <row r="184">
          <cell r="A184" t="str">
            <v>Sao Tome and Principe</v>
          </cell>
        </row>
        <row r="185">
          <cell r="A185" t="str">
            <v>Saudi Arabia</v>
          </cell>
        </row>
        <row r="186">
          <cell r="A186" t="str">
            <v>Senegal</v>
          </cell>
        </row>
        <row r="187">
          <cell r="A187" t="str">
            <v>Serbia</v>
          </cell>
        </row>
        <row r="188">
          <cell r="A188" t="str">
            <v>Serbia and Montenegro</v>
          </cell>
        </row>
        <row r="189">
          <cell r="A189" t="str">
            <v>Seychelles</v>
          </cell>
        </row>
        <row r="190">
          <cell r="A190" t="str">
            <v>Sierra Leone</v>
          </cell>
        </row>
        <row r="191">
          <cell r="A191" t="str">
            <v>Singapore</v>
          </cell>
        </row>
        <row r="192">
          <cell r="A192" t="str">
            <v>Slovakia</v>
          </cell>
        </row>
        <row r="193">
          <cell r="A193" t="str">
            <v>Slovenia</v>
          </cell>
        </row>
        <row r="194">
          <cell r="A194" t="str">
            <v>Solomon Islands</v>
          </cell>
        </row>
        <row r="195">
          <cell r="A195" t="str">
            <v>Somalia</v>
          </cell>
        </row>
        <row r="196">
          <cell r="A196" t="str">
            <v>South Africa</v>
          </cell>
        </row>
        <row r="197">
          <cell r="A197" t="str">
            <v>Spain</v>
          </cell>
        </row>
        <row r="198">
          <cell r="A198" t="str">
            <v>Sri Lanka</v>
          </cell>
        </row>
        <row r="199">
          <cell r="A199" t="str">
            <v>St. Vincent and the Grenadines</v>
          </cell>
        </row>
        <row r="200">
          <cell r="A200" t="str">
            <v>Sudan</v>
          </cell>
        </row>
        <row r="201">
          <cell r="A201" t="str">
            <v>Suriname</v>
          </cell>
        </row>
        <row r="202">
          <cell r="A202" t="str">
            <v>Svalbard and Jan Mayen Islands</v>
          </cell>
        </row>
        <row r="203">
          <cell r="A203" t="str">
            <v>Swaziland</v>
          </cell>
        </row>
        <row r="204">
          <cell r="A204" t="str">
            <v>Sweden</v>
          </cell>
        </row>
        <row r="205">
          <cell r="A205" t="str">
            <v>Switzerland</v>
          </cell>
        </row>
        <row r="206">
          <cell r="A206" t="str">
            <v>Syrian Arab Republic</v>
          </cell>
        </row>
        <row r="207">
          <cell r="A207" t="str">
            <v>Taiwan</v>
          </cell>
        </row>
        <row r="208">
          <cell r="A208" t="str">
            <v>Tajikistan</v>
          </cell>
        </row>
        <row r="209">
          <cell r="A209" t="str">
            <v>Thailand</v>
          </cell>
        </row>
        <row r="210">
          <cell r="A210" t="str">
            <v>The Former Yugoslav Rep. of  Macedonia</v>
          </cell>
        </row>
        <row r="211">
          <cell r="A211" t="str">
            <v>Timor-Leste</v>
          </cell>
        </row>
        <row r="212">
          <cell r="A212" t="str">
            <v>Togo</v>
          </cell>
        </row>
        <row r="213">
          <cell r="A213" t="str">
            <v>Tokelau</v>
          </cell>
        </row>
        <row r="214">
          <cell r="A214" t="str">
            <v>Tonga</v>
          </cell>
        </row>
        <row r="215">
          <cell r="A215" t="str">
            <v>Trinidad and Tobago</v>
          </cell>
        </row>
        <row r="216">
          <cell r="A216" t="str">
            <v>Tunisia</v>
          </cell>
        </row>
        <row r="217">
          <cell r="A217" t="str">
            <v>Turkey</v>
          </cell>
        </row>
        <row r="218">
          <cell r="A218" t="str">
            <v>Turkmenistan</v>
          </cell>
        </row>
        <row r="219">
          <cell r="A219" t="str">
            <v>Turks and Caicos Islands</v>
          </cell>
        </row>
        <row r="220">
          <cell r="A220" t="str">
            <v>Tuvalu</v>
          </cell>
        </row>
        <row r="221">
          <cell r="A221" t="str">
            <v>Uganda</v>
          </cell>
        </row>
        <row r="222">
          <cell r="A222" t="str">
            <v>Ukraine</v>
          </cell>
        </row>
        <row r="223">
          <cell r="A223" t="str">
            <v>United Arab Emirates</v>
          </cell>
        </row>
        <row r="224">
          <cell r="A224" t="str">
            <v>United Kingdom</v>
          </cell>
        </row>
        <row r="225">
          <cell r="A225" t="str">
            <v>United Rep. of Tanzania</v>
          </cell>
        </row>
        <row r="226">
          <cell r="A226" t="str">
            <v>United States</v>
          </cell>
        </row>
        <row r="227">
          <cell r="A227" t="str">
            <v>United States Virgin Islands</v>
          </cell>
        </row>
        <row r="228">
          <cell r="A228" t="str">
            <v>Uruguay</v>
          </cell>
        </row>
        <row r="229">
          <cell r="A229" t="str">
            <v>Uzbekistan</v>
          </cell>
        </row>
        <row r="230">
          <cell r="A230" t="str">
            <v>Vanuatu</v>
          </cell>
        </row>
        <row r="231">
          <cell r="A231" t="str">
            <v>Venezuela</v>
          </cell>
        </row>
        <row r="232">
          <cell r="A232" t="str">
            <v>Viet Nam</v>
          </cell>
        </row>
        <row r="233">
          <cell r="A233" t="str">
            <v>Wallis and Futuna Islands</v>
          </cell>
        </row>
        <row r="234">
          <cell r="A234" t="str">
            <v>Western Sahara</v>
          </cell>
        </row>
        <row r="235">
          <cell r="A235" t="str">
            <v>Yemen</v>
          </cell>
        </row>
        <row r="236">
          <cell r="A236" t="str">
            <v>Zambia</v>
          </cell>
        </row>
        <row r="237">
          <cell r="A237" t="str">
            <v>Zimbabwe</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xmlns:mc="http://schemas.openxmlformats.org/markup-compatibility/2006" val="400000" mc:Ignorable="a14" a14:legacySpreadsheetColorIndex="64"/>
              </a:solidFill>
            </a14:hiddenFill>
          </a:ext>
          <a:ext uri="{91240B29-F687-4F45-9708-019B960494DF}">
            <a14:hiddenLine xmlns:a14="http://schemas.microsoft.com/office/drawing/2010/main" w="1" cap="flat" cmpd="sng" algn="ctr">
              <a:solidFill>
                <a:srgbClr xmlns:mc="http://schemas.openxmlformats.org/markup-compatibility/2006" val="410000" mc:Ignorable="a14" a14:legacySpreadsheetColorIndex="65"/>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xmlns:mc="http://schemas.openxmlformats.org/markup-compatibility/2006" val="400000" mc:Ignorable="a14" a14:legacySpreadsheetColorIndex="64"/>
              </a:solidFill>
            </a14:hiddenFill>
          </a:ext>
          <a:ext uri="{91240B29-F687-4F45-9708-019B960494DF}">
            <a14:hiddenLine xmlns:a14="http://schemas.microsoft.com/office/drawing/2010/main" w="1" cap="flat" cmpd="sng" algn="ctr">
              <a:solidFill>
                <a:srgbClr xmlns:mc="http://schemas.openxmlformats.org/markup-compatibility/2006" val="410000" mc:Ignorable="a14" a14:legacySpreadsheetColorIndex="65"/>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fccc.int/ghg_data/ghg_data_unfccc/data_sources/items/3816.php" TargetMode="External"/><Relationship Id="rId1" Type="http://schemas.openxmlformats.org/officeDocument/2006/relationships/hyperlink" Target="http://unfccc.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76"/>
  <sheetViews>
    <sheetView tabSelected="1" zoomScale="90" zoomScaleNormal="90" workbookViewId="0">
      <pane ySplit="31" topLeftCell="A32" activePane="bottomLeft" state="frozenSplit"/>
      <selection pane="bottomLeft" activeCell="M33" sqref="M33"/>
    </sheetView>
  </sheetViews>
  <sheetFormatPr defaultColWidth="9.140625" defaultRowHeight="12.75" x14ac:dyDescent="0.2"/>
  <cols>
    <col min="1" max="1" width="2.7109375" style="4" customWidth="1"/>
    <col min="2" max="2" width="25.140625" style="4" customWidth="1"/>
    <col min="3" max="3" width="7.28515625" style="4" customWidth="1"/>
    <col min="4" max="4" width="11.85546875" style="5" customWidth="1"/>
    <col min="5" max="5" width="12.42578125" style="5" customWidth="1"/>
    <col min="6" max="6" width="14.28515625" style="5" customWidth="1"/>
    <col min="7" max="7" width="14" style="5" customWidth="1"/>
    <col min="8" max="8" width="15.7109375" style="5" customWidth="1"/>
    <col min="9" max="9" width="14.140625" style="5" customWidth="1"/>
    <col min="10" max="10" width="7.7109375" style="5" customWidth="1"/>
    <col min="11" max="11" width="10.140625" style="6" customWidth="1"/>
    <col min="12" max="12" width="4.42578125" style="6" customWidth="1"/>
    <col min="13" max="13" width="24.5703125" style="74" customWidth="1"/>
    <col min="14" max="14" width="12" style="79" customWidth="1"/>
    <col min="15" max="15" width="7.5703125" style="80" customWidth="1"/>
    <col min="16" max="16" width="6.5703125" style="80" customWidth="1"/>
    <col min="17" max="17" width="12" style="80" customWidth="1"/>
    <col min="18" max="18" width="8.28515625" style="80" customWidth="1"/>
    <col min="19" max="19" width="6.7109375" style="80" customWidth="1"/>
    <col min="20" max="20" width="9.42578125" style="80" customWidth="1"/>
    <col min="21" max="21" width="13.7109375" style="75" customWidth="1"/>
    <col min="22" max="22" width="16.7109375" style="7" bestFit="1" customWidth="1"/>
    <col min="23" max="23" width="8.7109375" style="7" customWidth="1"/>
    <col min="24" max="24" width="15.28515625" style="7" customWidth="1"/>
    <col min="25" max="25" width="9.140625" style="7" hidden="1" customWidth="1"/>
    <col min="26" max="30" width="9.140625" style="7"/>
    <col min="31" max="256" width="9.140625" style="4"/>
    <col min="257" max="257" width="2.7109375" style="4" customWidth="1"/>
    <col min="258" max="258" width="25.140625" style="4" customWidth="1"/>
    <col min="259" max="259" width="6.5703125" style="4" customWidth="1"/>
    <col min="260" max="260" width="11.85546875" style="4" customWidth="1"/>
    <col min="261" max="261" width="12.42578125" style="4" customWidth="1"/>
    <col min="262" max="262" width="14.28515625" style="4" customWidth="1"/>
    <col min="263" max="263" width="14" style="4" customWidth="1"/>
    <col min="264" max="264" width="15.7109375" style="4" customWidth="1"/>
    <col min="265" max="265" width="14.140625" style="4" customWidth="1"/>
    <col min="266" max="266" width="7.7109375" style="4" customWidth="1"/>
    <col min="267" max="267" width="10.140625" style="4" customWidth="1"/>
    <col min="268" max="268" width="4.42578125" style="4" customWidth="1"/>
    <col min="269" max="269" width="24.5703125" style="4" customWidth="1"/>
    <col min="270" max="270" width="12" style="4" customWidth="1"/>
    <col min="271" max="271" width="7.5703125" style="4" customWidth="1"/>
    <col min="272" max="272" width="6.5703125" style="4" customWidth="1"/>
    <col min="273" max="273" width="12" style="4" customWidth="1"/>
    <col min="274" max="274" width="8.28515625" style="4" customWidth="1"/>
    <col min="275" max="275" width="6.7109375" style="4" customWidth="1"/>
    <col min="276" max="276" width="9.42578125" style="4" customWidth="1"/>
    <col min="277" max="277" width="13.7109375" style="4" customWidth="1"/>
    <col min="278" max="278" width="16.7109375" style="4" bestFit="1" customWidth="1"/>
    <col min="279" max="279" width="8.7109375" style="4" customWidth="1"/>
    <col min="280" max="280" width="15.28515625" style="4" customWidth="1"/>
    <col min="281" max="281" width="0" style="4" hidden="1" customWidth="1"/>
    <col min="282" max="512" width="9.140625" style="4"/>
    <col min="513" max="513" width="2.7109375" style="4" customWidth="1"/>
    <col min="514" max="514" width="25.140625" style="4" customWidth="1"/>
    <col min="515" max="515" width="6.5703125" style="4" customWidth="1"/>
    <col min="516" max="516" width="11.85546875" style="4" customWidth="1"/>
    <col min="517" max="517" width="12.42578125" style="4" customWidth="1"/>
    <col min="518" max="518" width="14.28515625" style="4" customWidth="1"/>
    <col min="519" max="519" width="14" style="4" customWidth="1"/>
    <col min="520" max="520" width="15.7109375" style="4" customWidth="1"/>
    <col min="521" max="521" width="14.140625" style="4" customWidth="1"/>
    <col min="522" max="522" width="7.7109375" style="4" customWidth="1"/>
    <col min="523" max="523" width="10.140625" style="4" customWidth="1"/>
    <col min="524" max="524" width="4.42578125" style="4" customWidth="1"/>
    <col min="525" max="525" width="24.5703125" style="4" customWidth="1"/>
    <col min="526" max="526" width="12" style="4" customWidth="1"/>
    <col min="527" max="527" width="7.5703125" style="4" customWidth="1"/>
    <col min="528" max="528" width="6.5703125" style="4" customWidth="1"/>
    <col min="529" max="529" width="12" style="4" customWidth="1"/>
    <col min="530" max="530" width="8.28515625" style="4" customWidth="1"/>
    <col min="531" max="531" width="6.7109375" style="4" customWidth="1"/>
    <col min="532" max="532" width="9.42578125" style="4" customWidth="1"/>
    <col min="533" max="533" width="13.7109375" style="4" customWidth="1"/>
    <col min="534" max="534" width="16.7109375" style="4" bestFit="1" customWidth="1"/>
    <col min="535" max="535" width="8.7109375" style="4" customWidth="1"/>
    <col min="536" max="536" width="15.28515625" style="4" customWidth="1"/>
    <col min="537" max="537" width="0" style="4" hidden="1" customWidth="1"/>
    <col min="538" max="768" width="9.140625" style="4"/>
    <col min="769" max="769" width="2.7109375" style="4" customWidth="1"/>
    <col min="770" max="770" width="25.140625" style="4" customWidth="1"/>
    <col min="771" max="771" width="6.5703125" style="4" customWidth="1"/>
    <col min="772" max="772" width="11.85546875" style="4" customWidth="1"/>
    <col min="773" max="773" width="12.42578125" style="4" customWidth="1"/>
    <col min="774" max="774" width="14.28515625" style="4" customWidth="1"/>
    <col min="775" max="775" width="14" style="4" customWidth="1"/>
    <col min="776" max="776" width="15.7109375" style="4" customWidth="1"/>
    <col min="777" max="777" width="14.140625" style="4" customWidth="1"/>
    <col min="778" max="778" width="7.7109375" style="4" customWidth="1"/>
    <col min="779" max="779" width="10.140625" style="4" customWidth="1"/>
    <col min="780" max="780" width="4.42578125" style="4" customWidth="1"/>
    <col min="781" max="781" width="24.5703125" style="4" customWidth="1"/>
    <col min="782" max="782" width="12" style="4" customWidth="1"/>
    <col min="783" max="783" width="7.5703125" style="4" customWidth="1"/>
    <col min="784" max="784" width="6.5703125" style="4" customWidth="1"/>
    <col min="785" max="785" width="12" style="4" customWidth="1"/>
    <col min="786" max="786" width="8.28515625" style="4" customWidth="1"/>
    <col min="787" max="787" width="6.7109375" style="4" customWidth="1"/>
    <col min="788" max="788" width="9.42578125" style="4" customWidth="1"/>
    <col min="789" max="789" width="13.7109375" style="4" customWidth="1"/>
    <col min="790" max="790" width="16.7109375" style="4" bestFit="1" customWidth="1"/>
    <col min="791" max="791" width="8.7109375" style="4" customWidth="1"/>
    <col min="792" max="792" width="15.28515625" style="4" customWidth="1"/>
    <col min="793" max="793" width="0" style="4" hidden="1" customWidth="1"/>
    <col min="794" max="1024" width="9.140625" style="4"/>
    <col min="1025" max="1025" width="2.7109375" style="4" customWidth="1"/>
    <col min="1026" max="1026" width="25.140625" style="4" customWidth="1"/>
    <col min="1027" max="1027" width="6.5703125" style="4" customWidth="1"/>
    <col min="1028" max="1028" width="11.85546875" style="4" customWidth="1"/>
    <col min="1029" max="1029" width="12.42578125" style="4" customWidth="1"/>
    <col min="1030" max="1030" width="14.28515625" style="4" customWidth="1"/>
    <col min="1031" max="1031" width="14" style="4" customWidth="1"/>
    <col min="1032" max="1032" width="15.7109375" style="4" customWidth="1"/>
    <col min="1033" max="1033" width="14.140625" style="4" customWidth="1"/>
    <col min="1034" max="1034" width="7.7109375" style="4" customWidth="1"/>
    <col min="1035" max="1035" width="10.140625" style="4" customWidth="1"/>
    <col min="1036" max="1036" width="4.42578125" style="4" customWidth="1"/>
    <col min="1037" max="1037" width="24.5703125" style="4" customWidth="1"/>
    <col min="1038" max="1038" width="12" style="4" customWidth="1"/>
    <col min="1039" max="1039" width="7.5703125" style="4" customWidth="1"/>
    <col min="1040" max="1040" width="6.5703125" style="4" customWidth="1"/>
    <col min="1041" max="1041" width="12" style="4" customWidth="1"/>
    <col min="1042" max="1042" width="8.28515625" style="4" customWidth="1"/>
    <col min="1043" max="1043" width="6.7109375" style="4" customWidth="1"/>
    <col min="1044" max="1044" width="9.42578125" style="4" customWidth="1"/>
    <col min="1045" max="1045" width="13.7109375" style="4" customWidth="1"/>
    <col min="1046" max="1046" width="16.7109375" style="4" bestFit="1" customWidth="1"/>
    <col min="1047" max="1047" width="8.7109375" style="4" customWidth="1"/>
    <col min="1048" max="1048" width="15.28515625" style="4" customWidth="1"/>
    <col min="1049" max="1049" width="0" style="4" hidden="1" customWidth="1"/>
    <col min="1050" max="1280" width="9.140625" style="4"/>
    <col min="1281" max="1281" width="2.7109375" style="4" customWidth="1"/>
    <col min="1282" max="1282" width="25.140625" style="4" customWidth="1"/>
    <col min="1283" max="1283" width="6.5703125" style="4" customWidth="1"/>
    <col min="1284" max="1284" width="11.85546875" style="4" customWidth="1"/>
    <col min="1285" max="1285" width="12.42578125" style="4" customWidth="1"/>
    <col min="1286" max="1286" width="14.28515625" style="4" customWidth="1"/>
    <col min="1287" max="1287" width="14" style="4" customWidth="1"/>
    <col min="1288" max="1288" width="15.7109375" style="4" customWidth="1"/>
    <col min="1289" max="1289" width="14.140625" style="4" customWidth="1"/>
    <col min="1290" max="1290" width="7.7109375" style="4" customWidth="1"/>
    <col min="1291" max="1291" width="10.140625" style="4" customWidth="1"/>
    <col min="1292" max="1292" width="4.42578125" style="4" customWidth="1"/>
    <col min="1293" max="1293" width="24.5703125" style="4" customWidth="1"/>
    <col min="1294" max="1294" width="12" style="4" customWidth="1"/>
    <col min="1295" max="1295" width="7.5703125" style="4" customWidth="1"/>
    <col min="1296" max="1296" width="6.5703125" style="4" customWidth="1"/>
    <col min="1297" max="1297" width="12" style="4" customWidth="1"/>
    <col min="1298" max="1298" width="8.28515625" style="4" customWidth="1"/>
    <col min="1299" max="1299" width="6.7109375" style="4" customWidth="1"/>
    <col min="1300" max="1300" width="9.42578125" style="4" customWidth="1"/>
    <col min="1301" max="1301" width="13.7109375" style="4" customWidth="1"/>
    <col min="1302" max="1302" width="16.7109375" style="4" bestFit="1" customWidth="1"/>
    <col min="1303" max="1303" width="8.7109375" style="4" customWidth="1"/>
    <col min="1304" max="1304" width="15.28515625" style="4" customWidth="1"/>
    <col min="1305" max="1305" width="0" style="4" hidden="1" customWidth="1"/>
    <col min="1306" max="1536" width="9.140625" style="4"/>
    <col min="1537" max="1537" width="2.7109375" style="4" customWidth="1"/>
    <col min="1538" max="1538" width="25.140625" style="4" customWidth="1"/>
    <col min="1539" max="1539" width="6.5703125" style="4" customWidth="1"/>
    <col min="1540" max="1540" width="11.85546875" style="4" customWidth="1"/>
    <col min="1541" max="1541" width="12.42578125" style="4" customWidth="1"/>
    <col min="1542" max="1542" width="14.28515625" style="4" customWidth="1"/>
    <col min="1543" max="1543" width="14" style="4" customWidth="1"/>
    <col min="1544" max="1544" width="15.7109375" style="4" customWidth="1"/>
    <col min="1545" max="1545" width="14.140625" style="4" customWidth="1"/>
    <col min="1546" max="1546" width="7.7109375" style="4" customWidth="1"/>
    <col min="1547" max="1547" width="10.140625" style="4" customWidth="1"/>
    <col min="1548" max="1548" width="4.42578125" style="4" customWidth="1"/>
    <col min="1549" max="1549" width="24.5703125" style="4" customWidth="1"/>
    <col min="1550" max="1550" width="12" style="4" customWidth="1"/>
    <col min="1551" max="1551" width="7.5703125" style="4" customWidth="1"/>
    <col min="1552" max="1552" width="6.5703125" style="4" customWidth="1"/>
    <col min="1553" max="1553" width="12" style="4" customWidth="1"/>
    <col min="1554" max="1554" width="8.28515625" style="4" customWidth="1"/>
    <col min="1555" max="1555" width="6.7109375" style="4" customWidth="1"/>
    <col min="1556" max="1556" width="9.42578125" style="4" customWidth="1"/>
    <col min="1557" max="1557" width="13.7109375" style="4" customWidth="1"/>
    <col min="1558" max="1558" width="16.7109375" style="4" bestFit="1" customWidth="1"/>
    <col min="1559" max="1559" width="8.7109375" style="4" customWidth="1"/>
    <col min="1560" max="1560" width="15.28515625" style="4" customWidth="1"/>
    <col min="1561" max="1561" width="0" style="4" hidden="1" customWidth="1"/>
    <col min="1562" max="1792" width="9.140625" style="4"/>
    <col min="1793" max="1793" width="2.7109375" style="4" customWidth="1"/>
    <col min="1794" max="1794" width="25.140625" style="4" customWidth="1"/>
    <col min="1795" max="1795" width="6.5703125" style="4" customWidth="1"/>
    <col min="1796" max="1796" width="11.85546875" style="4" customWidth="1"/>
    <col min="1797" max="1797" width="12.42578125" style="4" customWidth="1"/>
    <col min="1798" max="1798" width="14.28515625" style="4" customWidth="1"/>
    <col min="1799" max="1799" width="14" style="4" customWidth="1"/>
    <col min="1800" max="1800" width="15.7109375" style="4" customWidth="1"/>
    <col min="1801" max="1801" width="14.140625" style="4" customWidth="1"/>
    <col min="1802" max="1802" width="7.7109375" style="4" customWidth="1"/>
    <col min="1803" max="1803" width="10.140625" style="4" customWidth="1"/>
    <col min="1804" max="1804" width="4.42578125" style="4" customWidth="1"/>
    <col min="1805" max="1805" width="24.5703125" style="4" customWidth="1"/>
    <col min="1806" max="1806" width="12" style="4" customWidth="1"/>
    <col min="1807" max="1807" width="7.5703125" style="4" customWidth="1"/>
    <col min="1808" max="1808" width="6.5703125" style="4" customWidth="1"/>
    <col min="1809" max="1809" width="12" style="4" customWidth="1"/>
    <col min="1810" max="1810" width="8.28515625" style="4" customWidth="1"/>
    <col min="1811" max="1811" width="6.7109375" style="4" customWidth="1"/>
    <col min="1812" max="1812" width="9.42578125" style="4" customWidth="1"/>
    <col min="1813" max="1813" width="13.7109375" style="4" customWidth="1"/>
    <col min="1814" max="1814" width="16.7109375" style="4" bestFit="1" customWidth="1"/>
    <col min="1815" max="1815" width="8.7109375" style="4" customWidth="1"/>
    <col min="1816" max="1816" width="15.28515625" style="4" customWidth="1"/>
    <col min="1817" max="1817" width="0" style="4" hidden="1" customWidth="1"/>
    <col min="1818" max="2048" width="9.140625" style="4"/>
    <col min="2049" max="2049" width="2.7109375" style="4" customWidth="1"/>
    <col min="2050" max="2050" width="25.140625" style="4" customWidth="1"/>
    <col min="2051" max="2051" width="6.5703125" style="4" customWidth="1"/>
    <col min="2052" max="2052" width="11.85546875" style="4" customWidth="1"/>
    <col min="2053" max="2053" width="12.42578125" style="4" customWidth="1"/>
    <col min="2054" max="2054" width="14.28515625" style="4" customWidth="1"/>
    <col min="2055" max="2055" width="14" style="4" customWidth="1"/>
    <col min="2056" max="2056" width="15.7109375" style="4" customWidth="1"/>
    <col min="2057" max="2057" width="14.140625" style="4" customWidth="1"/>
    <col min="2058" max="2058" width="7.7109375" style="4" customWidth="1"/>
    <col min="2059" max="2059" width="10.140625" style="4" customWidth="1"/>
    <col min="2060" max="2060" width="4.42578125" style="4" customWidth="1"/>
    <col min="2061" max="2061" width="24.5703125" style="4" customWidth="1"/>
    <col min="2062" max="2062" width="12" style="4" customWidth="1"/>
    <col min="2063" max="2063" width="7.5703125" style="4" customWidth="1"/>
    <col min="2064" max="2064" width="6.5703125" style="4" customWidth="1"/>
    <col min="2065" max="2065" width="12" style="4" customWidth="1"/>
    <col min="2066" max="2066" width="8.28515625" style="4" customWidth="1"/>
    <col min="2067" max="2067" width="6.7109375" style="4" customWidth="1"/>
    <col min="2068" max="2068" width="9.42578125" style="4" customWidth="1"/>
    <col min="2069" max="2069" width="13.7109375" style="4" customWidth="1"/>
    <col min="2070" max="2070" width="16.7109375" style="4" bestFit="1" customWidth="1"/>
    <col min="2071" max="2071" width="8.7109375" style="4" customWidth="1"/>
    <col min="2072" max="2072" width="15.28515625" style="4" customWidth="1"/>
    <col min="2073" max="2073" width="0" style="4" hidden="1" customWidth="1"/>
    <col min="2074" max="2304" width="9.140625" style="4"/>
    <col min="2305" max="2305" width="2.7109375" style="4" customWidth="1"/>
    <col min="2306" max="2306" width="25.140625" style="4" customWidth="1"/>
    <col min="2307" max="2307" width="6.5703125" style="4" customWidth="1"/>
    <col min="2308" max="2308" width="11.85546875" style="4" customWidth="1"/>
    <col min="2309" max="2309" width="12.42578125" style="4" customWidth="1"/>
    <col min="2310" max="2310" width="14.28515625" style="4" customWidth="1"/>
    <col min="2311" max="2311" width="14" style="4" customWidth="1"/>
    <col min="2312" max="2312" width="15.7109375" style="4" customWidth="1"/>
    <col min="2313" max="2313" width="14.140625" style="4" customWidth="1"/>
    <col min="2314" max="2314" width="7.7109375" style="4" customWidth="1"/>
    <col min="2315" max="2315" width="10.140625" style="4" customWidth="1"/>
    <col min="2316" max="2316" width="4.42578125" style="4" customWidth="1"/>
    <col min="2317" max="2317" width="24.5703125" style="4" customWidth="1"/>
    <col min="2318" max="2318" width="12" style="4" customWidth="1"/>
    <col min="2319" max="2319" width="7.5703125" style="4" customWidth="1"/>
    <col min="2320" max="2320" width="6.5703125" style="4" customWidth="1"/>
    <col min="2321" max="2321" width="12" style="4" customWidth="1"/>
    <col min="2322" max="2322" width="8.28515625" style="4" customWidth="1"/>
    <col min="2323" max="2323" width="6.7109375" style="4" customWidth="1"/>
    <col min="2324" max="2324" width="9.42578125" style="4" customWidth="1"/>
    <col min="2325" max="2325" width="13.7109375" style="4" customWidth="1"/>
    <col min="2326" max="2326" width="16.7109375" style="4" bestFit="1" customWidth="1"/>
    <col min="2327" max="2327" width="8.7109375" style="4" customWidth="1"/>
    <col min="2328" max="2328" width="15.28515625" style="4" customWidth="1"/>
    <col min="2329" max="2329" width="0" style="4" hidden="1" customWidth="1"/>
    <col min="2330" max="2560" width="9.140625" style="4"/>
    <col min="2561" max="2561" width="2.7109375" style="4" customWidth="1"/>
    <col min="2562" max="2562" width="25.140625" style="4" customWidth="1"/>
    <col min="2563" max="2563" width="6.5703125" style="4" customWidth="1"/>
    <col min="2564" max="2564" width="11.85546875" style="4" customWidth="1"/>
    <col min="2565" max="2565" width="12.42578125" style="4" customWidth="1"/>
    <col min="2566" max="2566" width="14.28515625" style="4" customWidth="1"/>
    <col min="2567" max="2567" width="14" style="4" customWidth="1"/>
    <col min="2568" max="2568" width="15.7109375" style="4" customWidth="1"/>
    <col min="2569" max="2569" width="14.140625" style="4" customWidth="1"/>
    <col min="2570" max="2570" width="7.7109375" style="4" customWidth="1"/>
    <col min="2571" max="2571" width="10.140625" style="4" customWidth="1"/>
    <col min="2572" max="2572" width="4.42578125" style="4" customWidth="1"/>
    <col min="2573" max="2573" width="24.5703125" style="4" customWidth="1"/>
    <col min="2574" max="2574" width="12" style="4" customWidth="1"/>
    <col min="2575" max="2575" width="7.5703125" style="4" customWidth="1"/>
    <col min="2576" max="2576" width="6.5703125" style="4" customWidth="1"/>
    <col min="2577" max="2577" width="12" style="4" customWidth="1"/>
    <col min="2578" max="2578" width="8.28515625" style="4" customWidth="1"/>
    <col min="2579" max="2579" width="6.7109375" style="4" customWidth="1"/>
    <col min="2580" max="2580" width="9.42578125" style="4" customWidth="1"/>
    <col min="2581" max="2581" width="13.7109375" style="4" customWidth="1"/>
    <col min="2582" max="2582" width="16.7109375" style="4" bestFit="1" customWidth="1"/>
    <col min="2583" max="2583" width="8.7109375" style="4" customWidth="1"/>
    <col min="2584" max="2584" width="15.28515625" style="4" customWidth="1"/>
    <col min="2585" max="2585" width="0" style="4" hidden="1" customWidth="1"/>
    <col min="2586" max="2816" width="9.140625" style="4"/>
    <col min="2817" max="2817" width="2.7109375" style="4" customWidth="1"/>
    <col min="2818" max="2818" width="25.140625" style="4" customWidth="1"/>
    <col min="2819" max="2819" width="6.5703125" style="4" customWidth="1"/>
    <col min="2820" max="2820" width="11.85546875" style="4" customWidth="1"/>
    <col min="2821" max="2821" width="12.42578125" style="4" customWidth="1"/>
    <col min="2822" max="2822" width="14.28515625" style="4" customWidth="1"/>
    <col min="2823" max="2823" width="14" style="4" customWidth="1"/>
    <col min="2824" max="2824" width="15.7109375" style="4" customWidth="1"/>
    <col min="2825" max="2825" width="14.140625" style="4" customWidth="1"/>
    <col min="2826" max="2826" width="7.7109375" style="4" customWidth="1"/>
    <col min="2827" max="2827" width="10.140625" style="4" customWidth="1"/>
    <col min="2828" max="2828" width="4.42578125" style="4" customWidth="1"/>
    <col min="2829" max="2829" width="24.5703125" style="4" customWidth="1"/>
    <col min="2830" max="2830" width="12" style="4" customWidth="1"/>
    <col min="2831" max="2831" width="7.5703125" style="4" customWidth="1"/>
    <col min="2832" max="2832" width="6.5703125" style="4" customWidth="1"/>
    <col min="2833" max="2833" width="12" style="4" customWidth="1"/>
    <col min="2834" max="2834" width="8.28515625" style="4" customWidth="1"/>
    <col min="2835" max="2835" width="6.7109375" style="4" customWidth="1"/>
    <col min="2836" max="2836" width="9.42578125" style="4" customWidth="1"/>
    <col min="2837" max="2837" width="13.7109375" style="4" customWidth="1"/>
    <col min="2838" max="2838" width="16.7109375" style="4" bestFit="1" customWidth="1"/>
    <col min="2839" max="2839" width="8.7109375" style="4" customWidth="1"/>
    <col min="2840" max="2840" width="15.28515625" style="4" customWidth="1"/>
    <col min="2841" max="2841" width="0" style="4" hidden="1" customWidth="1"/>
    <col min="2842" max="3072" width="9.140625" style="4"/>
    <col min="3073" max="3073" width="2.7109375" style="4" customWidth="1"/>
    <col min="3074" max="3074" width="25.140625" style="4" customWidth="1"/>
    <col min="3075" max="3075" width="6.5703125" style="4" customWidth="1"/>
    <col min="3076" max="3076" width="11.85546875" style="4" customWidth="1"/>
    <col min="3077" max="3077" width="12.42578125" style="4" customWidth="1"/>
    <col min="3078" max="3078" width="14.28515625" style="4" customWidth="1"/>
    <col min="3079" max="3079" width="14" style="4" customWidth="1"/>
    <col min="3080" max="3080" width="15.7109375" style="4" customWidth="1"/>
    <col min="3081" max="3081" width="14.140625" style="4" customWidth="1"/>
    <col min="3082" max="3082" width="7.7109375" style="4" customWidth="1"/>
    <col min="3083" max="3083" width="10.140625" style="4" customWidth="1"/>
    <col min="3084" max="3084" width="4.42578125" style="4" customWidth="1"/>
    <col min="3085" max="3085" width="24.5703125" style="4" customWidth="1"/>
    <col min="3086" max="3086" width="12" style="4" customWidth="1"/>
    <col min="3087" max="3087" width="7.5703125" style="4" customWidth="1"/>
    <col min="3088" max="3088" width="6.5703125" style="4" customWidth="1"/>
    <col min="3089" max="3089" width="12" style="4" customWidth="1"/>
    <col min="3090" max="3090" width="8.28515625" style="4" customWidth="1"/>
    <col min="3091" max="3091" width="6.7109375" style="4" customWidth="1"/>
    <col min="3092" max="3092" width="9.42578125" style="4" customWidth="1"/>
    <col min="3093" max="3093" width="13.7109375" style="4" customWidth="1"/>
    <col min="3094" max="3094" width="16.7109375" style="4" bestFit="1" customWidth="1"/>
    <col min="3095" max="3095" width="8.7109375" style="4" customWidth="1"/>
    <col min="3096" max="3096" width="15.28515625" style="4" customWidth="1"/>
    <col min="3097" max="3097" width="0" style="4" hidden="1" customWidth="1"/>
    <col min="3098" max="3328" width="9.140625" style="4"/>
    <col min="3329" max="3329" width="2.7109375" style="4" customWidth="1"/>
    <col min="3330" max="3330" width="25.140625" style="4" customWidth="1"/>
    <col min="3331" max="3331" width="6.5703125" style="4" customWidth="1"/>
    <col min="3332" max="3332" width="11.85546875" style="4" customWidth="1"/>
    <col min="3333" max="3333" width="12.42578125" style="4" customWidth="1"/>
    <col min="3334" max="3334" width="14.28515625" style="4" customWidth="1"/>
    <col min="3335" max="3335" width="14" style="4" customWidth="1"/>
    <col min="3336" max="3336" width="15.7109375" style="4" customWidth="1"/>
    <col min="3337" max="3337" width="14.140625" style="4" customWidth="1"/>
    <col min="3338" max="3338" width="7.7109375" style="4" customWidth="1"/>
    <col min="3339" max="3339" width="10.140625" style="4" customWidth="1"/>
    <col min="3340" max="3340" width="4.42578125" style="4" customWidth="1"/>
    <col min="3341" max="3341" width="24.5703125" style="4" customWidth="1"/>
    <col min="3342" max="3342" width="12" style="4" customWidth="1"/>
    <col min="3343" max="3343" width="7.5703125" style="4" customWidth="1"/>
    <col min="3344" max="3344" width="6.5703125" style="4" customWidth="1"/>
    <col min="3345" max="3345" width="12" style="4" customWidth="1"/>
    <col min="3346" max="3346" width="8.28515625" style="4" customWidth="1"/>
    <col min="3347" max="3347" width="6.7109375" style="4" customWidth="1"/>
    <col min="3348" max="3348" width="9.42578125" style="4" customWidth="1"/>
    <col min="3349" max="3349" width="13.7109375" style="4" customWidth="1"/>
    <col min="3350" max="3350" width="16.7109375" style="4" bestFit="1" customWidth="1"/>
    <col min="3351" max="3351" width="8.7109375" style="4" customWidth="1"/>
    <col min="3352" max="3352" width="15.28515625" style="4" customWidth="1"/>
    <col min="3353" max="3353" width="0" style="4" hidden="1" customWidth="1"/>
    <col min="3354" max="3584" width="9.140625" style="4"/>
    <col min="3585" max="3585" width="2.7109375" style="4" customWidth="1"/>
    <col min="3586" max="3586" width="25.140625" style="4" customWidth="1"/>
    <col min="3587" max="3587" width="6.5703125" style="4" customWidth="1"/>
    <col min="3588" max="3588" width="11.85546875" style="4" customWidth="1"/>
    <col min="3589" max="3589" width="12.42578125" style="4" customWidth="1"/>
    <col min="3590" max="3590" width="14.28515625" style="4" customWidth="1"/>
    <col min="3591" max="3591" width="14" style="4" customWidth="1"/>
    <col min="3592" max="3592" width="15.7109375" style="4" customWidth="1"/>
    <col min="3593" max="3593" width="14.140625" style="4" customWidth="1"/>
    <col min="3594" max="3594" width="7.7109375" style="4" customWidth="1"/>
    <col min="3595" max="3595" width="10.140625" style="4" customWidth="1"/>
    <col min="3596" max="3596" width="4.42578125" style="4" customWidth="1"/>
    <col min="3597" max="3597" width="24.5703125" style="4" customWidth="1"/>
    <col min="3598" max="3598" width="12" style="4" customWidth="1"/>
    <col min="3599" max="3599" width="7.5703125" style="4" customWidth="1"/>
    <col min="3600" max="3600" width="6.5703125" style="4" customWidth="1"/>
    <col min="3601" max="3601" width="12" style="4" customWidth="1"/>
    <col min="3602" max="3602" width="8.28515625" style="4" customWidth="1"/>
    <col min="3603" max="3603" width="6.7109375" style="4" customWidth="1"/>
    <col min="3604" max="3604" width="9.42578125" style="4" customWidth="1"/>
    <col min="3605" max="3605" width="13.7109375" style="4" customWidth="1"/>
    <col min="3606" max="3606" width="16.7109375" style="4" bestFit="1" customWidth="1"/>
    <col min="3607" max="3607" width="8.7109375" style="4" customWidth="1"/>
    <col min="3608" max="3608" width="15.28515625" style="4" customWidth="1"/>
    <col min="3609" max="3609" width="0" style="4" hidden="1" customWidth="1"/>
    <col min="3610" max="3840" width="9.140625" style="4"/>
    <col min="3841" max="3841" width="2.7109375" style="4" customWidth="1"/>
    <col min="3842" max="3842" width="25.140625" style="4" customWidth="1"/>
    <col min="3843" max="3843" width="6.5703125" style="4" customWidth="1"/>
    <col min="3844" max="3844" width="11.85546875" style="4" customWidth="1"/>
    <col min="3845" max="3845" width="12.42578125" style="4" customWidth="1"/>
    <col min="3846" max="3846" width="14.28515625" style="4" customWidth="1"/>
    <col min="3847" max="3847" width="14" style="4" customWidth="1"/>
    <col min="3848" max="3848" width="15.7109375" style="4" customWidth="1"/>
    <col min="3849" max="3849" width="14.140625" style="4" customWidth="1"/>
    <col min="3850" max="3850" width="7.7109375" style="4" customWidth="1"/>
    <col min="3851" max="3851" width="10.140625" style="4" customWidth="1"/>
    <col min="3852" max="3852" width="4.42578125" style="4" customWidth="1"/>
    <col min="3853" max="3853" width="24.5703125" style="4" customWidth="1"/>
    <col min="3854" max="3854" width="12" style="4" customWidth="1"/>
    <col min="3855" max="3855" width="7.5703125" style="4" customWidth="1"/>
    <col min="3856" max="3856" width="6.5703125" style="4" customWidth="1"/>
    <col min="3857" max="3857" width="12" style="4" customWidth="1"/>
    <col min="3858" max="3858" width="8.28515625" style="4" customWidth="1"/>
    <col min="3859" max="3859" width="6.7109375" style="4" customWidth="1"/>
    <col min="3860" max="3860" width="9.42578125" style="4" customWidth="1"/>
    <col min="3861" max="3861" width="13.7109375" style="4" customWidth="1"/>
    <col min="3862" max="3862" width="16.7109375" style="4" bestFit="1" customWidth="1"/>
    <col min="3863" max="3863" width="8.7109375" style="4" customWidth="1"/>
    <col min="3864" max="3864" width="15.28515625" style="4" customWidth="1"/>
    <col min="3865" max="3865" width="0" style="4" hidden="1" customWidth="1"/>
    <col min="3866" max="4096" width="9.140625" style="4"/>
    <col min="4097" max="4097" width="2.7109375" style="4" customWidth="1"/>
    <col min="4098" max="4098" width="25.140625" style="4" customWidth="1"/>
    <col min="4099" max="4099" width="6.5703125" style="4" customWidth="1"/>
    <col min="4100" max="4100" width="11.85546875" style="4" customWidth="1"/>
    <col min="4101" max="4101" width="12.42578125" style="4" customWidth="1"/>
    <col min="4102" max="4102" width="14.28515625" style="4" customWidth="1"/>
    <col min="4103" max="4103" width="14" style="4" customWidth="1"/>
    <col min="4104" max="4104" width="15.7109375" style="4" customWidth="1"/>
    <col min="4105" max="4105" width="14.140625" style="4" customWidth="1"/>
    <col min="4106" max="4106" width="7.7109375" style="4" customWidth="1"/>
    <col min="4107" max="4107" width="10.140625" style="4" customWidth="1"/>
    <col min="4108" max="4108" width="4.42578125" style="4" customWidth="1"/>
    <col min="4109" max="4109" width="24.5703125" style="4" customWidth="1"/>
    <col min="4110" max="4110" width="12" style="4" customWidth="1"/>
    <col min="4111" max="4111" width="7.5703125" style="4" customWidth="1"/>
    <col min="4112" max="4112" width="6.5703125" style="4" customWidth="1"/>
    <col min="4113" max="4113" width="12" style="4" customWidth="1"/>
    <col min="4114" max="4114" width="8.28515625" style="4" customWidth="1"/>
    <col min="4115" max="4115" width="6.7109375" style="4" customWidth="1"/>
    <col min="4116" max="4116" width="9.42578125" style="4" customWidth="1"/>
    <col min="4117" max="4117" width="13.7109375" style="4" customWidth="1"/>
    <col min="4118" max="4118" width="16.7109375" style="4" bestFit="1" customWidth="1"/>
    <col min="4119" max="4119" width="8.7109375" style="4" customWidth="1"/>
    <col min="4120" max="4120" width="15.28515625" style="4" customWidth="1"/>
    <col min="4121" max="4121" width="0" style="4" hidden="1" customWidth="1"/>
    <col min="4122" max="4352" width="9.140625" style="4"/>
    <col min="4353" max="4353" width="2.7109375" style="4" customWidth="1"/>
    <col min="4354" max="4354" width="25.140625" style="4" customWidth="1"/>
    <col min="4355" max="4355" width="6.5703125" style="4" customWidth="1"/>
    <col min="4356" max="4356" width="11.85546875" style="4" customWidth="1"/>
    <col min="4357" max="4357" width="12.42578125" style="4" customWidth="1"/>
    <col min="4358" max="4358" width="14.28515625" style="4" customWidth="1"/>
    <col min="4359" max="4359" width="14" style="4" customWidth="1"/>
    <col min="4360" max="4360" width="15.7109375" style="4" customWidth="1"/>
    <col min="4361" max="4361" width="14.140625" style="4" customWidth="1"/>
    <col min="4362" max="4362" width="7.7109375" style="4" customWidth="1"/>
    <col min="4363" max="4363" width="10.140625" style="4" customWidth="1"/>
    <col min="4364" max="4364" width="4.42578125" style="4" customWidth="1"/>
    <col min="4365" max="4365" width="24.5703125" style="4" customWidth="1"/>
    <col min="4366" max="4366" width="12" style="4" customWidth="1"/>
    <col min="4367" max="4367" width="7.5703125" style="4" customWidth="1"/>
    <col min="4368" max="4368" width="6.5703125" style="4" customWidth="1"/>
    <col min="4369" max="4369" width="12" style="4" customWidth="1"/>
    <col min="4370" max="4370" width="8.28515625" style="4" customWidth="1"/>
    <col min="4371" max="4371" width="6.7109375" style="4" customWidth="1"/>
    <col min="4372" max="4372" width="9.42578125" style="4" customWidth="1"/>
    <col min="4373" max="4373" width="13.7109375" style="4" customWidth="1"/>
    <col min="4374" max="4374" width="16.7109375" style="4" bestFit="1" customWidth="1"/>
    <col min="4375" max="4375" width="8.7109375" style="4" customWidth="1"/>
    <col min="4376" max="4376" width="15.28515625" style="4" customWidth="1"/>
    <col min="4377" max="4377" width="0" style="4" hidden="1" customWidth="1"/>
    <col min="4378" max="4608" width="9.140625" style="4"/>
    <col min="4609" max="4609" width="2.7109375" style="4" customWidth="1"/>
    <col min="4610" max="4610" width="25.140625" style="4" customWidth="1"/>
    <col min="4611" max="4611" width="6.5703125" style="4" customWidth="1"/>
    <col min="4612" max="4612" width="11.85546875" style="4" customWidth="1"/>
    <col min="4613" max="4613" width="12.42578125" style="4" customWidth="1"/>
    <col min="4614" max="4614" width="14.28515625" style="4" customWidth="1"/>
    <col min="4615" max="4615" width="14" style="4" customWidth="1"/>
    <col min="4616" max="4616" width="15.7109375" style="4" customWidth="1"/>
    <col min="4617" max="4617" width="14.140625" style="4" customWidth="1"/>
    <col min="4618" max="4618" width="7.7109375" style="4" customWidth="1"/>
    <col min="4619" max="4619" width="10.140625" style="4" customWidth="1"/>
    <col min="4620" max="4620" width="4.42578125" style="4" customWidth="1"/>
    <col min="4621" max="4621" width="24.5703125" style="4" customWidth="1"/>
    <col min="4622" max="4622" width="12" style="4" customWidth="1"/>
    <col min="4623" max="4623" width="7.5703125" style="4" customWidth="1"/>
    <col min="4624" max="4624" width="6.5703125" style="4" customWidth="1"/>
    <col min="4625" max="4625" width="12" style="4" customWidth="1"/>
    <col min="4626" max="4626" width="8.28515625" style="4" customWidth="1"/>
    <col min="4627" max="4627" width="6.7109375" style="4" customWidth="1"/>
    <col min="4628" max="4628" width="9.42578125" style="4" customWidth="1"/>
    <col min="4629" max="4629" width="13.7109375" style="4" customWidth="1"/>
    <col min="4630" max="4630" width="16.7109375" style="4" bestFit="1" customWidth="1"/>
    <col min="4631" max="4631" width="8.7109375" style="4" customWidth="1"/>
    <col min="4632" max="4632" width="15.28515625" style="4" customWidth="1"/>
    <col min="4633" max="4633" width="0" style="4" hidden="1" customWidth="1"/>
    <col min="4634" max="4864" width="9.140625" style="4"/>
    <col min="4865" max="4865" width="2.7109375" style="4" customWidth="1"/>
    <col min="4866" max="4866" width="25.140625" style="4" customWidth="1"/>
    <col min="4867" max="4867" width="6.5703125" style="4" customWidth="1"/>
    <col min="4868" max="4868" width="11.85546875" style="4" customWidth="1"/>
    <col min="4869" max="4869" width="12.42578125" style="4" customWidth="1"/>
    <col min="4870" max="4870" width="14.28515625" style="4" customWidth="1"/>
    <col min="4871" max="4871" width="14" style="4" customWidth="1"/>
    <col min="4872" max="4872" width="15.7109375" style="4" customWidth="1"/>
    <col min="4873" max="4873" width="14.140625" style="4" customWidth="1"/>
    <col min="4874" max="4874" width="7.7109375" style="4" customWidth="1"/>
    <col min="4875" max="4875" width="10.140625" style="4" customWidth="1"/>
    <col min="4876" max="4876" width="4.42578125" style="4" customWidth="1"/>
    <col min="4877" max="4877" width="24.5703125" style="4" customWidth="1"/>
    <col min="4878" max="4878" width="12" style="4" customWidth="1"/>
    <col min="4879" max="4879" width="7.5703125" style="4" customWidth="1"/>
    <col min="4880" max="4880" width="6.5703125" style="4" customWidth="1"/>
    <col min="4881" max="4881" width="12" style="4" customWidth="1"/>
    <col min="4882" max="4882" width="8.28515625" style="4" customWidth="1"/>
    <col min="4883" max="4883" width="6.7109375" style="4" customWidth="1"/>
    <col min="4884" max="4884" width="9.42578125" style="4" customWidth="1"/>
    <col min="4885" max="4885" width="13.7109375" style="4" customWidth="1"/>
    <col min="4886" max="4886" width="16.7109375" style="4" bestFit="1" customWidth="1"/>
    <col min="4887" max="4887" width="8.7109375" style="4" customWidth="1"/>
    <col min="4888" max="4888" width="15.28515625" style="4" customWidth="1"/>
    <col min="4889" max="4889" width="0" style="4" hidden="1" customWidth="1"/>
    <col min="4890" max="5120" width="9.140625" style="4"/>
    <col min="5121" max="5121" width="2.7109375" style="4" customWidth="1"/>
    <col min="5122" max="5122" width="25.140625" style="4" customWidth="1"/>
    <col min="5123" max="5123" width="6.5703125" style="4" customWidth="1"/>
    <col min="5124" max="5124" width="11.85546875" style="4" customWidth="1"/>
    <col min="5125" max="5125" width="12.42578125" style="4" customWidth="1"/>
    <col min="5126" max="5126" width="14.28515625" style="4" customWidth="1"/>
    <col min="5127" max="5127" width="14" style="4" customWidth="1"/>
    <col min="5128" max="5128" width="15.7109375" style="4" customWidth="1"/>
    <col min="5129" max="5129" width="14.140625" style="4" customWidth="1"/>
    <col min="5130" max="5130" width="7.7109375" style="4" customWidth="1"/>
    <col min="5131" max="5131" width="10.140625" style="4" customWidth="1"/>
    <col min="5132" max="5132" width="4.42578125" style="4" customWidth="1"/>
    <col min="5133" max="5133" width="24.5703125" style="4" customWidth="1"/>
    <col min="5134" max="5134" width="12" style="4" customWidth="1"/>
    <col min="5135" max="5135" width="7.5703125" style="4" customWidth="1"/>
    <col min="5136" max="5136" width="6.5703125" style="4" customWidth="1"/>
    <col min="5137" max="5137" width="12" style="4" customWidth="1"/>
    <col min="5138" max="5138" width="8.28515625" style="4" customWidth="1"/>
    <col min="5139" max="5139" width="6.7109375" style="4" customWidth="1"/>
    <col min="5140" max="5140" width="9.42578125" style="4" customWidth="1"/>
    <col min="5141" max="5141" width="13.7109375" style="4" customWidth="1"/>
    <col min="5142" max="5142" width="16.7109375" style="4" bestFit="1" customWidth="1"/>
    <col min="5143" max="5143" width="8.7109375" style="4" customWidth="1"/>
    <col min="5144" max="5144" width="15.28515625" style="4" customWidth="1"/>
    <col min="5145" max="5145" width="0" style="4" hidden="1" customWidth="1"/>
    <col min="5146" max="5376" width="9.140625" style="4"/>
    <col min="5377" max="5377" width="2.7109375" style="4" customWidth="1"/>
    <col min="5378" max="5378" width="25.140625" style="4" customWidth="1"/>
    <col min="5379" max="5379" width="6.5703125" style="4" customWidth="1"/>
    <col min="5380" max="5380" width="11.85546875" style="4" customWidth="1"/>
    <col min="5381" max="5381" width="12.42578125" style="4" customWidth="1"/>
    <col min="5382" max="5382" width="14.28515625" style="4" customWidth="1"/>
    <col min="5383" max="5383" width="14" style="4" customWidth="1"/>
    <col min="5384" max="5384" width="15.7109375" style="4" customWidth="1"/>
    <col min="5385" max="5385" width="14.140625" style="4" customWidth="1"/>
    <col min="5386" max="5386" width="7.7109375" style="4" customWidth="1"/>
    <col min="5387" max="5387" width="10.140625" style="4" customWidth="1"/>
    <col min="5388" max="5388" width="4.42578125" style="4" customWidth="1"/>
    <col min="5389" max="5389" width="24.5703125" style="4" customWidth="1"/>
    <col min="5390" max="5390" width="12" style="4" customWidth="1"/>
    <col min="5391" max="5391" width="7.5703125" style="4" customWidth="1"/>
    <col min="5392" max="5392" width="6.5703125" style="4" customWidth="1"/>
    <col min="5393" max="5393" width="12" style="4" customWidth="1"/>
    <col min="5394" max="5394" width="8.28515625" style="4" customWidth="1"/>
    <col min="5395" max="5395" width="6.7109375" style="4" customWidth="1"/>
    <col min="5396" max="5396" width="9.42578125" style="4" customWidth="1"/>
    <col min="5397" max="5397" width="13.7109375" style="4" customWidth="1"/>
    <col min="5398" max="5398" width="16.7109375" style="4" bestFit="1" customWidth="1"/>
    <col min="5399" max="5399" width="8.7109375" style="4" customWidth="1"/>
    <col min="5400" max="5400" width="15.28515625" style="4" customWidth="1"/>
    <col min="5401" max="5401" width="0" style="4" hidden="1" customWidth="1"/>
    <col min="5402" max="5632" width="9.140625" style="4"/>
    <col min="5633" max="5633" width="2.7109375" style="4" customWidth="1"/>
    <col min="5634" max="5634" width="25.140625" style="4" customWidth="1"/>
    <col min="5635" max="5635" width="6.5703125" style="4" customWidth="1"/>
    <col min="5636" max="5636" width="11.85546875" style="4" customWidth="1"/>
    <col min="5637" max="5637" width="12.42578125" style="4" customWidth="1"/>
    <col min="5638" max="5638" width="14.28515625" style="4" customWidth="1"/>
    <col min="5639" max="5639" width="14" style="4" customWidth="1"/>
    <col min="5640" max="5640" width="15.7109375" style="4" customWidth="1"/>
    <col min="5641" max="5641" width="14.140625" style="4" customWidth="1"/>
    <col min="5642" max="5642" width="7.7109375" style="4" customWidth="1"/>
    <col min="5643" max="5643" width="10.140625" style="4" customWidth="1"/>
    <col min="5644" max="5644" width="4.42578125" style="4" customWidth="1"/>
    <col min="5645" max="5645" width="24.5703125" style="4" customWidth="1"/>
    <col min="5646" max="5646" width="12" style="4" customWidth="1"/>
    <col min="5647" max="5647" width="7.5703125" style="4" customWidth="1"/>
    <col min="5648" max="5648" width="6.5703125" style="4" customWidth="1"/>
    <col min="5649" max="5649" width="12" style="4" customWidth="1"/>
    <col min="5650" max="5650" width="8.28515625" style="4" customWidth="1"/>
    <col min="5651" max="5651" width="6.7109375" style="4" customWidth="1"/>
    <col min="5652" max="5652" width="9.42578125" style="4" customWidth="1"/>
    <col min="5653" max="5653" width="13.7109375" style="4" customWidth="1"/>
    <col min="5654" max="5654" width="16.7109375" style="4" bestFit="1" customWidth="1"/>
    <col min="5655" max="5655" width="8.7109375" style="4" customWidth="1"/>
    <col min="5656" max="5656" width="15.28515625" style="4" customWidth="1"/>
    <col min="5657" max="5657" width="0" style="4" hidden="1" customWidth="1"/>
    <col min="5658" max="5888" width="9.140625" style="4"/>
    <col min="5889" max="5889" width="2.7109375" style="4" customWidth="1"/>
    <col min="5890" max="5890" width="25.140625" style="4" customWidth="1"/>
    <col min="5891" max="5891" width="6.5703125" style="4" customWidth="1"/>
    <col min="5892" max="5892" width="11.85546875" style="4" customWidth="1"/>
    <col min="5893" max="5893" width="12.42578125" style="4" customWidth="1"/>
    <col min="5894" max="5894" width="14.28515625" style="4" customWidth="1"/>
    <col min="5895" max="5895" width="14" style="4" customWidth="1"/>
    <col min="5896" max="5896" width="15.7109375" style="4" customWidth="1"/>
    <col min="5897" max="5897" width="14.140625" style="4" customWidth="1"/>
    <col min="5898" max="5898" width="7.7109375" style="4" customWidth="1"/>
    <col min="5899" max="5899" width="10.140625" style="4" customWidth="1"/>
    <col min="5900" max="5900" width="4.42578125" style="4" customWidth="1"/>
    <col min="5901" max="5901" width="24.5703125" style="4" customWidth="1"/>
    <col min="5902" max="5902" width="12" style="4" customWidth="1"/>
    <col min="5903" max="5903" width="7.5703125" style="4" customWidth="1"/>
    <col min="5904" max="5904" width="6.5703125" style="4" customWidth="1"/>
    <col min="5905" max="5905" width="12" style="4" customWidth="1"/>
    <col min="5906" max="5906" width="8.28515625" style="4" customWidth="1"/>
    <col min="5907" max="5907" width="6.7109375" style="4" customWidth="1"/>
    <col min="5908" max="5908" width="9.42578125" style="4" customWidth="1"/>
    <col min="5909" max="5909" width="13.7109375" style="4" customWidth="1"/>
    <col min="5910" max="5910" width="16.7109375" style="4" bestFit="1" customWidth="1"/>
    <col min="5911" max="5911" width="8.7109375" style="4" customWidth="1"/>
    <col min="5912" max="5912" width="15.28515625" style="4" customWidth="1"/>
    <col min="5913" max="5913" width="0" style="4" hidden="1" customWidth="1"/>
    <col min="5914" max="6144" width="9.140625" style="4"/>
    <col min="6145" max="6145" width="2.7109375" style="4" customWidth="1"/>
    <col min="6146" max="6146" width="25.140625" style="4" customWidth="1"/>
    <col min="6147" max="6147" width="6.5703125" style="4" customWidth="1"/>
    <col min="6148" max="6148" width="11.85546875" style="4" customWidth="1"/>
    <col min="6149" max="6149" width="12.42578125" style="4" customWidth="1"/>
    <col min="6150" max="6150" width="14.28515625" style="4" customWidth="1"/>
    <col min="6151" max="6151" width="14" style="4" customWidth="1"/>
    <col min="6152" max="6152" width="15.7109375" style="4" customWidth="1"/>
    <col min="6153" max="6153" width="14.140625" style="4" customWidth="1"/>
    <col min="6154" max="6154" width="7.7109375" style="4" customWidth="1"/>
    <col min="6155" max="6155" width="10.140625" style="4" customWidth="1"/>
    <col min="6156" max="6156" width="4.42578125" style="4" customWidth="1"/>
    <col min="6157" max="6157" width="24.5703125" style="4" customWidth="1"/>
    <col min="6158" max="6158" width="12" style="4" customWidth="1"/>
    <col min="6159" max="6159" width="7.5703125" style="4" customWidth="1"/>
    <col min="6160" max="6160" width="6.5703125" style="4" customWidth="1"/>
    <col min="6161" max="6161" width="12" style="4" customWidth="1"/>
    <col min="6162" max="6162" width="8.28515625" style="4" customWidth="1"/>
    <col min="6163" max="6163" width="6.7109375" style="4" customWidth="1"/>
    <col min="6164" max="6164" width="9.42578125" style="4" customWidth="1"/>
    <col min="6165" max="6165" width="13.7109375" style="4" customWidth="1"/>
    <col min="6166" max="6166" width="16.7109375" style="4" bestFit="1" customWidth="1"/>
    <col min="6167" max="6167" width="8.7109375" style="4" customWidth="1"/>
    <col min="6168" max="6168" width="15.28515625" style="4" customWidth="1"/>
    <col min="6169" max="6169" width="0" style="4" hidden="1" customWidth="1"/>
    <col min="6170" max="6400" width="9.140625" style="4"/>
    <col min="6401" max="6401" width="2.7109375" style="4" customWidth="1"/>
    <col min="6402" max="6402" width="25.140625" style="4" customWidth="1"/>
    <col min="6403" max="6403" width="6.5703125" style="4" customWidth="1"/>
    <col min="6404" max="6404" width="11.85546875" style="4" customWidth="1"/>
    <col min="6405" max="6405" width="12.42578125" style="4" customWidth="1"/>
    <col min="6406" max="6406" width="14.28515625" style="4" customWidth="1"/>
    <col min="6407" max="6407" width="14" style="4" customWidth="1"/>
    <col min="6408" max="6408" width="15.7109375" style="4" customWidth="1"/>
    <col min="6409" max="6409" width="14.140625" style="4" customWidth="1"/>
    <col min="6410" max="6410" width="7.7109375" style="4" customWidth="1"/>
    <col min="6411" max="6411" width="10.140625" style="4" customWidth="1"/>
    <col min="6412" max="6412" width="4.42578125" style="4" customWidth="1"/>
    <col min="6413" max="6413" width="24.5703125" style="4" customWidth="1"/>
    <col min="6414" max="6414" width="12" style="4" customWidth="1"/>
    <col min="6415" max="6415" width="7.5703125" style="4" customWidth="1"/>
    <col min="6416" max="6416" width="6.5703125" style="4" customWidth="1"/>
    <col min="6417" max="6417" width="12" style="4" customWidth="1"/>
    <col min="6418" max="6418" width="8.28515625" style="4" customWidth="1"/>
    <col min="6419" max="6419" width="6.7109375" style="4" customWidth="1"/>
    <col min="6420" max="6420" width="9.42578125" style="4" customWidth="1"/>
    <col min="6421" max="6421" width="13.7109375" style="4" customWidth="1"/>
    <col min="6422" max="6422" width="16.7109375" style="4" bestFit="1" customWidth="1"/>
    <col min="6423" max="6423" width="8.7109375" style="4" customWidth="1"/>
    <col min="6424" max="6424" width="15.28515625" style="4" customWidth="1"/>
    <col min="6425" max="6425" width="0" style="4" hidden="1" customWidth="1"/>
    <col min="6426" max="6656" width="9.140625" style="4"/>
    <col min="6657" max="6657" width="2.7109375" style="4" customWidth="1"/>
    <col min="6658" max="6658" width="25.140625" style="4" customWidth="1"/>
    <col min="6659" max="6659" width="6.5703125" style="4" customWidth="1"/>
    <col min="6660" max="6660" width="11.85546875" style="4" customWidth="1"/>
    <col min="6661" max="6661" width="12.42578125" style="4" customWidth="1"/>
    <col min="6662" max="6662" width="14.28515625" style="4" customWidth="1"/>
    <col min="6663" max="6663" width="14" style="4" customWidth="1"/>
    <col min="6664" max="6664" width="15.7109375" style="4" customWidth="1"/>
    <col min="6665" max="6665" width="14.140625" style="4" customWidth="1"/>
    <col min="6666" max="6666" width="7.7109375" style="4" customWidth="1"/>
    <col min="6667" max="6667" width="10.140625" style="4" customWidth="1"/>
    <col min="6668" max="6668" width="4.42578125" style="4" customWidth="1"/>
    <col min="6669" max="6669" width="24.5703125" style="4" customWidth="1"/>
    <col min="6670" max="6670" width="12" style="4" customWidth="1"/>
    <col min="6671" max="6671" width="7.5703125" style="4" customWidth="1"/>
    <col min="6672" max="6672" width="6.5703125" style="4" customWidth="1"/>
    <col min="6673" max="6673" width="12" style="4" customWidth="1"/>
    <col min="6674" max="6674" width="8.28515625" style="4" customWidth="1"/>
    <col min="6675" max="6675" width="6.7109375" style="4" customWidth="1"/>
    <col min="6676" max="6676" width="9.42578125" style="4" customWidth="1"/>
    <col min="6677" max="6677" width="13.7109375" style="4" customWidth="1"/>
    <col min="6678" max="6678" width="16.7109375" style="4" bestFit="1" customWidth="1"/>
    <col min="6679" max="6679" width="8.7109375" style="4" customWidth="1"/>
    <col min="6680" max="6680" width="15.28515625" style="4" customWidth="1"/>
    <col min="6681" max="6681" width="0" style="4" hidden="1" customWidth="1"/>
    <col min="6682" max="6912" width="9.140625" style="4"/>
    <col min="6913" max="6913" width="2.7109375" style="4" customWidth="1"/>
    <col min="6914" max="6914" width="25.140625" style="4" customWidth="1"/>
    <col min="6915" max="6915" width="6.5703125" style="4" customWidth="1"/>
    <col min="6916" max="6916" width="11.85546875" style="4" customWidth="1"/>
    <col min="6917" max="6917" width="12.42578125" style="4" customWidth="1"/>
    <col min="6918" max="6918" width="14.28515625" style="4" customWidth="1"/>
    <col min="6919" max="6919" width="14" style="4" customWidth="1"/>
    <col min="6920" max="6920" width="15.7109375" style="4" customWidth="1"/>
    <col min="6921" max="6921" width="14.140625" style="4" customWidth="1"/>
    <col min="6922" max="6922" width="7.7109375" style="4" customWidth="1"/>
    <col min="6923" max="6923" width="10.140625" style="4" customWidth="1"/>
    <col min="6924" max="6924" width="4.42578125" style="4" customWidth="1"/>
    <col min="6925" max="6925" width="24.5703125" style="4" customWidth="1"/>
    <col min="6926" max="6926" width="12" style="4" customWidth="1"/>
    <col min="6927" max="6927" width="7.5703125" style="4" customWidth="1"/>
    <col min="6928" max="6928" width="6.5703125" style="4" customWidth="1"/>
    <col min="6929" max="6929" width="12" style="4" customWidth="1"/>
    <col min="6930" max="6930" width="8.28515625" style="4" customWidth="1"/>
    <col min="6931" max="6931" width="6.7109375" style="4" customWidth="1"/>
    <col min="6932" max="6932" width="9.42578125" style="4" customWidth="1"/>
    <col min="6933" max="6933" width="13.7109375" style="4" customWidth="1"/>
    <col min="6934" max="6934" width="16.7109375" style="4" bestFit="1" customWidth="1"/>
    <col min="6935" max="6935" width="8.7109375" style="4" customWidth="1"/>
    <col min="6936" max="6936" width="15.28515625" style="4" customWidth="1"/>
    <col min="6937" max="6937" width="0" style="4" hidden="1" customWidth="1"/>
    <col min="6938" max="7168" width="9.140625" style="4"/>
    <col min="7169" max="7169" width="2.7109375" style="4" customWidth="1"/>
    <col min="7170" max="7170" width="25.140625" style="4" customWidth="1"/>
    <col min="7171" max="7171" width="6.5703125" style="4" customWidth="1"/>
    <col min="7172" max="7172" width="11.85546875" style="4" customWidth="1"/>
    <col min="7173" max="7173" width="12.42578125" style="4" customWidth="1"/>
    <col min="7174" max="7174" width="14.28515625" style="4" customWidth="1"/>
    <col min="7175" max="7175" width="14" style="4" customWidth="1"/>
    <col min="7176" max="7176" width="15.7109375" style="4" customWidth="1"/>
    <col min="7177" max="7177" width="14.140625" style="4" customWidth="1"/>
    <col min="7178" max="7178" width="7.7109375" style="4" customWidth="1"/>
    <col min="7179" max="7179" width="10.140625" style="4" customWidth="1"/>
    <col min="7180" max="7180" width="4.42578125" style="4" customWidth="1"/>
    <col min="7181" max="7181" width="24.5703125" style="4" customWidth="1"/>
    <col min="7182" max="7182" width="12" style="4" customWidth="1"/>
    <col min="7183" max="7183" width="7.5703125" style="4" customWidth="1"/>
    <col min="7184" max="7184" width="6.5703125" style="4" customWidth="1"/>
    <col min="7185" max="7185" width="12" style="4" customWidth="1"/>
    <col min="7186" max="7186" width="8.28515625" style="4" customWidth="1"/>
    <col min="7187" max="7187" width="6.7109375" style="4" customWidth="1"/>
    <col min="7188" max="7188" width="9.42578125" style="4" customWidth="1"/>
    <col min="7189" max="7189" width="13.7109375" style="4" customWidth="1"/>
    <col min="7190" max="7190" width="16.7109375" style="4" bestFit="1" customWidth="1"/>
    <col min="7191" max="7191" width="8.7109375" style="4" customWidth="1"/>
    <col min="7192" max="7192" width="15.28515625" style="4" customWidth="1"/>
    <col min="7193" max="7193" width="0" style="4" hidden="1" customWidth="1"/>
    <col min="7194" max="7424" width="9.140625" style="4"/>
    <col min="7425" max="7425" width="2.7109375" style="4" customWidth="1"/>
    <col min="7426" max="7426" width="25.140625" style="4" customWidth="1"/>
    <col min="7427" max="7427" width="6.5703125" style="4" customWidth="1"/>
    <col min="7428" max="7428" width="11.85546875" style="4" customWidth="1"/>
    <col min="7429" max="7429" width="12.42578125" style="4" customWidth="1"/>
    <col min="7430" max="7430" width="14.28515625" style="4" customWidth="1"/>
    <col min="7431" max="7431" width="14" style="4" customWidth="1"/>
    <col min="7432" max="7432" width="15.7109375" style="4" customWidth="1"/>
    <col min="7433" max="7433" width="14.140625" style="4" customWidth="1"/>
    <col min="7434" max="7434" width="7.7109375" style="4" customWidth="1"/>
    <col min="7435" max="7435" width="10.140625" style="4" customWidth="1"/>
    <col min="7436" max="7436" width="4.42578125" style="4" customWidth="1"/>
    <col min="7437" max="7437" width="24.5703125" style="4" customWidth="1"/>
    <col min="7438" max="7438" width="12" style="4" customWidth="1"/>
    <col min="7439" max="7439" width="7.5703125" style="4" customWidth="1"/>
    <col min="7440" max="7440" width="6.5703125" style="4" customWidth="1"/>
    <col min="7441" max="7441" width="12" style="4" customWidth="1"/>
    <col min="7442" max="7442" width="8.28515625" style="4" customWidth="1"/>
    <col min="7443" max="7443" width="6.7109375" style="4" customWidth="1"/>
    <col min="7444" max="7444" width="9.42578125" style="4" customWidth="1"/>
    <col min="7445" max="7445" width="13.7109375" style="4" customWidth="1"/>
    <col min="7446" max="7446" width="16.7109375" style="4" bestFit="1" customWidth="1"/>
    <col min="7447" max="7447" width="8.7109375" style="4" customWidth="1"/>
    <col min="7448" max="7448" width="15.28515625" style="4" customWidth="1"/>
    <col min="7449" max="7449" width="0" style="4" hidden="1" customWidth="1"/>
    <col min="7450" max="7680" width="9.140625" style="4"/>
    <col min="7681" max="7681" width="2.7109375" style="4" customWidth="1"/>
    <col min="7682" max="7682" width="25.140625" style="4" customWidth="1"/>
    <col min="7683" max="7683" width="6.5703125" style="4" customWidth="1"/>
    <col min="7684" max="7684" width="11.85546875" style="4" customWidth="1"/>
    <col min="7685" max="7685" width="12.42578125" style="4" customWidth="1"/>
    <col min="7686" max="7686" width="14.28515625" style="4" customWidth="1"/>
    <col min="7687" max="7687" width="14" style="4" customWidth="1"/>
    <col min="7688" max="7688" width="15.7109375" style="4" customWidth="1"/>
    <col min="7689" max="7689" width="14.140625" style="4" customWidth="1"/>
    <col min="7690" max="7690" width="7.7109375" style="4" customWidth="1"/>
    <col min="7691" max="7691" width="10.140625" style="4" customWidth="1"/>
    <col min="7692" max="7692" width="4.42578125" style="4" customWidth="1"/>
    <col min="7693" max="7693" width="24.5703125" style="4" customWidth="1"/>
    <col min="7694" max="7694" width="12" style="4" customWidth="1"/>
    <col min="7695" max="7695" width="7.5703125" style="4" customWidth="1"/>
    <col min="7696" max="7696" width="6.5703125" style="4" customWidth="1"/>
    <col min="7697" max="7697" width="12" style="4" customWidth="1"/>
    <col min="7698" max="7698" width="8.28515625" style="4" customWidth="1"/>
    <col min="7699" max="7699" width="6.7109375" style="4" customWidth="1"/>
    <col min="7700" max="7700" width="9.42578125" style="4" customWidth="1"/>
    <col min="7701" max="7701" width="13.7109375" style="4" customWidth="1"/>
    <col min="7702" max="7702" width="16.7109375" style="4" bestFit="1" customWidth="1"/>
    <col min="7703" max="7703" width="8.7109375" style="4" customWidth="1"/>
    <col min="7704" max="7704" width="15.28515625" style="4" customWidth="1"/>
    <col min="7705" max="7705" width="0" style="4" hidden="1" customWidth="1"/>
    <col min="7706" max="7936" width="9.140625" style="4"/>
    <col min="7937" max="7937" width="2.7109375" style="4" customWidth="1"/>
    <col min="7938" max="7938" width="25.140625" style="4" customWidth="1"/>
    <col min="7939" max="7939" width="6.5703125" style="4" customWidth="1"/>
    <col min="7940" max="7940" width="11.85546875" style="4" customWidth="1"/>
    <col min="7941" max="7941" width="12.42578125" style="4" customWidth="1"/>
    <col min="7942" max="7942" width="14.28515625" style="4" customWidth="1"/>
    <col min="7943" max="7943" width="14" style="4" customWidth="1"/>
    <col min="7944" max="7944" width="15.7109375" style="4" customWidth="1"/>
    <col min="7945" max="7945" width="14.140625" style="4" customWidth="1"/>
    <col min="7946" max="7946" width="7.7109375" style="4" customWidth="1"/>
    <col min="7947" max="7947" width="10.140625" style="4" customWidth="1"/>
    <col min="7948" max="7948" width="4.42578125" style="4" customWidth="1"/>
    <col min="7949" max="7949" width="24.5703125" style="4" customWidth="1"/>
    <col min="7950" max="7950" width="12" style="4" customWidth="1"/>
    <col min="7951" max="7951" width="7.5703125" style="4" customWidth="1"/>
    <col min="7952" max="7952" width="6.5703125" style="4" customWidth="1"/>
    <col min="7953" max="7953" width="12" style="4" customWidth="1"/>
    <col min="7954" max="7954" width="8.28515625" style="4" customWidth="1"/>
    <col min="7955" max="7955" width="6.7109375" style="4" customWidth="1"/>
    <col min="7956" max="7956" width="9.42578125" style="4" customWidth="1"/>
    <col min="7957" max="7957" width="13.7109375" style="4" customWidth="1"/>
    <col min="7958" max="7958" width="16.7109375" style="4" bestFit="1" customWidth="1"/>
    <col min="7959" max="7959" width="8.7109375" style="4" customWidth="1"/>
    <col min="7960" max="7960" width="15.28515625" style="4" customWidth="1"/>
    <col min="7961" max="7961" width="0" style="4" hidden="1" customWidth="1"/>
    <col min="7962" max="8192" width="9.140625" style="4"/>
    <col min="8193" max="8193" width="2.7109375" style="4" customWidth="1"/>
    <col min="8194" max="8194" width="25.140625" style="4" customWidth="1"/>
    <col min="8195" max="8195" width="6.5703125" style="4" customWidth="1"/>
    <col min="8196" max="8196" width="11.85546875" style="4" customWidth="1"/>
    <col min="8197" max="8197" width="12.42578125" style="4" customWidth="1"/>
    <col min="8198" max="8198" width="14.28515625" style="4" customWidth="1"/>
    <col min="8199" max="8199" width="14" style="4" customWidth="1"/>
    <col min="8200" max="8200" width="15.7109375" style="4" customWidth="1"/>
    <col min="8201" max="8201" width="14.140625" style="4" customWidth="1"/>
    <col min="8202" max="8202" width="7.7109375" style="4" customWidth="1"/>
    <col min="8203" max="8203" width="10.140625" style="4" customWidth="1"/>
    <col min="8204" max="8204" width="4.42578125" style="4" customWidth="1"/>
    <col min="8205" max="8205" width="24.5703125" style="4" customWidth="1"/>
    <col min="8206" max="8206" width="12" style="4" customWidth="1"/>
    <col min="8207" max="8207" width="7.5703125" style="4" customWidth="1"/>
    <col min="8208" max="8208" width="6.5703125" style="4" customWidth="1"/>
    <col min="8209" max="8209" width="12" style="4" customWidth="1"/>
    <col min="8210" max="8210" width="8.28515625" style="4" customWidth="1"/>
    <col min="8211" max="8211" width="6.7109375" style="4" customWidth="1"/>
    <col min="8212" max="8212" width="9.42578125" style="4" customWidth="1"/>
    <col min="8213" max="8213" width="13.7109375" style="4" customWidth="1"/>
    <col min="8214" max="8214" width="16.7109375" style="4" bestFit="1" customWidth="1"/>
    <col min="8215" max="8215" width="8.7109375" style="4" customWidth="1"/>
    <col min="8216" max="8216" width="15.28515625" style="4" customWidth="1"/>
    <col min="8217" max="8217" width="0" style="4" hidden="1" customWidth="1"/>
    <col min="8218" max="8448" width="9.140625" style="4"/>
    <col min="8449" max="8449" width="2.7109375" style="4" customWidth="1"/>
    <col min="8450" max="8450" width="25.140625" style="4" customWidth="1"/>
    <col min="8451" max="8451" width="6.5703125" style="4" customWidth="1"/>
    <col min="8452" max="8452" width="11.85546875" style="4" customWidth="1"/>
    <col min="8453" max="8453" width="12.42578125" style="4" customWidth="1"/>
    <col min="8454" max="8454" width="14.28515625" style="4" customWidth="1"/>
    <col min="8455" max="8455" width="14" style="4" customWidth="1"/>
    <col min="8456" max="8456" width="15.7109375" style="4" customWidth="1"/>
    <col min="8457" max="8457" width="14.140625" style="4" customWidth="1"/>
    <col min="8458" max="8458" width="7.7109375" style="4" customWidth="1"/>
    <col min="8459" max="8459" width="10.140625" style="4" customWidth="1"/>
    <col min="8460" max="8460" width="4.42578125" style="4" customWidth="1"/>
    <col min="8461" max="8461" width="24.5703125" style="4" customWidth="1"/>
    <col min="8462" max="8462" width="12" style="4" customWidth="1"/>
    <col min="8463" max="8463" width="7.5703125" style="4" customWidth="1"/>
    <col min="8464" max="8464" width="6.5703125" style="4" customWidth="1"/>
    <col min="8465" max="8465" width="12" style="4" customWidth="1"/>
    <col min="8466" max="8466" width="8.28515625" style="4" customWidth="1"/>
    <col min="8467" max="8467" width="6.7109375" style="4" customWidth="1"/>
    <col min="8468" max="8468" width="9.42578125" style="4" customWidth="1"/>
    <col min="8469" max="8469" width="13.7109375" style="4" customWidth="1"/>
    <col min="8470" max="8470" width="16.7109375" style="4" bestFit="1" customWidth="1"/>
    <col min="8471" max="8471" width="8.7109375" style="4" customWidth="1"/>
    <col min="8472" max="8472" width="15.28515625" style="4" customWidth="1"/>
    <col min="8473" max="8473" width="0" style="4" hidden="1" customWidth="1"/>
    <col min="8474" max="8704" width="9.140625" style="4"/>
    <col min="8705" max="8705" width="2.7109375" style="4" customWidth="1"/>
    <col min="8706" max="8706" width="25.140625" style="4" customWidth="1"/>
    <col min="8707" max="8707" width="6.5703125" style="4" customWidth="1"/>
    <col min="8708" max="8708" width="11.85546875" style="4" customWidth="1"/>
    <col min="8709" max="8709" width="12.42578125" style="4" customWidth="1"/>
    <col min="8710" max="8710" width="14.28515625" style="4" customWidth="1"/>
    <col min="8711" max="8711" width="14" style="4" customWidth="1"/>
    <col min="8712" max="8712" width="15.7109375" style="4" customWidth="1"/>
    <col min="8713" max="8713" width="14.140625" style="4" customWidth="1"/>
    <col min="8714" max="8714" width="7.7109375" style="4" customWidth="1"/>
    <col min="8715" max="8715" width="10.140625" style="4" customWidth="1"/>
    <col min="8716" max="8716" width="4.42578125" style="4" customWidth="1"/>
    <col min="8717" max="8717" width="24.5703125" style="4" customWidth="1"/>
    <col min="8718" max="8718" width="12" style="4" customWidth="1"/>
    <col min="8719" max="8719" width="7.5703125" style="4" customWidth="1"/>
    <col min="8720" max="8720" width="6.5703125" style="4" customWidth="1"/>
    <col min="8721" max="8721" width="12" style="4" customWidth="1"/>
    <col min="8722" max="8722" width="8.28515625" style="4" customWidth="1"/>
    <col min="8723" max="8723" width="6.7109375" style="4" customWidth="1"/>
    <col min="8724" max="8724" width="9.42578125" style="4" customWidth="1"/>
    <col min="8725" max="8725" width="13.7109375" style="4" customWidth="1"/>
    <col min="8726" max="8726" width="16.7109375" style="4" bestFit="1" customWidth="1"/>
    <col min="8727" max="8727" width="8.7109375" style="4" customWidth="1"/>
    <col min="8728" max="8728" width="15.28515625" style="4" customWidth="1"/>
    <col min="8729" max="8729" width="0" style="4" hidden="1" customWidth="1"/>
    <col min="8730" max="8960" width="9.140625" style="4"/>
    <col min="8961" max="8961" width="2.7109375" style="4" customWidth="1"/>
    <col min="8962" max="8962" width="25.140625" style="4" customWidth="1"/>
    <col min="8963" max="8963" width="6.5703125" style="4" customWidth="1"/>
    <col min="8964" max="8964" width="11.85546875" style="4" customWidth="1"/>
    <col min="8965" max="8965" width="12.42578125" style="4" customWidth="1"/>
    <col min="8966" max="8966" width="14.28515625" style="4" customWidth="1"/>
    <col min="8967" max="8967" width="14" style="4" customWidth="1"/>
    <col min="8968" max="8968" width="15.7109375" style="4" customWidth="1"/>
    <col min="8969" max="8969" width="14.140625" style="4" customWidth="1"/>
    <col min="8970" max="8970" width="7.7109375" style="4" customWidth="1"/>
    <col min="8971" max="8971" width="10.140625" style="4" customWidth="1"/>
    <col min="8972" max="8972" width="4.42578125" style="4" customWidth="1"/>
    <col min="8973" max="8973" width="24.5703125" style="4" customWidth="1"/>
    <col min="8974" max="8974" width="12" style="4" customWidth="1"/>
    <col min="8975" max="8975" width="7.5703125" style="4" customWidth="1"/>
    <col min="8976" max="8976" width="6.5703125" style="4" customWidth="1"/>
    <col min="8977" max="8977" width="12" style="4" customWidth="1"/>
    <col min="8978" max="8978" width="8.28515625" style="4" customWidth="1"/>
    <col min="8979" max="8979" width="6.7109375" style="4" customWidth="1"/>
    <col min="8980" max="8980" width="9.42578125" style="4" customWidth="1"/>
    <col min="8981" max="8981" width="13.7109375" style="4" customWidth="1"/>
    <col min="8982" max="8982" width="16.7109375" style="4" bestFit="1" customWidth="1"/>
    <col min="8983" max="8983" width="8.7109375" style="4" customWidth="1"/>
    <col min="8984" max="8984" width="15.28515625" style="4" customWidth="1"/>
    <col min="8985" max="8985" width="0" style="4" hidden="1" customWidth="1"/>
    <col min="8986" max="9216" width="9.140625" style="4"/>
    <col min="9217" max="9217" width="2.7109375" style="4" customWidth="1"/>
    <col min="9218" max="9218" width="25.140625" style="4" customWidth="1"/>
    <col min="9219" max="9219" width="6.5703125" style="4" customWidth="1"/>
    <col min="9220" max="9220" width="11.85546875" style="4" customWidth="1"/>
    <col min="9221" max="9221" width="12.42578125" style="4" customWidth="1"/>
    <col min="9222" max="9222" width="14.28515625" style="4" customWidth="1"/>
    <col min="9223" max="9223" width="14" style="4" customWidth="1"/>
    <col min="9224" max="9224" width="15.7109375" style="4" customWidth="1"/>
    <col min="9225" max="9225" width="14.140625" style="4" customWidth="1"/>
    <col min="9226" max="9226" width="7.7109375" style="4" customWidth="1"/>
    <col min="9227" max="9227" width="10.140625" style="4" customWidth="1"/>
    <col min="9228" max="9228" width="4.42578125" style="4" customWidth="1"/>
    <col min="9229" max="9229" width="24.5703125" style="4" customWidth="1"/>
    <col min="9230" max="9230" width="12" style="4" customWidth="1"/>
    <col min="9231" max="9231" width="7.5703125" style="4" customWidth="1"/>
    <col min="9232" max="9232" width="6.5703125" style="4" customWidth="1"/>
    <col min="9233" max="9233" width="12" style="4" customWidth="1"/>
    <col min="9234" max="9234" width="8.28515625" style="4" customWidth="1"/>
    <col min="9235" max="9235" width="6.7109375" style="4" customWidth="1"/>
    <col min="9236" max="9236" width="9.42578125" style="4" customWidth="1"/>
    <col min="9237" max="9237" width="13.7109375" style="4" customWidth="1"/>
    <col min="9238" max="9238" width="16.7109375" style="4" bestFit="1" customWidth="1"/>
    <col min="9239" max="9239" width="8.7109375" style="4" customWidth="1"/>
    <col min="9240" max="9240" width="15.28515625" style="4" customWidth="1"/>
    <col min="9241" max="9241" width="0" style="4" hidden="1" customWidth="1"/>
    <col min="9242" max="9472" width="9.140625" style="4"/>
    <col min="9473" max="9473" width="2.7109375" style="4" customWidth="1"/>
    <col min="9474" max="9474" width="25.140625" style="4" customWidth="1"/>
    <col min="9475" max="9475" width="6.5703125" style="4" customWidth="1"/>
    <col min="9476" max="9476" width="11.85546875" style="4" customWidth="1"/>
    <col min="9477" max="9477" width="12.42578125" style="4" customWidth="1"/>
    <col min="9478" max="9478" width="14.28515625" style="4" customWidth="1"/>
    <col min="9479" max="9479" width="14" style="4" customWidth="1"/>
    <col min="9480" max="9480" width="15.7109375" style="4" customWidth="1"/>
    <col min="9481" max="9481" width="14.140625" style="4" customWidth="1"/>
    <col min="9482" max="9482" width="7.7109375" style="4" customWidth="1"/>
    <col min="9483" max="9483" width="10.140625" style="4" customWidth="1"/>
    <col min="9484" max="9484" width="4.42578125" style="4" customWidth="1"/>
    <col min="9485" max="9485" width="24.5703125" style="4" customWidth="1"/>
    <col min="9486" max="9486" width="12" style="4" customWidth="1"/>
    <col min="9487" max="9487" width="7.5703125" style="4" customWidth="1"/>
    <col min="9488" max="9488" width="6.5703125" style="4" customWidth="1"/>
    <col min="9489" max="9489" width="12" style="4" customWidth="1"/>
    <col min="9490" max="9490" width="8.28515625" style="4" customWidth="1"/>
    <col min="9491" max="9491" width="6.7109375" style="4" customWidth="1"/>
    <col min="9492" max="9492" width="9.42578125" style="4" customWidth="1"/>
    <col min="9493" max="9493" width="13.7109375" style="4" customWidth="1"/>
    <col min="9494" max="9494" width="16.7109375" style="4" bestFit="1" customWidth="1"/>
    <col min="9495" max="9495" width="8.7109375" style="4" customWidth="1"/>
    <col min="9496" max="9496" width="15.28515625" style="4" customWidth="1"/>
    <col min="9497" max="9497" width="0" style="4" hidden="1" customWidth="1"/>
    <col min="9498" max="9728" width="9.140625" style="4"/>
    <col min="9729" max="9729" width="2.7109375" style="4" customWidth="1"/>
    <col min="9730" max="9730" width="25.140625" style="4" customWidth="1"/>
    <col min="9731" max="9731" width="6.5703125" style="4" customWidth="1"/>
    <col min="9732" max="9732" width="11.85546875" style="4" customWidth="1"/>
    <col min="9733" max="9733" width="12.42578125" style="4" customWidth="1"/>
    <col min="9734" max="9734" width="14.28515625" style="4" customWidth="1"/>
    <col min="9735" max="9735" width="14" style="4" customWidth="1"/>
    <col min="9736" max="9736" width="15.7109375" style="4" customWidth="1"/>
    <col min="9737" max="9737" width="14.140625" style="4" customWidth="1"/>
    <col min="9738" max="9738" width="7.7109375" style="4" customWidth="1"/>
    <col min="9739" max="9739" width="10.140625" style="4" customWidth="1"/>
    <col min="9740" max="9740" width="4.42578125" style="4" customWidth="1"/>
    <col min="9741" max="9741" width="24.5703125" style="4" customWidth="1"/>
    <col min="9742" max="9742" width="12" style="4" customWidth="1"/>
    <col min="9743" max="9743" width="7.5703125" style="4" customWidth="1"/>
    <col min="9744" max="9744" width="6.5703125" style="4" customWidth="1"/>
    <col min="9745" max="9745" width="12" style="4" customWidth="1"/>
    <col min="9746" max="9746" width="8.28515625" style="4" customWidth="1"/>
    <col min="9747" max="9747" width="6.7109375" style="4" customWidth="1"/>
    <col min="9748" max="9748" width="9.42578125" style="4" customWidth="1"/>
    <col min="9749" max="9749" width="13.7109375" style="4" customWidth="1"/>
    <col min="9750" max="9750" width="16.7109375" style="4" bestFit="1" customWidth="1"/>
    <col min="9751" max="9751" width="8.7109375" style="4" customWidth="1"/>
    <col min="9752" max="9752" width="15.28515625" style="4" customWidth="1"/>
    <col min="9753" max="9753" width="0" style="4" hidden="1" customWidth="1"/>
    <col min="9754" max="9984" width="9.140625" style="4"/>
    <col min="9985" max="9985" width="2.7109375" style="4" customWidth="1"/>
    <col min="9986" max="9986" width="25.140625" style="4" customWidth="1"/>
    <col min="9987" max="9987" width="6.5703125" style="4" customWidth="1"/>
    <col min="9988" max="9988" width="11.85546875" style="4" customWidth="1"/>
    <col min="9989" max="9989" width="12.42578125" style="4" customWidth="1"/>
    <col min="9990" max="9990" width="14.28515625" style="4" customWidth="1"/>
    <col min="9991" max="9991" width="14" style="4" customWidth="1"/>
    <col min="9992" max="9992" width="15.7109375" style="4" customWidth="1"/>
    <col min="9993" max="9993" width="14.140625" style="4" customWidth="1"/>
    <col min="9994" max="9994" width="7.7109375" style="4" customWidth="1"/>
    <col min="9995" max="9995" width="10.140625" style="4" customWidth="1"/>
    <col min="9996" max="9996" width="4.42578125" style="4" customWidth="1"/>
    <col min="9997" max="9997" width="24.5703125" style="4" customWidth="1"/>
    <col min="9998" max="9998" width="12" style="4" customWidth="1"/>
    <col min="9999" max="9999" width="7.5703125" style="4" customWidth="1"/>
    <col min="10000" max="10000" width="6.5703125" style="4" customWidth="1"/>
    <col min="10001" max="10001" width="12" style="4" customWidth="1"/>
    <col min="10002" max="10002" width="8.28515625" style="4" customWidth="1"/>
    <col min="10003" max="10003" width="6.7109375" style="4" customWidth="1"/>
    <col min="10004" max="10004" width="9.42578125" style="4" customWidth="1"/>
    <col min="10005" max="10005" width="13.7109375" style="4" customWidth="1"/>
    <col min="10006" max="10006" width="16.7109375" style="4" bestFit="1" customWidth="1"/>
    <col min="10007" max="10007" width="8.7109375" style="4" customWidth="1"/>
    <col min="10008" max="10008" width="15.28515625" style="4" customWidth="1"/>
    <col min="10009" max="10009" width="0" style="4" hidden="1" customWidth="1"/>
    <col min="10010" max="10240" width="9.140625" style="4"/>
    <col min="10241" max="10241" width="2.7109375" style="4" customWidth="1"/>
    <col min="10242" max="10242" width="25.140625" style="4" customWidth="1"/>
    <col min="10243" max="10243" width="6.5703125" style="4" customWidth="1"/>
    <col min="10244" max="10244" width="11.85546875" style="4" customWidth="1"/>
    <col min="10245" max="10245" width="12.42578125" style="4" customWidth="1"/>
    <col min="10246" max="10246" width="14.28515625" style="4" customWidth="1"/>
    <col min="10247" max="10247" width="14" style="4" customWidth="1"/>
    <col min="10248" max="10248" width="15.7109375" style="4" customWidth="1"/>
    <col min="10249" max="10249" width="14.140625" style="4" customWidth="1"/>
    <col min="10250" max="10250" width="7.7109375" style="4" customWidth="1"/>
    <col min="10251" max="10251" width="10.140625" style="4" customWidth="1"/>
    <col min="10252" max="10252" width="4.42578125" style="4" customWidth="1"/>
    <col min="10253" max="10253" width="24.5703125" style="4" customWidth="1"/>
    <col min="10254" max="10254" width="12" style="4" customWidth="1"/>
    <col min="10255" max="10255" width="7.5703125" style="4" customWidth="1"/>
    <col min="10256" max="10256" width="6.5703125" style="4" customWidth="1"/>
    <col min="10257" max="10257" width="12" style="4" customWidth="1"/>
    <col min="10258" max="10258" width="8.28515625" style="4" customWidth="1"/>
    <col min="10259" max="10259" width="6.7109375" style="4" customWidth="1"/>
    <col min="10260" max="10260" width="9.42578125" style="4" customWidth="1"/>
    <col min="10261" max="10261" width="13.7109375" style="4" customWidth="1"/>
    <col min="10262" max="10262" width="16.7109375" style="4" bestFit="1" customWidth="1"/>
    <col min="10263" max="10263" width="8.7109375" style="4" customWidth="1"/>
    <col min="10264" max="10264" width="15.28515625" style="4" customWidth="1"/>
    <col min="10265" max="10265" width="0" style="4" hidden="1" customWidth="1"/>
    <col min="10266" max="10496" width="9.140625" style="4"/>
    <col min="10497" max="10497" width="2.7109375" style="4" customWidth="1"/>
    <col min="10498" max="10498" width="25.140625" style="4" customWidth="1"/>
    <col min="10499" max="10499" width="6.5703125" style="4" customWidth="1"/>
    <col min="10500" max="10500" width="11.85546875" style="4" customWidth="1"/>
    <col min="10501" max="10501" width="12.42578125" style="4" customWidth="1"/>
    <col min="10502" max="10502" width="14.28515625" style="4" customWidth="1"/>
    <col min="10503" max="10503" width="14" style="4" customWidth="1"/>
    <col min="10504" max="10504" width="15.7109375" style="4" customWidth="1"/>
    <col min="10505" max="10505" width="14.140625" style="4" customWidth="1"/>
    <col min="10506" max="10506" width="7.7109375" style="4" customWidth="1"/>
    <col min="10507" max="10507" width="10.140625" style="4" customWidth="1"/>
    <col min="10508" max="10508" width="4.42578125" style="4" customWidth="1"/>
    <col min="10509" max="10509" width="24.5703125" style="4" customWidth="1"/>
    <col min="10510" max="10510" width="12" style="4" customWidth="1"/>
    <col min="10511" max="10511" width="7.5703125" style="4" customWidth="1"/>
    <col min="10512" max="10512" width="6.5703125" style="4" customWidth="1"/>
    <col min="10513" max="10513" width="12" style="4" customWidth="1"/>
    <col min="10514" max="10514" width="8.28515625" style="4" customWidth="1"/>
    <col min="10515" max="10515" width="6.7109375" style="4" customWidth="1"/>
    <col min="10516" max="10516" width="9.42578125" style="4" customWidth="1"/>
    <col min="10517" max="10517" width="13.7109375" style="4" customWidth="1"/>
    <col min="10518" max="10518" width="16.7109375" style="4" bestFit="1" customWidth="1"/>
    <col min="10519" max="10519" width="8.7109375" style="4" customWidth="1"/>
    <col min="10520" max="10520" width="15.28515625" style="4" customWidth="1"/>
    <col min="10521" max="10521" width="0" style="4" hidden="1" customWidth="1"/>
    <col min="10522" max="10752" width="9.140625" style="4"/>
    <col min="10753" max="10753" width="2.7109375" style="4" customWidth="1"/>
    <col min="10754" max="10754" width="25.140625" style="4" customWidth="1"/>
    <col min="10755" max="10755" width="6.5703125" style="4" customWidth="1"/>
    <col min="10756" max="10756" width="11.85546875" style="4" customWidth="1"/>
    <col min="10757" max="10757" width="12.42578125" style="4" customWidth="1"/>
    <col min="10758" max="10758" width="14.28515625" style="4" customWidth="1"/>
    <col min="10759" max="10759" width="14" style="4" customWidth="1"/>
    <col min="10760" max="10760" width="15.7109375" style="4" customWidth="1"/>
    <col min="10761" max="10761" width="14.140625" style="4" customWidth="1"/>
    <col min="10762" max="10762" width="7.7109375" style="4" customWidth="1"/>
    <col min="10763" max="10763" width="10.140625" style="4" customWidth="1"/>
    <col min="10764" max="10764" width="4.42578125" style="4" customWidth="1"/>
    <col min="10765" max="10765" width="24.5703125" style="4" customWidth="1"/>
    <col min="10766" max="10766" width="12" style="4" customWidth="1"/>
    <col min="10767" max="10767" width="7.5703125" style="4" customWidth="1"/>
    <col min="10768" max="10768" width="6.5703125" style="4" customWidth="1"/>
    <col min="10769" max="10769" width="12" style="4" customWidth="1"/>
    <col min="10770" max="10770" width="8.28515625" style="4" customWidth="1"/>
    <col min="10771" max="10771" width="6.7109375" style="4" customWidth="1"/>
    <col min="10772" max="10772" width="9.42578125" style="4" customWidth="1"/>
    <col min="10773" max="10773" width="13.7109375" style="4" customWidth="1"/>
    <col min="10774" max="10774" width="16.7109375" style="4" bestFit="1" customWidth="1"/>
    <col min="10775" max="10775" width="8.7109375" style="4" customWidth="1"/>
    <col min="10776" max="10776" width="15.28515625" style="4" customWidth="1"/>
    <col min="10777" max="10777" width="0" style="4" hidden="1" customWidth="1"/>
    <col min="10778" max="11008" width="9.140625" style="4"/>
    <col min="11009" max="11009" width="2.7109375" style="4" customWidth="1"/>
    <col min="11010" max="11010" width="25.140625" style="4" customWidth="1"/>
    <col min="11011" max="11011" width="6.5703125" style="4" customWidth="1"/>
    <col min="11012" max="11012" width="11.85546875" style="4" customWidth="1"/>
    <col min="11013" max="11013" width="12.42578125" style="4" customWidth="1"/>
    <col min="11014" max="11014" width="14.28515625" style="4" customWidth="1"/>
    <col min="11015" max="11015" width="14" style="4" customWidth="1"/>
    <col min="11016" max="11016" width="15.7109375" style="4" customWidth="1"/>
    <col min="11017" max="11017" width="14.140625" style="4" customWidth="1"/>
    <col min="11018" max="11018" width="7.7109375" style="4" customWidth="1"/>
    <col min="11019" max="11019" width="10.140625" style="4" customWidth="1"/>
    <col min="11020" max="11020" width="4.42578125" style="4" customWidth="1"/>
    <col min="11021" max="11021" width="24.5703125" style="4" customWidth="1"/>
    <col min="11022" max="11022" width="12" style="4" customWidth="1"/>
    <col min="11023" max="11023" width="7.5703125" style="4" customWidth="1"/>
    <col min="11024" max="11024" width="6.5703125" style="4" customWidth="1"/>
    <col min="11025" max="11025" width="12" style="4" customWidth="1"/>
    <col min="11026" max="11026" width="8.28515625" style="4" customWidth="1"/>
    <col min="11027" max="11027" width="6.7109375" style="4" customWidth="1"/>
    <col min="11028" max="11028" width="9.42578125" style="4" customWidth="1"/>
    <col min="11029" max="11029" width="13.7109375" style="4" customWidth="1"/>
    <col min="11030" max="11030" width="16.7109375" style="4" bestFit="1" customWidth="1"/>
    <col min="11031" max="11031" width="8.7109375" style="4" customWidth="1"/>
    <col min="11032" max="11032" width="15.28515625" style="4" customWidth="1"/>
    <col min="11033" max="11033" width="0" style="4" hidden="1" customWidth="1"/>
    <col min="11034" max="11264" width="9.140625" style="4"/>
    <col min="11265" max="11265" width="2.7109375" style="4" customWidth="1"/>
    <col min="11266" max="11266" width="25.140625" style="4" customWidth="1"/>
    <col min="11267" max="11267" width="6.5703125" style="4" customWidth="1"/>
    <col min="11268" max="11268" width="11.85546875" style="4" customWidth="1"/>
    <col min="11269" max="11269" width="12.42578125" style="4" customWidth="1"/>
    <col min="11270" max="11270" width="14.28515625" style="4" customWidth="1"/>
    <col min="11271" max="11271" width="14" style="4" customWidth="1"/>
    <col min="11272" max="11272" width="15.7109375" style="4" customWidth="1"/>
    <col min="11273" max="11273" width="14.140625" style="4" customWidth="1"/>
    <col min="11274" max="11274" width="7.7109375" style="4" customWidth="1"/>
    <col min="11275" max="11275" width="10.140625" style="4" customWidth="1"/>
    <col min="11276" max="11276" width="4.42578125" style="4" customWidth="1"/>
    <col min="11277" max="11277" width="24.5703125" style="4" customWidth="1"/>
    <col min="11278" max="11278" width="12" style="4" customWidth="1"/>
    <col min="11279" max="11279" width="7.5703125" style="4" customWidth="1"/>
    <col min="11280" max="11280" width="6.5703125" style="4" customWidth="1"/>
    <col min="11281" max="11281" width="12" style="4" customWidth="1"/>
    <col min="11282" max="11282" width="8.28515625" style="4" customWidth="1"/>
    <col min="11283" max="11283" width="6.7109375" style="4" customWidth="1"/>
    <col min="11284" max="11284" width="9.42578125" style="4" customWidth="1"/>
    <col min="11285" max="11285" width="13.7109375" style="4" customWidth="1"/>
    <col min="11286" max="11286" width="16.7109375" style="4" bestFit="1" customWidth="1"/>
    <col min="11287" max="11287" width="8.7109375" style="4" customWidth="1"/>
    <col min="11288" max="11288" width="15.28515625" style="4" customWidth="1"/>
    <col min="11289" max="11289" width="0" style="4" hidden="1" customWidth="1"/>
    <col min="11290" max="11520" width="9.140625" style="4"/>
    <col min="11521" max="11521" width="2.7109375" style="4" customWidth="1"/>
    <col min="11522" max="11522" width="25.140625" style="4" customWidth="1"/>
    <col min="11523" max="11523" width="6.5703125" style="4" customWidth="1"/>
    <col min="11524" max="11524" width="11.85546875" style="4" customWidth="1"/>
    <col min="11525" max="11525" width="12.42578125" style="4" customWidth="1"/>
    <col min="11526" max="11526" width="14.28515625" style="4" customWidth="1"/>
    <col min="11527" max="11527" width="14" style="4" customWidth="1"/>
    <col min="11528" max="11528" width="15.7109375" style="4" customWidth="1"/>
    <col min="11529" max="11529" width="14.140625" style="4" customWidth="1"/>
    <col min="11530" max="11530" width="7.7109375" style="4" customWidth="1"/>
    <col min="11531" max="11531" width="10.140625" style="4" customWidth="1"/>
    <col min="11532" max="11532" width="4.42578125" style="4" customWidth="1"/>
    <col min="11533" max="11533" width="24.5703125" style="4" customWidth="1"/>
    <col min="11534" max="11534" width="12" style="4" customWidth="1"/>
    <col min="11535" max="11535" width="7.5703125" style="4" customWidth="1"/>
    <col min="11536" max="11536" width="6.5703125" style="4" customWidth="1"/>
    <col min="11537" max="11537" width="12" style="4" customWidth="1"/>
    <col min="11538" max="11538" width="8.28515625" style="4" customWidth="1"/>
    <col min="11539" max="11539" width="6.7109375" style="4" customWidth="1"/>
    <col min="11540" max="11540" width="9.42578125" style="4" customWidth="1"/>
    <col min="11541" max="11541" width="13.7109375" style="4" customWidth="1"/>
    <col min="11542" max="11542" width="16.7109375" style="4" bestFit="1" customWidth="1"/>
    <col min="11543" max="11543" width="8.7109375" style="4" customWidth="1"/>
    <col min="11544" max="11544" width="15.28515625" style="4" customWidth="1"/>
    <col min="11545" max="11545" width="0" style="4" hidden="1" customWidth="1"/>
    <col min="11546" max="11776" width="9.140625" style="4"/>
    <col min="11777" max="11777" width="2.7109375" style="4" customWidth="1"/>
    <col min="11778" max="11778" width="25.140625" style="4" customWidth="1"/>
    <col min="11779" max="11779" width="6.5703125" style="4" customWidth="1"/>
    <col min="11780" max="11780" width="11.85546875" style="4" customWidth="1"/>
    <col min="11781" max="11781" width="12.42578125" style="4" customWidth="1"/>
    <col min="11782" max="11782" width="14.28515625" style="4" customWidth="1"/>
    <col min="11783" max="11783" width="14" style="4" customWidth="1"/>
    <col min="11784" max="11784" width="15.7109375" style="4" customWidth="1"/>
    <col min="11785" max="11785" width="14.140625" style="4" customWidth="1"/>
    <col min="11786" max="11786" width="7.7109375" style="4" customWidth="1"/>
    <col min="11787" max="11787" width="10.140625" style="4" customWidth="1"/>
    <col min="11788" max="11788" width="4.42578125" style="4" customWidth="1"/>
    <col min="11789" max="11789" width="24.5703125" style="4" customWidth="1"/>
    <col min="11790" max="11790" width="12" style="4" customWidth="1"/>
    <col min="11791" max="11791" width="7.5703125" style="4" customWidth="1"/>
    <col min="11792" max="11792" width="6.5703125" style="4" customWidth="1"/>
    <col min="11793" max="11793" width="12" style="4" customWidth="1"/>
    <col min="11794" max="11794" width="8.28515625" style="4" customWidth="1"/>
    <col min="11795" max="11795" width="6.7109375" style="4" customWidth="1"/>
    <col min="11796" max="11796" width="9.42578125" style="4" customWidth="1"/>
    <col min="11797" max="11797" width="13.7109375" style="4" customWidth="1"/>
    <col min="11798" max="11798" width="16.7109375" style="4" bestFit="1" customWidth="1"/>
    <col min="11799" max="11799" width="8.7109375" style="4" customWidth="1"/>
    <col min="11800" max="11800" width="15.28515625" style="4" customWidth="1"/>
    <col min="11801" max="11801" width="0" style="4" hidden="1" customWidth="1"/>
    <col min="11802" max="12032" width="9.140625" style="4"/>
    <col min="12033" max="12033" width="2.7109375" style="4" customWidth="1"/>
    <col min="12034" max="12034" width="25.140625" style="4" customWidth="1"/>
    <col min="12035" max="12035" width="6.5703125" style="4" customWidth="1"/>
    <col min="12036" max="12036" width="11.85546875" style="4" customWidth="1"/>
    <col min="12037" max="12037" width="12.42578125" style="4" customWidth="1"/>
    <col min="12038" max="12038" width="14.28515625" style="4" customWidth="1"/>
    <col min="12039" max="12039" width="14" style="4" customWidth="1"/>
    <col min="12040" max="12040" width="15.7109375" style="4" customWidth="1"/>
    <col min="12041" max="12041" width="14.140625" style="4" customWidth="1"/>
    <col min="12042" max="12042" width="7.7109375" style="4" customWidth="1"/>
    <col min="12043" max="12043" width="10.140625" style="4" customWidth="1"/>
    <col min="12044" max="12044" width="4.42578125" style="4" customWidth="1"/>
    <col min="12045" max="12045" width="24.5703125" style="4" customWidth="1"/>
    <col min="12046" max="12046" width="12" style="4" customWidth="1"/>
    <col min="12047" max="12047" width="7.5703125" style="4" customWidth="1"/>
    <col min="12048" max="12048" width="6.5703125" style="4" customWidth="1"/>
    <col min="12049" max="12049" width="12" style="4" customWidth="1"/>
    <col min="12050" max="12050" width="8.28515625" style="4" customWidth="1"/>
    <col min="12051" max="12051" width="6.7109375" style="4" customWidth="1"/>
    <col min="12052" max="12052" width="9.42578125" style="4" customWidth="1"/>
    <col min="12053" max="12053" width="13.7109375" style="4" customWidth="1"/>
    <col min="12054" max="12054" width="16.7109375" style="4" bestFit="1" customWidth="1"/>
    <col min="12055" max="12055" width="8.7109375" style="4" customWidth="1"/>
    <col min="12056" max="12056" width="15.28515625" style="4" customWidth="1"/>
    <col min="12057" max="12057" width="0" style="4" hidden="1" customWidth="1"/>
    <col min="12058" max="12288" width="9.140625" style="4"/>
    <col min="12289" max="12289" width="2.7109375" style="4" customWidth="1"/>
    <col min="12290" max="12290" width="25.140625" style="4" customWidth="1"/>
    <col min="12291" max="12291" width="6.5703125" style="4" customWidth="1"/>
    <col min="12292" max="12292" width="11.85546875" style="4" customWidth="1"/>
    <col min="12293" max="12293" width="12.42578125" style="4" customWidth="1"/>
    <col min="12294" max="12294" width="14.28515625" style="4" customWidth="1"/>
    <col min="12295" max="12295" width="14" style="4" customWidth="1"/>
    <col min="12296" max="12296" width="15.7109375" style="4" customWidth="1"/>
    <col min="12297" max="12297" width="14.140625" style="4" customWidth="1"/>
    <col min="12298" max="12298" width="7.7109375" style="4" customWidth="1"/>
    <col min="12299" max="12299" width="10.140625" style="4" customWidth="1"/>
    <col min="12300" max="12300" width="4.42578125" style="4" customWidth="1"/>
    <col min="12301" max="12301" width="24.5703125" style="4" customWidth="1"/>
    <col min="12302" max="12302" width="12" style="4" customWidth="1"/>
    <col min="12303" max="12303" width="7.5703125" style="4" customWidth="1"/>
    <col min="12304" max="12304" width="6.5703125" style="4" customWidth="1"/>
    <col min="12305" max="12305" width="12" style="4" customWidth="1"/>
    <col min="12306" max="12306" width="8.28515625" style="4" customWidth="1"/>
    <col min="12307" max="12307" width="6.7109375" style="4" customWidth="1"/>
    <col min="12308" max="12308" width="9.42578125" style="4" customWidth="1"/>
    <col min="12309" max="12309" width="13.7109375" style="4" customWidth="1"/>
    <col min="12310" max="12310" width="16.7109375" style="4" bestFit="1" customWidth="1"/>
    <col min="12311" max="12311" width="8.7109375" style="4" customWidth="1"/>
    <col min="12312" max="12312" width="15.28515625" style="4" customWidth="1"/>
    <col min="12313" max="12313" width="0" style="4" hidden="1" customWidth="1"/>
    <col min="12314" max="12544" width="9.140625" style="4"/>
    <col min="12545" max="12545" width="2.7109375" style="4" customWidth="1"/>
    <col min="12546" max="12546" width="25.140625" style="4" customWidth="1"/>
    <col min="12547" max="12547" width="6.5703125" style="4" customWidth="1"/>
    <col min="12548" max="12548" width="11.85546875" style="4" customWidth="1"/>
    <col min="12549" max="12549" width="12.42578125" style="4" customWidth="1"/>
    <col min="12550" max="12550" width="14.28515625" style="4" customWidth="1"/>
    <col min="12551" max="12551" width="14" style="4" customWidth="1"/>
    <col min="12552" max="12552" width="15.7109375" style="4" customWidth="1"/>
    <col min="12553" max="12553" width="14.140625" style="4" customWidth="1"/>
    <col min="12554" max="12554" width="7.7109375" style="4" customWidth="1"/>
    <col min="12555" max="12555" width="10.140625" style="4" customWidth="1"/>
    <col min="12556" max="12556" width="4.42578125" style="4" customWidth="1"/>
    <col min="12557" max="12557" width="24.5703125" style="4" customWidth="1"/>
    <col min="12558" max="12558" width="12" style="4" customWidth="1"/>
    <col min="12559" max="12559" width="7.5703125" style="4" customWidth="1"/>
    <col min="12560" max="12560" width="6.5703125" style="4" customWidth="1"/>
    <col min="12561" max="12561" width="12" style="4" customWidth="1"/>
    <col min="12562" max="12562" width="8.28515625" style="4" customWidth="1"/>
    <col min="12563" max="12563" width="6.7109375" style="4" customWidth="1"/>
    <col min="12564" max="12564" width="9.42578125" style="4" customWidth="1"/>
    <col min="12565" max="12565" width="13.7109375" style="4" customWidth="1"/>
    <col min="12566" max="12566" width="16.7109375" style="4" bestFit="1" customWidth="1"/>
    <col min="12567" max="12567" width="8.7109375" style="4" customWidth="1"/>
    <col min="12568" max="12568" width="15.28515625" style="4" customWidth="1"/>
    <col min="12569" max="12569" width="0" style="4" hidden="1" customWidth="1"/>
    <col min="12570" max="12800" width="9.140625" style="4"/>
    <col min="12801" max="12801" width="2.7109375" style="4" customWidth="1"/>
    <col min="12802" max="12802" width="25.140625" style="4" customWidth="1"/>
    <col min="12803" max="12803" width="6.5703125" style="4" customWidth="1"/>
    <col min="12804" max="12804" width="11.85546875" style="4" customWidth="1"/>
    <col min="12805" max="12805" width="12.42578125" style="4" customWidth="1"/>
    <col min="12806" max="12806" width="14.28515625" style="4" customWidth="1"/>
    <col min="12807" max="12807" width="14" style="4" customWidth="1"/>
    <col min="12808" max="12808" width="15.7109375" style="4" customWidth="1"/>
    <col min="12809" max="12809" width="14.140625" style="4" customWidth="1"/>
    <col min="12810" max="12810" width="7.7109375" style="4" customWidth="1"/>
    <col min="12811" max="12811" width="10.140625" style="4" customWidth="1"/>
    <col min="12812" max="12812" width="4.42578125" style="4" customWidth="1"/>
    <col min="12813" max="12813" width="24.5703125" style="4" customWidth="1"/>
    <col min="12814" max="12814" width="12" style="4" customWidth="1"/>
    <col min="12815" max="12815" width="7.5703125" style="4" customWidth="1"/>
    <col min="12816" max="12816" width="6.5703125" style="4" customWidth="1"/>
    <col min="12817" max="12817" width="12" style="4" customWidth="1"/>
    <col min="12818" max="12818" width="8.28515625" style="4" customWidth="1"/>
    <col min="12819" max="12819" width="6.7109375" style="4" customWidth="1"/>
    <col min="12820" max="12820" width="9.42578125" style="4" customWidth="1"/>
    <col min="12821" max="12821" width="13.7109375" style="4" customWidth="1"/>
    <col min="12822" max="12822" width="16.7109375" style="4" bestFit="1" customWidth="1"/>
    <col min="12823" max="12823" width="8.7109375" style="4" customWidth="1"/>
    <col min="12824" max="12824" width="15.28515625" style="4" customWidth="1"/>
    <col min="12825" max="12825" width="0" style="4" hidden="1" customWidth="1"/>
    <col min="12826" max="13056" width="9.140625" style="4"/>
    <col min="13057" max="13057" width="2.7109375" style="4" customWidth="1"/>
    <col min="13058" max="13058" width="25.140625" style="4" customWidth="1"/>
    <col min="13059" max="13059" width="6.5703125" style="4" customWidth="1"/>
    <col min="13060" max="13060" width="11.85546875" style="4" customWidth="1"/>
    <col min="13061" max="13061" width="12.42578125" style="4" customWidth="1"/>
    <col min="13062" max="13062" width="14.28515625" style="4" customWidth="1"/>
    <col min="13063" max="13063" width="14" style="4" customWidth="1"/>
    <col min="13064" max="13064" width="15.7109375" style="4" customWidth="1"/>
    <col min="13065" max="13065" width="14.140625" style="4" customWidth="1"/>
    <col min="13066" max="13066" width="7.7109375" style="4" customWidth="1"/>
    <col min="13067" max="13067" width="10.140625" style="4" customWidth="1"/>
    <col min="13068" max="13068" width="4.42578125" style="4" customWidth="1"/>
    <col min="13069" max="13069" width="24.5703125" style="4" customWidth="1"/>
    <col min="13070" max="13070" width="12" style="4" customWidth="1"/>
    <col min="13071" max="13071" width="7.5703125" style="4" customWidth="1"/>
    <col min="13072" max="13072" width="6.5703125" style="4" customWidth="1"/>
    <col min="13073" max="13073" width="12" style="4" customWidth="1"/>
    <col min="13074" max="13074" width="8.28515625" style="4" customWidth="1"/>
    <col min="13075" max="13075" width="6.7109375" style="4" customWidth="1"/>
    <col min="13076" max="13076" width="9.42578125" style="4" customWidth="1"/>
    <col min="13077" max="13077" width="13.7109375" style="4" customWidth="1"/>
    <col min="13078" max="13078" width="16.7109375" style="4" bestFit="1" customWidth="1"/>
    <col min="13079" max="13079" width="8.7109375" style="4" customWidth="1"/>
    <col min="13080" max="13080" width="15.28515625" style="4" customWidth="1"/>
    <col min="13081" max="13081" width="0" style="4" hidden="1" customWidth="1"/>
    <col min="13082" max="13312" width="9.140625" style="4"/>
    <col min="13313" max="13313" width="2.7109375" style="4" customWidth="1"/>
    <col min="13314" max="13314" width="25.140625" style="4" customWidth="1"/>
    <col min="13315" max="13315" width="6.5703125" style="4" customWidth="1"/>
    <col min="13316" max="13316" width="11.85546875" style="4" customWidth="1"/>
    <col min="13317" max="13317" width="12.42578125" style="4" customWidth="1"/>
    <col min="13318" max="13318" width="14.28515625" style="4" customWidth="1"/>
    <col min="13319" max="13319" width="14" style="4" customWidth="1"/>
    <col min="13320" max="13320" width="15.7109375" style="4" customWidth="1"/>
    <col min="13321" max="13321" width="14.140625" style="4" customWidth="1"/>
    <col min="13322" max="13322" width="7.7109375" style="4" customWidth="1"/>
    <col min="13323" max="13323" width="10.140625" style="4" customWidth="1"/>
    <col min="13324" max="13324" width="4.42578125" style="4" customWidth="1"/>
    <col min="13325" max="13325" width="24.5703125" style="4" customWidth="1"/>
    <col min="13326" max="13326" width="12" style="4" customWidth="1"/>
    <col min="13327" max="13327" width="7.5703125" style="4" customWidth="1"/>
    <col min="13328" max="13328" width="6.5703125" style="4" customWidth="1"/>
    <col min="13329" max="13329" width="12" style="4" customWidth="1"/>
    <col min="13330" max="13330" width="8.28515625" style="4" customWidth="1"/>
    <col min="13331" max="13331" width="6.7109375" style="4" customWidth="1"/>
    <col min="13332" max="13332" width="9.42578125" style="4" customWidth="1"/>
    <col min="13333" max="13333" width="13.7109375" style="4" customWidth="1"/>
    <col min="13334" max="13334" width="16.7109375" style="4" bestFit="1" customWidth="1"/>
    <col min="13335" max="13335" width="8.7109375" style="4" customWidth="1"/>
    <col min="13336" max="13336" width="15.28515625" style="4" customWidth="1"/>
    <col min="13337" max="13337" width="0" style="4" hidden="1" customWidth="1"/>
    <col min="13338" max="13568" width="9.140625" style="4"/>
    <col min="13569" max="13569" width="2.7109375" style="4" customWidth="1"/>
    <col min="13570" max="13570" width="25.140625" style="4" customWidth="1"/>
    <col min="13571" max="13571" width="6.5703125" style="4" customWidth="1"/>
    <col min="13572" max="13572" width="11.85546875" style="4" customWidth="1"/>
    <col min="13573" max="13573" width="12.42578125" style="4" customWidth="1"/>
    <col min="13574" max="13574" width="14.28515625" style="4" customWidth="1"/>
    <col min="13575" max="13575" width="14" style="4" customWidth="1"/>
    <col min="13576" max="13576" width="15.7109375" style="4" customWidth="1"/>
    <col min="13577" max="13577" width="14.140625" style="4" customWidth="1"/>
    <col min="13578" max="13578" width="7.7109375" style="4" customWidth="1"/>
    <col min="13579" max="13579" width="10.140625" style="4" customWidth="1"/>
    <col min="13580" max="13580" width="4.42578125" style="4" customWidth="1"/>
    <col min="13581" max="13581" width="24.5703125" style="4" customWidth="1"/>
    <col min="13582" max="13582" width="12" style="4" customWidth="1"/>
    <col min="13583" max="13583" width="7.5703125" style="4" customWidth="1"/>
    <col min="13584" max="13584" width="6.5703125" style="4" customWidth="1"/>
    <col min="13585" max="13585" width="12" style="4" customWidth="1"/>
    <col min="13586" max="13586" width="8.28515625" style="4" customWidth="1"/>
    <col min="13587" max="13587" width="6.7109375" style="4" customWidth="1"/>
    <col min="13588" max="13588" width="9.42578125" style="4" customWidth="1"/>
    <col min="13589" max="13589" width="13.7109375" style="4" customWidth="1"/>
    <col min="13590" max="13590" width="16.7109375" style="4" bestFit="1" customWidth="1"/>
    <col min="13591" max="13591" width="8.7109375" style="4" customWidth="1"/>
    <col min="13592" max="13592" width="15.28515625" style="4" customWidth="1"/>
    <col min="13593" max="13593" width="0" style="4" hidden="1" customWidth="1"/>
    <col min="13594" max="13824" width="9.140625" style="4"/>
    <col min="13825" max="13825" width="2.7109375" style="4" customWidth="1"/>
    <col min="13826" max="13826" width="25.140625" style="4" customWidth="1"/>
    <col min="13827" max="13827" width="6.5703125" style="4" customWidth="1"/>
    <col min="13828" max="13828" width="11.85546875" style="4" customWidth="1"/>
    <col min="13829" max="13829" width="12.42578125" style="4" customWidth="1"/>
    <col min="13830" max="13830" width="14.28515625" style="4" customWidth="1"/>
    <col min="13831" max="13831" width="14" style="4" customWidth="1"/>
    <col min="13832" max="13832" width="15.7109375" style="4" customWidth="1"/>
    <col min="13833" max="13833" width="14.140625" style="4" customWidth="1"/>
    <col min="13834" max="13834" width="7.7109375" style="4" customWidth="1"/>
    <col min="13835" max="13835" width="10.140625" style="4" customWidth="1"/>
    <col min="13836" max="13836" width="4.42578125" style="4" customWidth="1"/>
    <col min="13837" max="13837" width="24.5703125" style="4" customWidth="1"/>
    <col min="13838" max="13838" width="12" style="4" customWidth="1"/>
    <col min="13839" max="13839" width="7.5703125" style="4" customWidth="1"/>
    <col min="13840" max="13840" width="6.5703125" style="4" customWidth="1"/>
    <col min="13841" max="13841" width="12" style="4" customWidth="1"/>
    <col min="13842" max="13842" width="8.28515625" style="4" customWidth="1"/>
    <col min="13843" max="13843" width="6.7109375" style="4" customWidth="1"/>
    <col min="13844" max="13844" width="9.42578125" style="4" customWidth="1"/>
    <col min="13845" max="13845" width="13.7109375" style="4" customWidth="1"/>
    <col min="13846" max="13846" width="16.7109375" style="4" bestFit="1" customWidth="1"/>
    <col min="13847" max="13847" width="8.7109375" style="4" customWidth="1"/>
    <col min="13848" max="13848" width="15.28515625" style="4" customWidth="1"/>
    <col min="13849" max="13849" width="0" style="4" hidden="1" customWidth="1"/>
    <col min="13850" max="14080" width="9.140625" style="4"/>
    <col min="14081" max="14081" width="2.7109375" style="4" customWidth="1"/>
    <col min="14082" max="14082" width="25.140625" style="4" customWidth="1"/>
    <col min="14083" max="14083" width="6.5703125" style="4" customWidth="1"/>
    <col min="14084" max="14084" width="11.85546875" style="4" customWidth="1"/>
    <col min="14085" max="14085" width="12.42578125" style="4" customWidth="1"/>
    <col min="14086" max="14086" width="14.28515625" style="4" customWidth="1"/>
    <col min="14087" max="14087" width="14" style="4" customWidth="1"/>
    <col min="14088" max="14088" width="15.7109375" style="4" customWidth="1"/>
    <col min="14089" max="14089" width="14.140625" style="4" customWidth="1"/>
    <col min="14090" max="14090" width="7.7109375" style="4" customWidth="1"/>
    <col min="14091" max="14091" width="10.140625" style="4" customWidth="1"/>
    <col min="14092" max="14092" width="4.42578125" style="4" customWidth="1"/>
    <col min="14093" max="14093" width="24.5703125" style="4" customWidth="1"/>
    <col min="14094" max="14094" width="12" style="4" customWidth="1"/>
    <col min="14095" max="14095" width="7.5703125" style="4" customWidth="1"/>
    <col min="14096" max="14096" width="6.5703125" style="4" customWidth="1"/>
    <col min="14097" max="14097" width="12" style="4" customWidth="1"/>
    <col min="14098" max="14098" width="8.28515625" style="4" customWidth="1"/>
    <col min="14099" max="14099" width="6.7109375" style="4" customWidth="1"/>
    <col min="14100" max="14100" width="9.42578125" style="4" customWidth="1"/>
    <col min="14101" max="14101" width="13.7109375" style="4" customWidth="1"/>
    <col min="14102" max="14102" width="16.7109375" style="4" bestFit="1" customWidth="1"/>
    <col min="14103" max="14103" width="8.7109375" style="4" customWidth="1"/>
    <col min="14104" max="14104" width="15.28515625" style="4" customWidth="1"/>
    <col min="14105" max="14105" width="0" style="4" hidden="1" customWidth="1"/>
    <col min="14106" max="14336" width="9.140625" style="4"/>
    <col min="14337" max="14337" width="2.7109375" style="4" customWidth="1"/>
    <col min="14338" max="14338" width="25.140625" style="4" customWidth="1"/>
    <col min="14339" max="14339" width="6.5703125" style="4" customWidth="1"/>
    <col min="14340" max="14340" width="11.85546875" style="4" customWidth="1"/>
    <col min="14341" max="14341" width="12.42578125" style="4" customWidth="1"/>
    <col min="14342" max="14342" width="14.28515625" style="4" customWidth="1"/>
    <col min="14343" max="14343" width="14" style="4" customWidth="1"/>
    <col min="14344" max="14344" width="15.7109375" style="4" customWidth="1"/>
    <col min="14345" max="14345" width="14.140625" style="4" customWidth="1"/>
    <col min="14346" max="14346" width="7.7109375" style="4" customWidth="1"/>
    <col min="14347" max="14347" width="10.140625" style="4" customWidth="1"/>
    <col min="14348" max="14348" width="4.42578125" style="4" customWidth="1"/>
    <col min="14349" max="14349" width="24.5703125" style="4" customWidth="1"/>
    <col min="14350" max="14350" width="12" style="4" customWidth="1"/>
    <col min="14351" max="14351" width="7.5703125" style="4" customWidth="1"/>
    <col min="14352" max="14352" width="6.5703125" style="4" customWidth="1"/>
    <col min="14353" max="14353" width="12" style="4" customWidth="1"/>
    <col min="14354" max="14354" width="8.28515625" style="4" customWidth="1"/>
    <col min="14355" max="14355" width="6.7109375" style="4" customWidth="1"/>
    <col min="14356" max="14356" width="9.42578125" style="4" customWidth="1"/>
    <col min="14357" max="14357" width="13.7109375" style="4" customWidth="1"/>
    <col min="14358" max="14358" width="16.7109375" style="4" bestFit="1" customWidth="1"/>
    <col min="14359" max="14359" width="8.7109375" style="4" customWidth="1"/>
    <col min="14360" max="14360" width="15.28515625" style="4" customWidth="1"/>
    <col min="14361" max="14361" width="0" style="4" hidden="1" customWidth="1"/>
    <col min="14362" max="14592" width="9.140625" style="4"/>
    <col min="14593" max="14593" width="2.7109375" style="4" customWidth="1"/>
    <col min="14594" max="14594" width="25.140625" style="4" customWidth="1"/>
    <col min="14595" max="14595" width="6.5703125" style="4" customWidth="1"/>
    <col min="14596" max="14596" width="11.85546875" style="4" customWidth="1"/>
    <col min="14597" max="14597" width="12.42578125" style="4" customWidth="1"/>
    <col min="14598" max="14598" width="14.28515625" style="4" customWidth="1"/>
    <col min="14599" max="14599" width="14" style="4" customWidth="1"/>
    <col min="14600" max="14600" width="15.7109375" style="4" customWidth="1"/>
    <col min="14601" max="14601" width="14.140625" style="4" customWidth="1"/>
    <col min="14602" max="14602" width="7.7109375" style="4" customWidth="1"/>
    <col min="14603" max="14603" width="10.140625" style="4" customWidth="1"/>
    <col min="14604" max="14604" width="4.42578125" style="4" customWidth="1"/>
    <col min="14605" max="14605" width="24.5703125" style="4" customWidth="1"/>
    <col min="14606" max="14606" width="12" style="4" customWidth="1"/>
    <col min="14607" max="14607" width="7.5703125" style="4" customWidth="1"/>
    <col min="14608" max="14608" width="6.5703125" style="4" customWidth="1"/>
    <col min="14609" max="14609" width="12" style="4" customWidth="1"/>
    <col min="14610" max="14610" width="8.28515625" style="4" customWidth="1"/>
    <col min="14611" max="14611" width="6.7109375" style="4" customWidth="1"/>
    <col min="14612" max="14612" width="9.42578125" style="4" customWidth="1"/>
    <col min="14613" max="14613" width="13.7109375" style="4" customWidth="1"/>
    <col min="14614" max="14614" width="16.7109375" style="4" bestFit="1" customWidth="1"/>
    <col min="14615" max="14615" width="8.7109375" style="4" customWidth="1"/>
    <col min="14616" max="14616" width="15.28515625" style="4" customWidth="1"/>
    <col min="14617" max="14617" width="0" style="4" hidden="1" customWidth="1"/>
    <col min="14618" max="14848" width="9.140625" style="4"/>
    <col min="14849" max="14849" width="2.7109375" style="4" customWidth="1"/>
    <col min="14850" max="14850" width="25.140625" style="4" customWidth="1"/>
    <col min="14851" max="14851" width="6.5703125" style="4" customWidth="1"/>
    <col min="14852" max="14852" width="11.85546875" style="4" customWidth="1"/>
    <col min="14853" max="14853" width="12.42578125" style="4" customWidth="1"/>
    <col min="14854" max="14854" width="14.28515625" style="4" customWidth="1"/>
    <col min="14855" max="14855" width="14" style="4" customWidth="1"/>
    <col min="14856" max="14856" width="15.7109375" style="4" customWidth="1"/>
    <col min="14857" max="14857" width="14.140625" style="4" customWidth="1"/>
    <col min="14858" max="14858" width="7.7109375" style="4" customWidth="1"/>
    <col min="14859" max="14859" width="10.140625" style="4" customWidth="1"/>
    <col min="14860" max="14860" width="4.42578125" style="4" customWidth="1"/>
    <col min="14861" max="14861" width="24.5703125" style="4" customWidth="1"/>
    <col min="14862" max="14862" width="12" style="4" customWidth="1"/>
    <col min="14863" max="14863" width="7.5703125" style="4" customWidth="1"/>
    <col min="14864" max="14864" width="6.5703125" style="4" customWidth="1"/>
    <col min="14865" max="14865" width="12" style="4" customWidth="1"/>
    <col min="14866" max="14866" width="8.28515625" style="4" customWidth="1"/>
    <col min="14867" max="14867" width="6.7109375" style="4" customWidth="1"/>
    <col min="14868" max="14868" width="9.42578125" style="4" customWidth="1"/>
    <col min="14869" max="14869" width="13.7109375" style="4" customWidth="1"/>
    <col min="14870" max="14870" width="16.7109375" style="4" bestFit="1" customWidth="1"/>
    <col min="14871" max="14871" width="8.7109375" style="4" customWidth="1"/>
    <col min="14872" max="14872" width="15.28515625" style="4" customWidth="1"/>
    <col min="14873" max="14873" width="0" style="4" hidden="1" customWidth="1"/>
    <col min="14874" max="15104" width="9.140625" style="4"/>
    <col min="15105" max="15105" width="2.7109375" style="4" customWidth="1"/>
    <col min="15106" max="15106" width="25.140625" style="4" customWidth="1"/>
    <col min="15107" max="15107" width="6.5703125" style="4" customWidth="1"/>
    <col min="15108" max="15108" width="11.85546875" style="4" customWidth="1"/>
    <col min="15109" max="15109" width="12.42578125" style="4" customWidth="1"/>
    <col min="15110" max="15110" width="14.28515625" style="4" customWidth="1"/>
    <col min="15111" max="15111" width="14" style="4" customWidth="1"/>
    <col min="15112" max="15112" width="15.7109375" style="4" customWidth="1"/>
    <col min="15113" max="15113" width="14.140625" style="4" customWidth="1"/>
    <col min="15114" max="15114" width="7.7109375" style="4" customWidth="1"/>
    <col min="15115" max="15115" width="10.140625" style="4" customWidth="1"/>
    <col min="15116" max="15116" width="4.42578125" style="4" customWidth="1"/>
    <col min="15117" max="15117" width="24.5703125" style="4" customWidth="1"/>
    <col min="15118" max="15118" width="12" style="4" customWidth="1"/>
    <col min="15119" max="15119" width="7.5703125" style="4" customWidth="1"/>
    <col min="15120" max="15120" width="6.5703125" style="4" customWidth="1"/>
    <col min="15121" max="15121" width="12" style="4" customWidth="1"/>
    <col min="15122" max="15122" width="8.28515625" style="4" customWidth="1"/>
    <col min="15123" max="15123" width="6.7109375" style="4" customWidth="1"/>
    <col min="15124" max="15124" width="9.42578125" style="4" customWidth="1"/>
    <col min="15125" max="15125" width="13.7109375" style="4" customWidth="1"/>
    <col min="15126" max="15126" width="16.7109375" style="4" bestFit="1" customWidth="1"/>
    <col min="15127" max="15127" width="8.7109375" style="4" customWidth="1"/>
    <col min="15128" max="15128" width="15.28515625" style="4" customWidth="1"/>
    <col min="15129" max="15129" width="0" style="4" hidden="1" customWidth="1"/>
    <col min="15130" max="15360" width="9.140625" style="4"/>
    <col min="15361" max="15361" width="2.7109375" style="4" customWidth="1"/>
    <col min="15362" max="15362" width="25.140625" style="4" customWidth="1"/>
    <col min="15363" max="15363" width="6.5703125" style="4" customWidth="1"/>
    <col min="15364" max="15364" width="11.85546875" style="4" customWidth="1"/>
    <col min="15365" max="15365" width="12.42578125" style="4" customWidth="1"/>
    <col min="15366" max="15366" width="14.28515625" style="4" customWidth="1"/>
    <col min="15367" max="15367" width="14" style="4" customWidth="1"/>
    <col min="15368" max="15368" width="15.7109375" style="4" customWidth="1"/>
    <col min="15369" max="15369" width="14.140625" style="4" customWidth="1"/>
    <col min="15370" max="15370" width="7.7109375" style="4" customWidth="1"/>
    <col min="15371" max="15371" width="10.140625" style="4" customWidth="1"/>
    <col min="15372" max="15372" width="4.42578125" style="4" customWidth="1"/>
    <col min="15373" max="15373" width="24.5703125" style="4" customWidth="1"/>
    <col min="15374" max="15374" width="12" style="4" customWidth="1"/>
    <col min="15375" max="15375" width="7.5703125" style="4" customWidth="1"/>
    <col min="15376" max="15376" width="6.5703125" style="4" customWidth="1"/>
    <col min="15377" max="15377" width="12" style="4" customWidth="1"/>
    <col min="15378" max="15378" width="8.28515625" style="4" customWidth="1"/>
    <col min="15379" max="15379" width="6.7109375" style="4" customWidth="1"/>
    <col min="15380" max="15380" width="9.42578125" style="4" customWidth="1"/>
    <col min="15381" max="15381" width="13.7109375" style="4" customWidth="1"/>
    <col min="15382" max="15382" width="16.7109375" style="4" bestFit="1" customWidth="1"/>
    <col min="15383" max="15383" width="8.7109375" style="4" customWidth="1"/>
    <col min="15384" max="15384" width="15.28515625" style="4" customWidth="1"/>
    <col min="15385" max="15385" width="0" style="4" hidden="1" customWidth="1"/>
    <col min="15386" max="15616" width="9.140625" style="4"/>
    <col min="15617" max="15617" width="2.7109375" style="4" customWidth="1"/>
    <col min="15618" max="15618" width="25.140625" style="4" customWidth="1"/>
    <col min="15619" max="15619" width="6.5703125" style="4" customWidth="1"/>
    <col min="15620" max="15620" width="11.85546875" style="4" customWidth="1"/>
    <col min="15621" max="15621" width="12.42578125" style="4" customWidth="1"/>
    <col min="15622" max="15622" width="14.28515625" style="4" customWidth="1"/>
    <col min="15623" max="15623" width="14" style="4" customWidth="1"/>
    <col min="15624" max="15624" width="15.7109375" style="4" customWidth="1"/>
    <col min="15625" max="15625" width="14.140625" style="4" customWidth="1"/>
    <col min="15626" max="15626" width="7.7109375" style="4" customWidth="1"/>
    <col min="15627" max="15627" width="10.140625" style="4" customWidth="1"/>
    <col min="15628" max="15628" width="4.42578125" style="4" customWidth="1"/>
    <col min="15629" max="15629" width="24.5703125" style="4" customWidth="1"/>
    <col min="15630" max="15630" width="12" style="4" customWidth="1"/>
    <col min="15631" max="15631" width="7.5703125" style="4" customWidth="1"/>
    <col min="15632" max="15632" width="6.5703125" style="4" customWidth="1"/>
    <col min="15633" max="15633" width="12" style="4" customWidth="1"/>
    <col min="15634" max="15634" width="8.28515625" style="4" customWidth="1"/>
    <col min="15635" max="15635" width="6.7109375" style="4" customWidth="1"/>
    <col min="15636" max="15636" width="9.42578125" style="4" customWidth="1"/>
    <col min="15637" max="15637" width="13.7109375" style="4" customWidth="1"/>
    <col min="15638" max="15638" width="16.7109375" style="4" bestFit="1" customWidth="1"/>
    <col min="15639" max="15639" width="8.7109375" style="4" customWidth="1"/>
    <col min="15640" max="15640" width="15.28515625" style="4" customWidth="1"/>
    <col min="15641" max="15641" width="0" style="4" hidden="1" customWidth="1"/>
    <col min="15642" max="15872" width="9.140625" style="4"/>
    <col min="15873" max="15873" width="2.7109375" style="4" customWidth="1"/>
    <col min="15874" max="15874" width="25.140625" style="4" customWidth="1"/>
    <col min="15875" max="15875" width="6.5703125" style="4" customWidth="1"/>
    <col min="15876" max="15876" width="11.85546875" style="4" customWidth="1"/>
    <col min="15877" max="15877" width="12.42578125" style="4" customWidth="1"/>
    <col min="15878" max="15878" width="14.28515625" style="4" customWidth="1"/>
    <col min="15879" max="15879" width="14" style="4" customWidth="1"/>
    <col min="15880" max="15880" width="15.7109375" style="4" customWidth="1"/>
    <col min="15881" max="15881" width="14.140625" style="4" customWidth="1"/>
    <col min="15882" max="15882" width="7.7109375" style="4" customWidth="1"/>
    <col min="15883" max="15883" width="10.140625" style="4" customWidth="1"/>
    <col min="15884" max="15884" width="4.42578125" style="4" customWidth="1"/>
    <col min="15885" max="15885" width="24.5703125" style="4" customWidth="1"/>
    <col min="15886" max="15886" width="12" style="4" customWidth="1"/>
    <col min="15887" max="15887" width="7.5703125" style="4" customWidth="1"/>
    <col min="15888" max="15888" width="6.5703125" style="4" customWidth="1"/>
    <col min="15889" max="15889" width="12" style="4" customWidth="1"/>
    <col min="15890" max="15890" width="8.28515625" style="4" customWidth="1"/>
    <col min="15891" max="15891" width="6.7109375" style="4" customWidth="1"/>
    <col min="15892" max="15892" width="9.42578125" style="4" customWidth="1"/>
    <col min="15893" max="15893" width="13.7109375" style="4" customWidth="1"/>
    <col min="15894" max="15894" width="16.7109375" style="4" bestFit="1" customWidth="1"/>
    <col min="15895" max="15895" width="8.7109375" style="4" customWidth="1"/>
    <col min="15896" max="15896" width="15.28515625" style="4" customWidth="1"/>
    <col min="15897" max="15897" width="0" style="4" hidden="1" customWidth="1"/>
    <col min="15898" max="16128" width="9.140625" style="4"/>
    <col min="16129" max="16129" width="2.7109375" style="4" customWidth="1"/>
    <col min="16130" max="16130" width="25.140625" style="4" customWidth="1"/>
    <col min="16131" max="16131" width="6.5703125" style="4" customWidth="1"/>
    <col min="16132" max="16132" width="11.85546875" style="4" customWidth="1"/>
    <col min="16133" max="16133" width="12.42578125" style="4" customWidth="1"/>
    <col min="16134" max="16134" width="14.28515625" style="4" customWidth="1"/>
    <col min="16135" max="16135" width="14" style="4" customWidth="1"/>
    <col min="16136" max="16136" width="15.7109375" style="4" customWidth="1"/>
    <col min="16137" max="16137" width="14.140625" style="4" customWidth="1"/>
    <col min="16138" max="16138" width="7.7109375" style="4" customWidth="1"/>
    <col min="16139" max="16139" width="10.140625" style="4" customWidth="1"/>
    <col min="16140" max="16140" width="4.42578125" style="4" customWidth="1"/>
    <col min="16141" max="16141" width="24.5703125" style="4" customWidth="1"/>
    <col min="16142" max="16142" width="12" style="4" customWidth="1"/>
    <col min="16143" max="16143" width="7.5703125" style="4" customWidth="1"/>
    <col min="16144" max="16144" width="6.5703125" style="4" customWidth="1"/>
    <col min="16145" max="16145" width="12" style="4" customWidth="1"/>
    <col min="16146" max="16146" width="8.28515625" style="4" customWidth="1"/>
    <col min="16147" max="16147" width="6.7109375" style="4" customWidth="1"/>
    <col min="16148" max="16148" width="9.42578125" style="4" customWidth="1"/>
    <col min="16149" max="16149" width="13.7109375" style="4" customWidth="1"/>
    <col min="16150" max="16150" width="16.7109375" style="4" bestFit="1" customWidth="1"/>
    <col min="16151" max="16151" width="8.7109375" style="4" customWidth="1"/>
    <col min="16152" max="16152" width="15.28515625" style="4" customWidth="1"/>
    <col min="16153" max="16153" width="0" style="4" hidden="1" customWidth="1"/>
    <col min="16154" max="16384" width="9.140625" style="4"/>
  </cols>
  <sheetData>
    <row r="1" spans="1:27" ht="6" customHeight="1" x14ac:dyDescent="0.2"/>
    <row r="2" spans="1:27" ht="5.25" customHeight="1" x14ac:dyDescent="0.2">
      <c r="A2" s="8"/>
      <c r="B2" s="8"/>
      <c r="C2" s="8"/>
      <c r="D2" s="9"/>
      <c r="E2" s="9"/>
      <c r="F2" s="9"/>
      <c r="G2" s="9"/>
      <c r="H2" s="9"/>
      <c r="I2" s="9"/>
      <c r="J2" s="9"/>
    </row>
    <row r="3" spans="1:27" ht="18" customHeight="1" x14ac:dyDescent="0.3">
      <c r="A3" s="8"/>
      <c r="B3" s="10" t="s">
        <v>183</v>
      </c>
      <c r="C3" s="8"/>
      <c r="D3" s="9"/>
      <c r="E3" s="9"/>
      <c r="F3" s="9"/>
      <c r="G3" s="9"/>
      <c r="H3" s="9"/>
      <c r="I3" s="9"/>
      <c r="J3" s="9"/>
      <c r="M3" s="87"/>
    </row>
    <row r="4" spans="1:27" ht="9" customHeight="1" x14ac:dyDescent="0.3">
      <c r="A4" s="8"/>
      <c r="B4" s="10"/>
      <c r="C4" s="8"/>
      <c r="D4" s="9"/>
      <c r="E4" s="9"/>
      <c r="F4" s="9"/>
      <c r="G4" s="9"/>
      <c r="H4" s="9"/>
      <c r="I4" s="9"/>
      <c r="J4" s="9"/>
      <c r="M4" s="87"/>
    </row>
    <row r="5" spans="1:27" ht="14.25" customHeight="1" x14ac:dyDescent="0.25">
      <c r="A5" s="8"/>
      <c r="B5" s="11" t="s">
        <v>188</v>
      </c>
      <c r="C5" s="8"/>
      <c r="D5" s="9"/>
      <c r="E5" s="9"/>
      <c r="F5" s="9"/>
      <c r="G5" s="9"/>
      <c r="H5" s="12"/>
      <c r="I5" s="13" t="s">
        <v>218</v>
      </c>
      <c r="J5" s="14"/>
      <c r="M5" s="88"/>
      <c r="S5" s="89"/>
      <c r="T5" s="90"/>
      <c r="U5" s="91"/>
    </row>
    <row r="6" spans="1:27" ht="7.5" customHeight="1" x14ac:dyDescent="0.2">
      <c r="A6" s="8"/>
      <c r="B6" s="8"/>
      <c r="C6" s="8"/>
      <c r="D6" s="9"/>
      <c r="E6" s="9"/>
      <c r="F6" s="9"/>
      <c r="G6" s="9"/>
      <c r="H6" s="9"/>
      <c r="I6" s="9"/>
      <c r="J6" s="9"/>
    </row>
    <row r="7" spans="1:27" x14ac:dyDescent="0.2">
      <c r="A7" s="8"/>
      <c r="B7" s="8"/>
      <c r="C7" s="15" t="s">
        <v>176</v>
      </c>
      <c r="D7" s="9"/>
      <c r="E7" s="9"/>
      <c r="F7" s="9"/>
      <c r="G7" s="9"/>
      <c r="H7" s="111" t="s">
        <v>190</v>
      </c>
      <c r="I7" s="112"/>
      <c r="J7" s="9"/>
      <c r="N7" s="92"/>
      <c r="S7" s="113"/>
      <c r="T7" s="113"/>
    </row>
    <row r="8" spans="1:27" ht="9.75" customHeight="1" thickBot="1" x14ac:dyDescent="0.25">
      <c r="A8" s="8"/>
      <c r="B8" s="8"/>
      <c r="C8" s="8"/>
      <c r="D8" s="9"/>
      <c r="E8" s="9"/>
      <c r="F8" s="9"/>
      <c r="G8" s="9"/>
      <c r="H8" s="9"/>
      <c r="I8" s="9"/>
      <c r="J8" s="9"/>
    </row>
    <row r="9" spans="1:27" x14ac:dyDescent="0.2">
      <c r="A9" s="8"/>
      <c r="B9" s="16"/>
      <c r="C9" s="17"/>
      <c r="D9" s="18"/>
      <c r="E9" s="18"/>
      <c r="F9" s="18"/>
      <c r="G9" s="18"/>
      <c r="H9" s="18"/>
      <c r="I9" s="19"/>
      <c r="J9" s="9"/>
      <c r="Y9" s="20"/>
      <c r="Z9" s="20"/>
      <c r="AA9" s="20"/>
    </row>
    <row r="10" spans="1:27" x14ac:dyDescent="0.2">
      <c r="A10" s="8"/>
      <c r="B10" s="21"/>
      <c r="C10" s="22"/>
      <c r="D10" s="23"/>
      <c r="E10" s="23"/>
      <c r="F10" s="23"/>
      <c r="G10" s="23"/>
      <c r="H10" s="23"/>
      <c r="I10" s="24"/>
      <c r="J10" s="9"/>
      <c r="Y10" s="20"/>
      <c r="Z10" s="20"/>
      <c r="AA10" s="20"/>
    </row>
    <row r="11" spans="1:27" x14ac:dyDescent="0.2">
      <c r="A11" s="8"/>
      <c r="B11" s="21"/>
      <c r="C11" s="22"/>
      <c r="D11" s="23"/>
      <c r="E11" s="23"/>
      <c r="F11" s="23"/>
      <c r="G11" s="23"/>
      <c r="H11" s="23"/>
      <c r="I11" s="24"/>
      <c r="J11" s="9"/>
      <c r="Y11" s="20"/>
      <c r="Z11" s="20"/>
      <c r="AA11" s="20"/>
    </row>
    <row r="12" spans="1:27" x14ac:dyDescent="0.2">
      <c r="A12" s="8"/>
      <c r="B12" s="21"/>
      <c r="C12" s="22"/>
      <c r="D12" s="23"/>
      <c r="E12" s="23"/>
      <c r="F12" s="23"/>
      <c r="G12" s="23"/>
      <c r="H12" s="23"/>
      <c r="I12" s="24"/>
      <c r="J12" s="9"/>
      <c r="Y12" s="20"/>
      <c r="Z12" s="20"/>
      <c r="AA12" s="20"/>
    </row>
    <row r="13" spans="1:27" x14ac:dyDescent="0.2">
      <c r="A13" s="8"/>
      <c r="B13" s="21"/>
      <c r="C13" s="22"/>
      <c r="D13" s="23"/>
      <c r="E13" s="23"/>
      <c r="F13" s="23"/>
      <c r="G13" s="23"/>
      <c r="H13" s="23"/>
      <c r="I13" s="24"/>
      <c r="J13" s="9"/>
      <c r="Y13" s="20"/>
      <c r="Z13" s="20"/>
      <c r="AA13" s="20"/>
    </row>
    <row r="14" spans="1:27" x14ac:dyDescent="0.2">
      <c r="A14" s="8"/>
      <c r="B14" s="21"/>
      <c r="C14" s="22"/>
      <c r="D14" s="23"/>
      <c r="E14" s="23"/>
      <c r="F14" s="23"/>
      <c r="G14" s="23"/>
      <c r="H14" s="23"/>
      <c r="I14" s="24"/>
      <c r="J14" s="9"/>
      <c r="Y14" s="20"/>
      <c r="Z14" s="20"/>
      <c r="AA14" s="20"/>
    </row>
    <row r="15" spans="1:27" x14ac:dyDescent="0.2">
      <c r="A15" s="8"/>
      <c r="B15" s="21"/>
      <c r="C15" s="22"/>
      <c r="D15" s="23"/>
      <c r="E15" s="23"/>
      <c r="F15" s="23"/>
      <c r="G15" s="23"/>
      <c r="H15" s="23"/>
      <c r="I15" s="24"/>
      <c r="J15" s="9"/>
      <c r="Y15" s="20"/>
      <c r="Z15" s="20"/>
      <c r="AA15" s="20"/>
    </row>
    <row r="16" spans="1:27" x14ac:dyDescent="0.2">
      <c r="A16" s="8"/>
      <c r="B16" s="21"/>
      <c r="C16" s="22"/>
      <c r="D16" s="23"/>
      <c r="E16" s="23"/>
      <c r="F16" s="23"/>
      <c r="G16" s="23"/>
      <c r="H16" s="23"/>
      <c r="I16" s="24"/>
      <c r="J16" s="9"/>
      <c r="Y16" s="20"/>
      <c r="Z16" s="20"/>
      <c r="AA16" s="20"/>
    </row>
    <row r="17" spans="1:27" x14ac:dyDescent="0.2">
      <c r="A17" s="8"/>
      <c r="B17" s="21"/>
      <c r="C17" s="22"/>
      <c r="D17" s="23"/>
      <c r="E17" s="23"/>
      <c r="F17" s="23"/>
      <c r="G17" s="23"/>
      <c r="H17" s="23"/>
      <c r="I17" s="24"/>
      <c r="J17" s="9"/>
      <c r="Y17" s="20"/>
      <c r="Z17" s="20"/>
      <c r="AA17" s="20"/>
    </row>
    <row r="18" spans="1:27" x14ac:dyDescent="0.2">
      <c r="A18" s="8"/>
      <c r="B18" s="21"/>
      <c r="C18" s="22"/>
      <c r="D18" s="23"/>
      <c r="E18" s="23"/>
      <c r="F18" s="23"/>
      <c r="G18" s="23"/>
      <c r="H18" s="23"/>
      <c r="I18" s="24"/>
      <c r="J18" s="9"/>
      <c r="Y18" s="20"/>
      <c r="Z18" s="20"/>
      <c r="AA18" s="20"/>
    </row>
    <row r="19" spans="1:27" x14ac:dyDescent="0.2">
      <c r="A19" s="8"/>
      <c r="B19" s="21"/>
      <c r="C19" s="22"/>
      <c r="D19" s="23"/>
      <c r="E19" s="23"/>
      <c r="F19" s="23"/>
      <c r="G19" s="23"/>
      <c r="H19" s="23"/>
      <c r="I19" s="24"/>
      <c r="J19" s="9"/>
      <c r="Y19" s="20"/>
      <c r="Z19" s="20"/>
      <c r="AA19" s="20"/>
    </row>
    <row r="20" spans="1:27" x14ac:dyDescent="0.2">
      <c r="A20" s="8"/>
      <c r="B20" s="21"/>
      <c r="C20" s="22"/>
      <c r="D20" s="23"/>
      <c r="E20" s="23"/>
      <c r="F20" s="23"/>
      <c r="G20" s="23"/>
      <c r="H20" s="23"/>
      <c r="I20" s="24"/>
      <c r="J20" s="9"/>
      <c r="Y20" s="20"/>
      <c r="Z20" s="20"/>
      <c r="AA20" s="20"/>
    </row>
    <row r="21" spans="1:27" x14ac:dyDescent="0.2">
      <c r="A21" s="8"/>
      <c r="B21" s="21"/>
      <c r="C21" s="22"/>
      <c r="D21" s="23"/>
      <c r="E21" s="23"/>
      <c r="F21" s="23"/>
      <c r="G21" s="23"/>
      <c r="H21" s="23"/>
      <c r="I21" s="24"/>
      <c r="J21" s="9"/>
      <c r="Y21" s="20"/>
      <c r="Z21" s="20"/>
      <c r="AA21" s="20"/>
    </row>
    <row r="22" spans="1:27" x14ac:dyDescent="0.2">
      <c r="A22" s="8"/>
      <c r="B22" s="21"/>
      <c r="C22" s="22"/>
      <c r="D22" s="23"/>
      <c r="E22" s="23"/>
      <c r="F22" s="23"/>
      <c r="G22" s="23"/>
      <c r="H22" s="23"/>
      <c r="I22" s="24"/>
      <c r="J22" s="9"/>
      <c r="Y22" s="20"/>
      <c r="Z22" s="20"/>
      <c r="AA22" s="20"/>
    </row>
    <row r="23" spans="1:27" x14ac:dyDescent="0.2">
      <c r="A23" s="8"/>
      <c r="B23" s="21"/>
      <c r="C23" s="22"/>
      <c r="D23" s="23"/>
      <c r="E23" s="23"/>
      <c r="F23" s="23"/>
      <c r="G23" s="23"/>
      <c r="H23" s="23"/>
      <c r="I23" s="24"/>
      <c r="J23" s="9"/>
      <c r="Y23" s="20"/>
      <c r="Z23" s="20"/>
      <c r="AA23" s="20"/>
    </row>
    <row r="24" spans="1:27" x14ac:dyDescent="0.2">
      <c r="A24" s="8"/>
      <c r="B24" s="21"/>
      <c r="C24" s="22"/>
      <c r="D24" s="23"/>
      <c r="E24" s="23"/>
      <c r="F24" s="23"/>
      <c r="G24" s="23"/>
      <c r="H24" s="23"/>
      <c r="I24" s="24"/>
      <c r="J24" s="9"/>
      <c r="Y24" s="20"/>
      <c r="Z24" s="20"/>
      <c r="AA24" s="20"/>
    </row>
    <row r="25" spans="1:27" x14ac:dyDescent="0.2">
      <c r="A25" s="8"/>
      <c r="B25" s="21"/>
      <c r="C25" s="22"/>
      <c r="D25" s="23"/>
      <c r="E25" s="23"/>
      <c r="F25" s="23"/>
      <c r="G25" s="23"/>
      <c r="H25" s="23"/>
      <c r="I25" s="24"/>
      <c r="J25" s="9"/>
      <c r="Y25" s="20"/>
      <c r="Z25" s="20"/>
      <c r="AA25" s="20"/>
    </row>
    <row r="26" spans="1:27" ht="15.75" customHeight="1" thickBot="1" x14ac:dyDescent="0.25">
      <c r="A26" s="8"/>
      <c r="B26" s="25"/>
      <c r="C26" s="26"/>
      <c r="D26" s="27"/>
      <c r="E26" s="27"/>
      <c r="F26" s="27"/>
      <c r="G26" s="27"/>
      <c r="H26" s="27"/>
      <c r="I26" s="28"/>
      <c r="J26" s="9"/>
      <c r="M26" s="93"/>
      <c r="Y26" s="20"/>
      <c r="Z26" s="20"/>
      <c r="AA26" s="20"/>
    </row>
    <row r="27" spans="1:27" s="36" customFormat="1" ht="18.600000000000001" customHeight="1" x14ac:dyDescent="0.2">
      <c r="A27" s="29"/>
      <c r="B27" s="29"/>
      <c r="C27" s="29"/>
      <c r="D27" s="30"/>
      <c r="E27" s="30"/>
      <c r="F27" s="30"/>
      <c r="G27" s="30"/>
      <c r="H27" s="30"/>
      <c r="I27" s="31"/>
      <c r="J27" s="32"/>
      <c r="K27" s="33"/>
      <c r="L27" s="34"/>
      <c r="M27" s="74"/>
      <c r="N27" s="79"/>
      <c r="O27" s="80"/>
      <c r="P27" s="80"/>
      <c r="Q27" s="80"/>
      <c r="R27" s="80"/>
      <c r="S27" s="80"/>
      <c r="T27" s="94"/>
      <c r="U27" s="77"/>
      <c r="V27" s="35"/>
    </row>
    <row r="28" spans="1:27" s="74" customFormat="1" ht="1.9" customHeight="1" x14ac:dyDescent="0.2">
      <c r="C28" s="74" t="s">
        <v>177</v>
      </c>
      <c r="D28" s="75" t="s">
        <v>178</v>
      </c>
      <c r="E28" s="76" t="s">
        <v>179</v>
      </c>
      <c r="F28" s="75" t="s">
        <v>163</v>
      </c>
      <c r="G28" s="75" t="s">
        <v>169</v>
      </c>
      <c r="H28" s="75" t="s">
        <v>165</v>
      </c>
      <c r="I28" s="77" t="s">
        <v>166</v>
      </c>
      <c r="J28" s="75" t="s">
        <v>180</v>
      </c>
      <c r="K28" s="75" t="s">
        <v>181</v>
      </c>
      <c r="L28" s="78" t="s">
        <v>187</v>
      </c>
      <c r="N28" s="79">
        <f>IF((VLOOKUP(H7,M32:T219,5,TRUE)=L28),0,1)</f>
        <v>1</v>
      </c>
      <c r="O28" s="80"/>
      <c r="P28" s="81"/>
      <c r="Q28" s="80"/>
      <c r="R28" s="80"/>
      <c r="S28" s="80"/>
      <c r="T28" s="82"/>
      <c r="U28" s="75"/>
      <c r="V28" s="75"/>
    </row>
    <row r="29" spans="1:27" s="74" customFormat="1" ht="3.6" customHeight="1" x14ac:dyDescent="0.2">
      <c r="C29" s="79">
        <f>VLOOKUP(H7,M32:T219,2,TRUE)</f>
        <v>2005</v>
      </c>
      <c r="D29" s="83">
        <f>VLOOKUP(H7,M32:T219,3,TRUE)</f>
        <v>19.328020000000002</v>
      </c>
      <c r="E29" s="84">
        <f>SUM(R29:T29)+Q29</f>
        <v>0</v>
      </c>
      <c r="F29" s="83">
        <f>VLOOKUP(H7,M32:T219,4,TRUE)</f>
        <v>19.537231439123097</v>
      </c>
      <c r="G29" s="83">
        <f>VLOOKUP(H7,M32:T219,6,TRUE)</f>
        <v>1.6150645539481023</v>
      </c>
      <c r="H29" s="83">
        <f>VLOOKUP(H7,M32:T219,7,TRUE)</f>
        <v>78.173035830881787</v>
      </c>
      <c r="I29" s="83">
        <f>VLOOKUP(H7,M32:T219,8,TRUE)</f>
        <v>0.67471991440406198</v>
      </c>
      <c r="J29" s="85">
        <f>IF(OR(F29=L28,(VLOOKUP(H7,M32:T219,5,TRUE))=L28),-0.0001,(VLOOKUP(H7,M32:T219,5,TRUE)*(100/F29)))</f>
        <v>44.775380280496584</v>
      </c>
      <c r="K29" s="75">
        <f>IF(J29=-0.0001,-0.0001,100-J29)</f>
        <v>55.224619719503416</v>
      </c>
      <c r="L29" s="74" t="str">
        <f>IF(J29=-0.0001,"No 'Energy from Transport' data available for this country.","")</f>
        <v/>
      </c>
      <c r="N29" s="79"/>
      <c r="O29" s="80"/>
      <c r="P29" s="81"/>
      <c r="Q29" s="80"/>
      <c r="R29" s="80"/>
      <c r="S29" s="80"/>
      <c r="T29" s="80"/>
      <c r="U29" s="85"/>
      <c r="V29" s="75"/>
      <c r="W29" s="86"/>
    </row>
    <row r="30" spans="1:27" ht="48.75" customHeight="1" x14ac:dyDescent="0.2">
      <c r="A30" s="37"/>
      <c r="B30" s="38" t="s">
        <v>175</v>
      </c>
      <c r="C30" s="39" t="s">
        <v>0</v>
      </c>
      <c r="D30" s="40" t="s">
        <v>172</v>
      </c>
      <c r="E30" s="40" t="s">
        <v>225</v>
      </c>
      <c r="F30" s="40" t="s">
        <v>224</v>
      </c>
      <c r="G30" s="40" t="s">
        <v>226</v>
      </c>
      <c r="H30" s="40" t="s">
        <v>227</v>
      </c>
      <c r="I30" s="40" t="s">
        <v>228</v>
      </c>
      <c r="J30" s="41"/>
      <c r="K30" s="42"/>
      <c r="M30" s="95" t="s">
        <v>175</v>
      </c>
      <c r="N30" s="96" t="s">
        <v>0</v>
      </c>
      <c r="O30" s="97" t="s">
        <v>172</v>
      </c>
      <c r="P30" s="97" t="s">
        <v>163</v>
      </c>
      <c r="Q30" s="97" t="s">
        <v>164</v>
      </c>
      <c r="R30" s="97" t="s">
        <v>169</v>
      </c>
      <c r="S30" s="97" t="s">
        <v>165</v>
      </c>
      <c r="T30" s="97" t="s">
        <v>166</v>
      </c>
      <c r="V30" s="43"/>
    </row>
    <row r="31" spans="1:27" ht="28.15" customHeight="1" x14ac:dyDescent="0.2">
      <c r="A31" s="44"/>
      <c r="B31" s="45"/>
      <c r="C31" s="46"/>
      <c r="D31" s="47" t="s">
        <v>184</v>
      </c>
      <c r="E31" s="105" t="s">
        <v>171</v>
      </c>
      <c r="F31" s="105" t="s">
        <v>171</v>
      </c>
      <c r="G31" s="105" t="s">
        <v>171</v>
      </c>
      <c r="H31" s="105" t="s">
        <v>171</v>
      </c>
      <c r="I31" s="105" t="s">
        <v>171</v>
      </c>
      <c r="J31" s="48"/>
      <c r="M31" s="98"/>
      <c r="N31" s="99"/>
      <c r="O31" s="100" t="s">
        <v>1</v>
      </c>
      <c r="P31" s="114" t="s">
        <v>171</v>
      </c>
      <c r="Q31" s="114"/>
      <c r="R31" s="114"/>
      <c r="S31" s="114"/>
      <c r="T31" s="114"/>
      <c r="U31" s="101"/>
    </row>
    <row r="32" spans="1:27" x14ac:dyDescent="0.2">
      <c r="A32" s="49"/>
      <c r="B32" s="50" t="s">
        <v>190</v>
      </c>
      <c r="C32" s="50">
        <v>2005</v>
      </c>
      <c r="D32" s="51">
        <v>19.328020000000002</v>
      </c>
      <c r="E32" s="51">
        <v>19.537231439123097</v>
      </c>
      <c r="F32" s="51">
        <v>8.7478696731481023</v>
      </c>
      <c r="G32" s="51">
        <v>1.6150645539481023</v>
      </c>
      <c r="H32" s="51">
        <v>78.173035830881787</v>
      </c>
      <c r="I32" s="51">
        <v>0.67471991440406198</v>
      </c>
      <c r="J32" s="49"/>
      <c r="L32" s="52"/>
      <c r="M32" s="102" t="s">
        <v>190</v>
      </c>
      <c r="N32" s="102">
        <v>2005</v>
      </c>
      <c r="O32" s="103">
        <v>19.328020000000002</v>
      </c>
      <c r="P32" s="103">
        <v>19.537231439123097</v>
      </c>
      <c r="Q32" s="103">
        <v>8.7478696731481023</v>
      </c>
      <c r="R32" s="103">
        <v>1.6150645539481023</v>
      </c>
      <c r="S32" s="103">
        <v>78.173035830881787</v>
      </c>
      <c r="T32" s="103">
        <v>0.67471991440406198</v>
      </c>
      <c r="U32" s="104"/>
    </row>
    <row r="33" spans="1:21" x14ac:dyDescent="0.2">
      <c r="A33" s="49"/>
      <c r="B33" s="50" t="s">
        <v>2</v>
      </c>
      <c r="C33" s="50">
        <v>1994</v>
      </c>
      <c r="D33" s="51">
        <v>5.5338700000000003</v>
      </c>
      <c r="E33" s="51">
        <v>56.108654522061421</v>
      </c>
      <c r="F33" s="51">
        <v>14.407458071837612</v>
      </c>
      <c r="G33" s="51">
        <v>3.7924635020338391</v>
      </c>
      <c r="H33" s="51">
        <v>33.959597894421087</v>
      </c>
      <c r="I33" s="51">
        <v>6.1392840814836633</v>
      </c>
      <c r="J33" s="49"/>
      <c r="L33" s="52"/>
      <c r="M33" s="102" t="s">
        <v>2</v>
      </c>
      <c r="N33" s="102">
        <v>1994</v>
      </c>
      <c r="O33" s="103">
        <v>5.5338700000000003</v>
      </c>
      <c r="P33" s="103">
        <v>56.108654522061421</v>
      </c>
      <c r="Q33" s="103">
        <v>14.407458071837612</v>
      </c>
      <c r="R33" s="103">
        <v>3.7924635020338391</v>
      </c>
      <c r="S33" s="103">
        <v>33.959597894421087</v>
      </c>
      <c r="T33" s="103">
        <v>6.1392840814836633</v>
      </c>
      <c r="U33" s="104"/>
    </row>
    <row r="34" spans="1:21" x14ac:dyDescent="0.2">
      <c r="A34" s="53"/>
      <c r="B34" s="50" t="s">
        <v>3</v>
      </c>
      <c r="C34" s="50">
        <v>2000</v>
      </c>
      <c r="D34" s="51">
        <v>111.02258999999999</v>
      </c>
      <c r="E34" s="51">
        <v>78.898897963018172</v>
      </c>
      <c r="F34" s="51">
        <v>11.520159996267425</v>
      </c>
      <c r="G34" s="51">
        <v>4.9213678045161799</v>
      </c>
      <c r="H34" s="51">
        <v>5.8858471956022642</v>
      </c>
      <c r="I34" s="51">
        <v>10.293887036863399</v>
      </c>
      <c r="J34" s="53"/>
      <c r="L34" s="52"/>
      <c r="M34" s="102" t="s">
        <v>3</v>
      </c>
      <c r="N34" s="102">
        <v>2000</v>
      </c>
      <c r="O34" s="103">
        <v>111.02258999999999</v>
      </c>
      <c r="P34" s="103">
        <v>78.898897963018172</v>
      </c>
      <c r="Q34" s="103">
        <v>11.520159996267425</v>
      </c>
      <c r="R34" s="103">
        <v>4.9213678045161799</v>
      </c>
      <c r="S34" s="103">
        <v>5.8858471956022642</v>
      </c>
      <c r="T34" s="103">
        <v>10.293887036863399</v>
      </c>
      <c r="U34" s="104"/>
    </row>
    <row r="35" spans="1:21" x14ac:dyDescent="0.2">
      <c r="A35" s="54"/>
      <c r="B35" s="50" t="s">
        <v>191</v>
      </c>
      <c r="C35" s="50">
        <v>2005</v>
      </c>
      <c r="D35" s="51">
        <v>61.610759999999999</v>
      </c>
      <c r="E35" s="51">
        <v>61.242646576669394</v>
      </c>
      <c r="F35" s="51" t="s">
        <v>217</v>
      </c>
      <c r="G35" s="51">
        <v>0.57132877438940866</v>
      </c>
      <c r="H35" s="51">
        <v>36.641976174291635</v>
      </c>
      <c r="I35" s="51">
        <v>1.5440484746495577</v>
      </c>
      <c r="J35" s="54"/>
      <c r="L35" s="52"/>
      <c r="M35" s="102" t="s">
        <v>191</v>
      </c>
      <c r="N35" s="102">
        <v>2005</v>
      </c>
      <c r="O35" s="103">
        <v>61.610759999999999</v>
      </c>
      <c r="P35" s="103">
        <v>61.242646576669394</v>
      </c>
      <c r="Q35" s="103" t="s">
        <v>217</v>
      </c>
      <c r="R35" s="103">
        <v>0.57132877438940866</v>
      </c>
      <c r="S35" s="103">
        <v>36.641976174291635</v>
      </c>
      <c r="T35" s="103">
        <v>1.5440484746495577</v>
      </c>
      <c r="U35" s="104"/>
    </row>
    <row r="36" spans="1:21" x14ac:dyDescent="0.2">
      <c r="A36" s="54"/>
      <c r="B36" s="50" t="s">
        <v>4</v>
      </c>
      <c r="C36" s="50">
        <v>2000</v>
      </c>
      <c r="D36" s="51">
        <v>0.59775</v>
      </c>
      <c r="E36" s="51">
        <v>62.353826850690098</v>
      </c>
      <c r="F36" s="51">
        <v>30.552906733584273</v>
      </c>
      <c r="G36" s="51" t="s">
        <v>217</v>
      </c>
      <c r="H36" s="51">
        <v>17.45378502718528</v>
      </c>
      <c r="I36" s="51">
        <v>20.192388122124637</v>
      </c>
      <c r="J36" s="54"/>
      <c r="L36" s="52"/>
      <c r="M36" s="102" t="s">
        <v>4</v>
      </c>
      <c r="N36" s="102">
        <v>2000</v>
      </c>
      <c r="O36" s="103">
        <v>0.59775</v>
      </c>
      <c r="P36" s="103">
        <v>62.353826850690098</v>
      </c>
      <c r="Q36" s="103">
        <v>30.552906733584273</v>
      </c>
      <c r="R36" s="103" t="s">
        <v>217</v>
      </c>
      <c r="S36" s="103">
        <v>17.45378502718528</v>
      </c>
      <c r="T36" s="103">
        <v>20.192388122124637</v>
      </c>
      <c r="U36" s="104"/>
    </row>
    <row r="37" spans="1:21" x14ac:dyDescent="0.2">
      <c r="B37" s="55" t="s">
        <v>5</v>
      </c>
      <c r="C37" s="55">
        <v>2000</v>
      </c>
      <c r="D37" s="56">
        <v>282.00076000000001</v>
      </c>
      <c r="E37" s="56">
        <v>46.794533461541029</v>
      </c>
      <c r="F37" s="56">
        <v>14.268599843489781</v>
      </c>
      <c r="G37" s="56">
        <v>3.9388971859508457</v>
      </c>
      <c r="H37" s="56">
        <v>44.297536644936706</v>
      </c>
      <c r="I37" s="56">
        <v>4.9690362536611596</v>
      </c>
      <c r="J37" s="4"/>
      <c r="L37" s="52"/>
      <c r="M37" s="102" t="s">
        <v>5</v>
      </c>
      <c r="N37" s="102">
        <v>2000</v>
      </c>
      <c r="O37" s="103">
        <v>282.00076000000001</v>
      </c>
      <c r="P37" s="103">
        <v>46.794533461541029</v>
      </c>
      <c r="Q37" s="103">
        <v>14.268599843489781</v>
      </c>
      <c r="R37" s="103">
        <v>3.9388971859508457</v>
      </c>
      <c r="S37" s="103">
        <v>44.297536644936706</v>
      </c>
      <c r="T37" s="103">
        <v>4.9690362536611596</v>
      </c>
      <c r="U37" s="104"/>
    </row>
    <row r="38" spans="1:21" x14ac:dyDescent="0.2">
      <c r="B38" s="55" t="s">
        <v>6</v>
      </c>
      <c r="C38" s="55">
        <v>2010</v>
      </c>
      <c r="D38" s="56">
        <v>7.2021699999999997</v>
      </c>
      <c r="E38" s="56">
        <v>69.539041705485985</v>
      </c>
      <c r="F38" s="56">
        <v>17.324500810172488</v>
      </c>
      <c r="G38" s="56">
        <v>3.1373877595224773</v>
      </c>
      <c r="H38" s="56">
        <v>18.357522802155462</v>
      </c>
      <c r="I38" s="56">
        <v>8.9660477328360759</v>
      </c>
      <c r="J38" s="4"/>
      <c r="L38" s="52"/>
      <c r="M38" s="102" t="s">
        <v>6</v>
      </c>
      <c r="N38" s="102">
        <v>2010</v>
      </c>
      <c r="O38" s="103">
        <v>7.2021699999999997</v>
      </c>
      <c r="P38" s="103">
        <v>69.539041705485985</v>
      </c>
      <c r="Q38" s="103">
        <v>17.324500810172488</v>
      </c>
      <c r="R38" s="103">
        <v>3.1373877595224773</v>
      </c>
      <c r="S38" s="103">
        <v>18.357522802155462</v>
      </c>
      <c r="T38" s="103">
        <v>8.9660477328360759</v>
      </c>
      <c r="U38" s="104"/>
    </row>
    <row r="39" spans="1:21" x14ac:dyDescent="0.2">
      <c r="B39" s="55" t="s">
        <v>7</v>
      </c>
      <c r="C39" s="55">
        <v>2012</v>
      </c>
      <c r="D39" s="56">
        <v>543.64844999999991</v>
      </c>
      <c r="E39" s="56">
        <v>76.034218436565027</v>
      </c>
      <c r="F39" s="56">
        <v>16.592660201643177</v>
      </c>
      <c r="G39" s="56">
        <v>5.7400641903789111</v>
      </c>
      <c r="H39" s="56">
        <v>16.06931096740918</v>
      </c>
      <c r="I39" s="56">
        <v>2.1564064056468846</v>
      </c>
      <c r="J39" s="4"/>
      <c r="L39" s="52"/>
      <c r="M39" s="102" t="s">
        <v>7</v>
      </c>
      <c r="N39" s="102">
        <v>2012</v>
      </c>
      <c r="O39" s="103">
        <v>543.64844999999991</v>
      </c>
      <c r="P39" s="103">
        <v>76.034218436565027</v>
      </c>
      <c r="Q39" s="103">
        <v>16.592660201643177</v>
      </c>
      <c r="R39" s="103">
        <v>5.7400641903789111</v>
      </c>
      <c r="S39" s="103">
        <v>16.06931096740918</v>
      </c>
      <c r="T39" s="103">
        <v>2.1564064056468846</v>
      </c>
      <c r="U39" s="104"/>
    </row>
    <row r="40" spans="1:21" x14ac:dyDescent="0.2">
      <c r="B40" s="55" t="s">
        <v>8</v>
      </c>
      <c r="C40" s="55">
        <v>2012</v>
      </c>
      <c r="D40" s="56">
        <v>80.059359999999998</v>
      </c>
      <c r="E40" s="57">
        <v>74.559089655475631</v>
      </c>
      <c r="F40" s="56">
        <v>27.024735146521284</v>
      </c>
      <c r="G40" s="56">
        <v>13.586468840120631</v>
      </c>
      <c r="H40" s="56">
        <v>9.3668373067184145</v>
      </c>
      <c r="I40" s="56">
        <v>2.0697142720101684</v>
      </c>
      <c r="J40" s="4"/>
      <c r="L40" s="52"/>
      <c r="M40" s="102" t="s">
        <v>8</v>
      </c>
      <c r="N40" s="102">
        <v>2012</v>
      </c>
      <c r="O40" s="103">
        <v>80.059359999999998</v>
      </c>
      <c r="P40" s="103">
        <v>74.559089655475631</v>
      </c>
      <c r="Q40" s="103">
        <v>27.024735146521284</v>
      </c>
      <c r="R40" s="103">
        <v>13.586468840120631</v>
      </c>
      <c r="S40" s="103">
        <v>9.3668373067184145</v>
      </c>
      <c r="T40" s="103">
        <v>2.0697142720101684</v>
      </c>
      <c r="U40" s="104"/>
    </row>
    <row r="41" spans="1:21" x14ac:dyDescent="0.2">
      <c r="B41" s="55" t="s">
        <v>9</v>
      </c>
      <c r="C41" s="55">
        <v>1994</v>
      </c>
      <c r="D41" s="56">
        <v>43.165970000000002</v>
      </c>
      <c r="E41" s="56">
        <v>10.439102839574787</v>
      </c>
      <c r="F41" s="56" t="s">
        <v>217</v>
      </c>
      <c r="G41" s="56" t="s">
        <v>217</v>
      </c>
      <c r="H41" s="56">
        <v>8.5313268762407048</v>
      </c>
      <c r="I41" s="56">
        <v>4.0754325687572877</v>
      </c>
      <c r="J41" s="4"/>
      <c r="L41" s="52"/>
      <c r="M41" s="102" t="s">
        <v>9</v>
      </c>
      <c r="N41" s="102">
        <v>1994</v>
      </c>
      <c r="O41" s="103">
        <v>43.165970000000002</v>
      </c>
      <c r="P41" s="103">
        <v>10.439102839574787</v>
      </c>
      <c r="Q41" s="103" t="s">
        <v>217</v>
      </c>
      <c r="R41" s="103" t="s">
        <v>217</v>
      </c>
      <c r="S41" s="103">
        <v>8.5313268762407048</v>
      </c>
      <c r="T41" s="103">
        <v>4.0754325687572877</v>
      </c>
      <c r="U41" s="104"/>
    </row>
    <row r="42" spans="1:21" x14ac:dyDescent="0.2">
      <c r="A42" s="54"/>
      <c r="B42" s="50" t="s">
        <v>10</v>
      </c>
      <c r="C42" s="50">
        <v>1994</v>
      </c>
      <c r="D42" s="51">
        <v>2.1971999999999996</v>
      </c>
      <c r="E42" s="51">
        <v>84.935372292008012</v>
      </c>
      <c r="F42" s="51" t="s">
        <v>217</v>
      </c>
      <c r="G42" s="51" t="s">
        <v>217</v>
      </c>
      <c r="H42" s="51">
        <v>0.95576187875477892</v>
      </c>
      <c r="I42" s="51" t="s">
        <v>217</v>
      </c>
      <c r="J42" s="54"/>
      <c r="L42" s="52"/>
      <c r="M42" s="102" t="s">
        <v>10</v>
      </c>
      <c r="N42" s="102">
        <v>1994</v>
      </c>
      <c r="O42" s="103">
        <v>2.1971999999999996</v>
      </c>
      <c r="P42" s="103">
        <v>84.935372292008012</v>
      </c>
      <c r="Q42" s="103" t="s">
        <v>217</v>
      </c>
      <c r="R42" s="103" t="s">
        <v>217</v>
      </c>
      <c r="S42" s="103">
        <v>0.95576187875477892</v>
      </c>
      <c r="T42" s="103" t="s">
        <v>217</v>
      </c>
      <c r="U42" s="104"/>
    </row>
    <row r="43" spans="1:21" x14ac:dyDescent="0.2">
      <c r="A43" s="54"/>
      <c r="B43" s="50" t="s">
        <v>11</v>
      </c>
      <c r="C43" s="50">
        <v>2000</v>
      </c>
      <c r="D43" s="51">
        <v>22.372799999999998</v>
      </c>
      <c r="E43" s="51">
        <v>77.115962239862696</v>
      </c>
      <c r="F43" s="51">
        <v>6.7894943860401913</v>
      </c>
      <c r="G43" s="51">
        <v>11.244904526925554</v>
      </c>
      <c r="H43" s="51" t="s">
        <v>217</v>
      </c>
      <c r="I43" s="51">
        <v>11.639133233211757</v>
      </c>
      <c r="J43" s="54"/>
      <c r="L43" s="52"/>
      <c r="M43" s="102" t="s">
        <v>11</v>
      </c>
      <c r="N43" s="102">
        <v>2000</v>
      </c>
      <c r="O43" s="103">
        <v>22.372799999999998</v>
      </c>
      <c r="P43" s="103">
        <v>77.115962239862696</v>
      </c>
      <c r="Q43" s="103">
        <v>6.7894943860401913</v>
      </c>
      <c r="R43" s="103">
        <v>11.244904526925554</v>
      </c>
      <c r="S43" s="103" t="s">
        <v>217</v>
      </c>
      <c r="T43" s="103">
        <v>11.639133233211757</v>
      </c>
      <c r="U43" s="104"/>
    </row>
    <row r="44" spans="1:21" x14ac:dyDescent="0.2">
      <c r="A44" s="54"/>
      <c r="B44" s="50" t="s">
        <v>12</v>
      </c>
      <c r="C44" s="50">
        <v>2005</v>
      </c>
      <c r="D44" s="51">
        <v>99.442239999999998</v>
      </c>
      <c r="E44" s="51">
        <v>38.861825719131019</v>
      </c>
      <c r="F44" s="51">
        <v>5.5308488626161267</v>
      </c>
      <c r="G44" s="51">
        <v>2.9290369967530894</v>
      </c>
      <c r="H44" s="51">
        <v>43.360738857049071</v>
      </c>
      <c r="I44" s="51">
        <v>14.848398427066806</v>
      </c>
      <c r="J44" s="54"/>
      <c r="L44" s="52"/>
      <c r="M44" s="102" t="s">
        <v>12</v>
      </c>
      <c r="N44" s="102">
        <v>2005</v>
      </c>
      <c r="O44" s="103">
        <v>99.442239999999998</v>
      </c>
      <c r="P44" s="103">
        <v>38.861825719131019</v>
      </c>
      <c r="Q44" s="103">
        <v>5.5308488626161267</v>
      </c>
      <c r="R44" s="103">
        <v>2.9290369967530894</v>
      </c>
      <c r="S44" s="103">
        <v>43.360738857049071</v>
      </c>
      <c r="T44" s="103">
        <v>14.848398427066806</v>
      </c>
      <c r="U44" s="104"/>
    </row>
    <row r="45" spans="1:21" x14ac:dyDescent="0.2">
      <c r="A45" s="54"/>
      <c r="B45" s="50" t="s">
        <v>13</v>
      </c>
      <c r="C45" s="50">
        <v>1997</v>
      </c>
      <c r="D45" s="51">
        <v>4.0564400000000003</v>
      </c>
      <c r="E45" s="51">
        <v>49.977813057755071</v>
      </c>
      <c r="F45" s="51">
        <v>6.2039620948417822</v>
      </c>
      <c r="G45" s="51">
        <v>4.2155190265355831</v>
      </c>
      <c r="H45" s="51">
        <v>1.6497224167003579</v>
      </c>
      <c r="I45" s="51">
        <v>44.156945499008984</v>
      </c>
      <c r="J45" s="54"/>
      <c r="L45" s="52"/>
      <c r="M45" s="102" t="s">
        <v>13</v>
      </c>
      <c r="N45" s="102">
        <v>1997</v>
      </c>
      <c r="O45" s="103">
        <v>4.0564400000000003</v>
      </c>
      <c r="P45" s="103">
        <v>49.977813057755071</v>
      </c>
      <c r="Q45" s="103">
        <v>6.2039620948417822</v>
      </c>
      <c r="R45" s="103">
        <v>4.2155190265355831</v>
      </c>
      <c r="S45" s="103">
        <v>1.6497224167003579</v>
      </c>
      <c r="T45" s="103">
        <v>44.156945499008984</v>
      </c>
      <c r="U45" s="104"/>
    </row>
    <row r="46" spans="1:21" x14ac:dyDescent="0.2">
      <c r="A46" s="54"/>
      <c r="B46" s="50" t="s">
        <v>14</v>
      </c>
      <c r="C46" s="50">
        <v>2012</v>
      </c>
      <c r="D46" s="51">
        <v>89.283330000000007</v>
      </c>
      <c r="E46" s="51">
        <v>61.941932497365407</v>
      </c>
      <c r="F46" s="51">
        <v>8.0835246624425849</v>
      </c>
      <c r="G46" s="51">
        <v>4.7873662418281215</v>
      </c>
      <c r="H46" s="51">
        <v>26.176801425305264</v>
      </c>
      <c r="I46" s="51">
        <v>7.0216691066518244</v>
      </c>
      <c r="J46" s="54"/>
      <c r="L46" s="52"/>
      <c r="M46" s="102" t="s">
        <v>14</v>
      </c>
      <c r="N46" s="102">
        <v>2012</v>
      </c>
      <c r="O46" s="103">
        <v>89.283330000000007</v>
      </c>
      <c r="P46" s="103">
        <v>61.941932497365407</v>
      </c>
      <c r="Q46" s="103">
        <v>8.0835246624425849</v>
      </c>
      <c r="R46" s="103">
        <v>4.7873662418281215</v>
      </c>
      <c r="S46" s="103">
        <v>26.176801425305264</v>
      </c>
      <c r="T46" s="103">
        <v>7.0216691066518244</v>
      </c>
      <c r="U46" s="104"/>
    </row>
    <row r="47" spans="1:21" x14ac:dyDescent="0.2">
      <c r="B47" s="55" t="s">
        <v>15</v>
      </c>
      <c r="C47" s="55">
        <v>2012</v>
      </c>
      <c r="D47" s="56">
        <v>116.52032000000001</v>
      </c>
      <c r="E47" s="56">
        <v>81.015706101734011</v>
      </c>
      <c r="F47" s="56">
        <v>21.410729047088093</v>
      </c>
      <c r="G47" s="56">
        <v>9.5887567078428901</v>
      </c>
      <c r="H47" s="56">
        <v>7.944133692732736</v>
      </c>
      <c r="I47" s="56">
        <v>1.2944523324343771</v>
      </c>
      <c r="J47" s="4"/>
      <c r="L47" s="52"/>
      <c r="M47" s="102" t="s">
        <v>15</v>
      </c>
      <c r="N47" s="102">
        <v>2012</v>
      </c>
      <c r="O47" s="103">
        <v>116.52032000000001</v>
      </c>
      <c r="P47" s="103">
        <v>81.015706101734011</v>
      </c>
      <c r="Q47" s="103">
        <v>21.410729047088093</v>
      </c>
      <c r="R47" s="103">
        <v>9.5887567078428901</v>
      </c>
      <c r="S47" s="103">
        <v>7.944133692732736</v>
      </c>
      <c r="T47" s="103">
        <v>1.2944523324343771</v>
      </c>
      <c r="U47" s="104"/>
    </row>
    <row r="48" spans="1:21" x14ac:dyDescent="0.2">
      <c r="B48" s="55" t="s">
        <v>16</v>
      </c>
      <c r="C48" s="55">
        <v>1994</v>
      </c>
      <c r="D48" s="56">
        <v>6.3350100000000005</v>
      </c>
      <c r="E48" s="56">
        <v>9.5793061100140324</v>
      </c>
      <c r="F48" s="56">
        <v>4.9550040173575098</v>
      </c>
      <c r="G48" s="56">
        <v>4.5777354731878876E-3</v>
      </c>
      <c r="H48" s="56">
        <v>4.2678701375372734</v>
      </c>
      <c r="I48" s="56">
        <v>86.147930311080785</v>
      </c>
      <c r="J48" s="4"/>
      <c r="L48" s="52"/>
      <c r="M48" s="102" t="s">
        <v>16</v>
      </c>
      <c r="N48" s="102">
        <v>1994</v>
      </c>
      <c r="O48" s="103">
        <v>6.3350100000000005</v>
      </c>
      <c r="P48" s="103">
        <v>9.5793061100140324</v>
      </c>
      <c r="Q48" s="103">
        <v>4.9550040173575098</v>
      </c>
      <c r="R48" s="103">
        <v>4.5777354731878876E-3</v>
      </c>
      <c r="S48" s="103">
        <v>4.2678701375372734</v>
      </c>
      <c r="T48" s="103">
        <v>86.147930311080785</v>
      </c>
      <c r="U48" s="104"/>
    </row>
    <row r="49" spans="1:21" x14ac:dyDescent="0.2">
      <c r="B49" s="55" t="s">
        <v>17</v>
      </c>
      <c r="C49" s="55">
        <v>2000</v>
      </c>
      <c r="D49" s="56">
        <v>6.2510300000000001</v>
      </c>
      <c r="E49" s="56">
        <v>30.088961339171306</v>
      </c>
      <c r="F49" s="56">
        <v>14.526725995555934</v>
      </c>
      <c r="G49" s="56" t="s">
        <v>217</v>
      </c>
      <c r="H49" s="56">
        <v>67.812824446531224</v>
      </c>
      <c r="I49" s="56">
        <v>2.0982142142974838</v>
      </c>
      <c r="J49" s="4"/>
      <c r="L49" s="52"/>
      <c r="M49" s="102" t="s">
        <v>17</v>
      </c>
      <c r="N49" s="102">
        <v>2000</v>
      </c>
      <c r="O49" s="103">
        <v>6.2510300000000001</v>
      </c>
      <c r="P49" s="103">
        <v>30.088961339171306</v>
      </c>
      <c r="Q49" s="103">
        <v>14.526725995555934</v>
      </c>
      <c r="R49" s="103" t="s">
        <v>217</v>
      </c>
      <c r="S49" s="103">
        <v>67.812824446531224</v>
      </c>
      <c r="T49" s="103">
        <v>2.0982142142974838</v>
      </c>
      <c r="U49" s="104"/>
    </row>
    <row r="50" spans="1:21" x14ac:dyDescent="0.2">
      <c r="B50" s="55" t="s">
        <v>18</v>
      </c>
      <c r="C50" s="55">
        <v>2000</v>
      </c>
      <c r="D50" s="56">
        <v>1.5559000000000001</v>
      </c>
      <c r="E50" s="56">
        <v>17.22989909377209</v>
      </c>
      <c r="F50" s="56">
        <v>7.591104826788353</v>
      </c>
      <c r="G50" s="56">
        <v>15.281187737001092</v>
      </c>
      <c r="H50" s="56">
        <v>64.590269297512691</v>
      </c>
      <c r="I50" s="56">
        <v>2.8986438717141203</v>
      </c>
      <c r="J50" s="4"/>
      <c r="L50" s="52"/>
      <c r="M50" s="102" t="s">
        <v>18</v>
      </c>
      <c r="N50" s="102">
        <v>2000</v>
      </c>
      <c r="O50" s="103">
        <v>1.5559000000000001</v>
      </c>
      <c r="P50" s="103">
        <v>17.22989909377209</v>
      </c>
      <c r="Q50" s="103">
        <v>7.591104826788353</v>
      </c>
      <c r="R50" s="103">
        <v>15.281187737001092</v>
      </c>
      <c r="S50" s="103">
        <v>64.590269297512691</v>
      </c>
      <c r="T50" s="103">
        <v>2.8986438717141203</v>
      </c>
      <c r="U50" s="104"/>
    </row>
    <row r="51" spans="1:21" x14ac:dyDescent="0.2">
      <c r="B51" s="55" t="s">
        <v>192</v>
      </c>
      <c r="C51" s="55">
        <v>2004</v>
      </c>
      <c r="D51" s="56">
        <v>43.665099999999995</v>
      </c>
      <c r="E51" s="56">
        <v>20.690551493068835</v>
      </c>
      <c r="F51" s="56">
        <v>9.7893970241680428</v>
      </c>
      <c r="G51" s="56">
        <v>48.712999626704168</v>
      </c>
      <c r="H51" s="56">
        <v>26.69676698324291</v>
      </c>
      <c r="I51" s="56">
        <v>3.8996818969840903</v>
      </c>
      <c r="J51" s="4"/>
      <c r="L51" s="52"/>
      <c r="M51" s="102" t="s">
        <v>192</v>
      </c>
      <c r="N51" s="102">
        <v>2004</v>
      </c>
      <c r="O51" s="103">
        <v>43.665099999999995</v>
      </c>
      <c r="P51" s="103">
        <v>20.690551493068835</v>
      </c>
      <c r="Q51" s="103">
        <v>9.7893970241680428</v>
      </c>
      <c r="R51" s="103">
        <v>48.712999626704168</v>
      </c>
      <c r="S51" s="103">
        <v>26.69676698324291</v>
      </c>
      <c r="T51" s="103">
        <v>3.8996818969840903</v>
      </c>
      <c r="U51" s="104"/>
    </row>
    <row r="52" spans="1:21" x14ac:dyDescent="0.2">
      <c r="A52" s="54"/>
      <c r="B52" s="50" t="s">
        <v>193</v>
      </c>
      <c r="C52" s="50">
        <v>2001</v>
      </c>
      <c r="D52" s="51">
        <v>16.118459999999999</v>
      </c>
      <c r="E52" s="51">
        <v>76.499429846275646</v>
      </c>
      <c r="F52" s="51" t="s">
        <v>217</v>
      </c>
      <c r="G52" s="51">
        <v>3.7015322803791433</v>
      </c>
      <c r="H52" s="51">
        <v>13.666504120120656</v>
      </c>
      <c r="I52" s="51">
        <v>6.1325337532245641</v>
      </c>
      <c r="J52" s="54"/>
      <c r="L52" s="52"/>
      <c r="M52" s="102" t="s">
        <v>193</v>
      </c>
      <c r="N52" s="102">
        <v>2001</v>
      </c>
      <c r="O52" s="103">
        <v>16.118459999999999</v>
      </c>
      <c r="P52" s="103">
        <v>76.499429846275646</v>
      </c>
      <c r="Q52" s="103" t="s">
        <v>217</v>
      </c>
      <c r="R52" s="103">
        <v>3.7015322803791433</v>
      </c>
      <c r="S52" s="103">
        <v>13.666504120120656</v>
      </c>
      <c r="T52" s="103">
        <v>6.1325337532245641</v>
      </c>
      <c r="U52" s="104"/>
    </row>
    <row r="53" spans="1:21" x14ac:dyDescent="0.2">
      <c r="A53" s="54"/>
      <c r="B53" s="50" t="s">
        <v>19</v>
      </c>
      <c r="C53" s="50">
        <v>1994</v>
      </c>
      <c r="D53" s="51">
        <v>9.291739999999999</v>
      </c>
      <c r="E53" s="51">
        <v>41.35425657627097</v>
      </c>
      <c r="F53" s="51">
        <v>8.6226045928964883</v>
      </c>
      <c r="G53" s="51">
        <v>2.2686816462793837</v>
      </c>
      <c r="H53" s="51">
        <v>54.528107760225744</v>
      </c>
      <c r="I53" s="51">
        <v>1.8489540172239001</v>
      </c>
      <c r="J53" s="54"/>
      <c r="L53" s="52"/>
      <c r="M53" s="102" t="s">
        <v>19</v>
      </c>
      <c r="N53" s="102">
        <v>1994</v>
      </c>
      <c r="O53" s="103">
        <v>9.291739999999999</v>
      </c>
      <c r="P53" s="103">
        <v>41.35425657627097</v>
      </c>
      <c r="Q53" s="103">
        <v>8.6226045928964883</v>
      </c>
      <c r="R53" s="103">
        <v>2.2686816462793837</v>
      </c>
      <c r="S53" s="103">
        <v>54.528107760225744</v>
      </c>
      <c r="T53" s="103">
        <v>1.8489540172239001</v>
      </c>
      <c r="U53" s="104"/>
    </row>
    <row r="54" spans="1:21" x14ac:dyDescent="0.2">
      <c r="A54" s="54"/>
      <c r="B54" s="50" t="s">
        <v>20</v>
      </c>
      <c r="C54" s="50">
        <v>2005</v>
      </c>
      <c r="D54" s="51">
        <v>862.80888000000004</v>
      </c>
      <c r="E54" s="51">
        <v>38.106469187011612</v>
      </c>
      <c r="F54" s="51">
        <v>15.593256295646841</v>
      </c>
      <c r="G54" s="51">
        <v>8.9473905275522903</v>
      </c>
      <c r="H54" s="51">
        <v>48.188076135702268</v>
      </c>
      <c r="I54" s="51">
        <v>4.7580641497338325</v>
      </c>
      <c r="J54" s="54"/>
      <c r="L54" s="52"/>
      <c r="M54" s="102" t="s">
        <v>20</v>
      </c>
      <c r="N54" s="102">
        <v>2005</v>
      </c>
      <c r="O54" s="103">
        <v>862.80888000000004</v>
      </c>
      <c r="P54" s="103">
        <v>38.106469187011612</v>
      </c>
      <c r="Q54" s="103">
        <v>15.593256295646841</v>
      </c>
      <c r="R54" s="103">
        <v>8.9473905275522903</v>
      </c>
      <c r="S54" s="103">
        <v>48.188076135702268</v>
      </c>
      <c r="T54" s="103">
        <v>4.7580641497338325</v>
      </c>
      <c r="U54" s="104"/>
    </row>
    <row r="55" spans="1:21" x14ac:dyDescent="0.2">
      <c r="A55" s="54"/>
      <c r="B55" s="50" t="s">
        <v>21</v>
      </c>
      <c r="C55" s="50">
        <v>2012</v>
      </c>
      <c r="D55" s="51">
        <v>61.259080000000004</v>
      </c>
      <c r="E55" s="51">
        <v>77.000307546244571</v>
      </c>
      <c r="F55" s="51">
        <v>13.745048081035497</v>
      </c>
      <c r="G55" s="51">
        <v>6.3586002271010269</v>
      </c>
      <c r="H55" s="51">
        <v>10.673585042413304</v>
      </c>
      <c r="I55" s="51">
        <v>5.9005946547026173</v>
      </c>
      <c r="J55" s="54"/>
      <c r="L55" s="52"/>
      <c r="M55" s="102" t="s">
        <v>21</v>
      </c>
      <c r="N55" s="102">
        <v>2012</v>
      </c>
      <c r="O55" s="103">
        <v>61.259080000000004</v>
      </c>
      <c r="P55" s="103">
        <v>77.000307546244571</v>
      </c>
      <c r="Q55" s="103">
        <v>13.745048081035497</v>
      </c>
      <c r="R55" s="103">
        <v>6.3586002271010269</v>
      </c>
      <c r="S55" s="103">
        <v>10.673585042413304</v>
      </c>
      <c r="T55" s="103">
        <v>5.9005946547026173</v>
      </c>
      <c r="U55" s="104"/>
    </row>
    <row r="56" spans="1:21" x14ac:dyDescent="0.2">
      <c r="A56" s="54"/>
      <c r="B56" s="50" t="s">
        <v>22</v>
      </c>
      <c r="C56" s="50">
        <v>1994</v>
      </c>
      <c r="D56" s="51">
        <v>5.9682399999999998</v>
      </c>
      <c r="E56" s="51">
        <v>15.218054233743953</v>
      </c>
      <c r="F56" s="51">
        <v>5.412315858611584</v>
      </c>
      <c r="G56" s="51" t="s">
        <v>217</v>
      </c>
      <c r="H56" s="51">
        <v>78.891096872779926</v>
      </c>
      <c r="I56" s="51">
        <v>5.8910164470597692</v>
      </c>
      <c r="J56" s="54"/>
      <c r="L56" s="52"/>
      <c r="M56" s="102" t="s">
        <v>22</v>
      </c>
      <c r="N56" s="102">
        <v>1994</v>
      </c>
      <c r="O56" s="103">
        <v>5.9682399999999998</v>
      </c>
      <c r="P56" s="103">
        <v>15.218054233743953</v>
      </c>
      <c r="Q56" s="103">
        <v>5.412315858611584</v>
      </c>
      <c r="R56" s="103" t="s">
        <v>217</v>
      </c>
      <c r="S56" s="103">
        <v>78.891096872779926</v>
      </c>
      <c r="T56" s="103">
        <v>5.8910164470597692</v>
      </c>
      <c r="U56" s="104"/>
    </row>
    <row r="57" spans="1:21" x14ac:dyDescent="0.2">
      <c r="B57" s="55" t="s">
        <v>23</v>
      </c>
      <c r="C57" s="55">
        <v>2005</v>
      </c>
      <c r="D57" s="56">
        <v>26.474019999999999</v>
      </c>
      <c r="E57" s="56">
        <v>1.3465654252735322</v>
      </c>
      <c r="F57" s="56">
        <v>0.40016589849218209</v>
      </c>
      <c r="G57" s="56">
        <v>6.0436609173824E-4</v>
      </c>
      <c r="H57" s="56">
        <v>97.897259275319726</v>
      </c>
      <c r="I57" s="56">
        <v>0.75553316043426721</v>
      </c>
      <c r="J57" s="4"/>
      <c r="L57" s="52"/>
      <c r="M57" s="102" t="s">
        <v>23</v>
      </c>
      <c r="N57" s="102">
        <v>2005</v>
      </c>
      <c r="O57" s="103">
        <v>26.474019999999999</v>
      </c>
      <c r="P57" s="103">
        <v>1.3465654252735322</v>
      </c>
      <c r="Q57" s="103">
        <v>0.40016589849218209</v>
      </c>
      <c r="R57" s="103">
        <v>6.0436609173824E-4</v>
      </c>
      <c r="S57" s="103">
        <v>97.897259275319726</v>
      </c>
      <c r="T57" s="103">
        <v>0.75553316043426721</v>
      </c>
      <c r="U57" s="104"/>
    </row>
    <row r="58" spans="1:21" x14ac:dyDescent="0.2">
      <c r="B58" s="55" t="s">
        <v>194</v>
      </c>
      <c r="C58" s="55">
        <v>2000</v>
      </c>
      <c r="D58" s="56">
        <v>0.44766</v>
      </c>
      <c r="E58" s="56">
        <v>65.601125854443097</v>
      </c>
      <c r="F58" s="56">
        <v>30.726444176383865</v>
      </c>
      <c r="G58" s="56">
        <v>0.18987624536478576</v>
      </c>
      <c r="H58" s="56">
        <v>29.232006433453961</v>
      </c>
      <c r="I58" s="56">
        <v>4.9769914667381494</v>
      </c>
      <c r="J58" s="4"/>
      <c r="L58" s="52"/>
      <c r="M58" s="102" t="s">
        <v>194</v>
      </c>
      <c r="N58" s="102">
        <v>2000</v>
      </c>
      <c r="O58" s="103">
        <v>0.44766</v>
      </c>
      <c r="P58" s="103">
        <v>65.601125854443097</v>
      </c>
      <c r="Q58" s="103">
        <v>30.726444176383865</v>
      </c>
      <c r="R58" s="103">
        <v>0.18987624536478576</v>
      </c>
      <c r="S58" s="103">
        <v>29.232006433453961</v>
      </c>
      <c r="T58" s="103">
        <v>4.9769914667381494</v>
      </c>
      <c r="U58" s="104"/>
    </row>
    <row r="59" spans="1:21" x14ac:dyDescent="0.2">
      <c r="B59" s="55" t="s">
        <v>24</v>
      </c>
      <c r="C59" s="55">
        <v>1994</v>
      </c>
      <c r="D59" s="56">
        <v>12.762589999999999</v>
      </c>
      <c r="E59" s="56">
        <v>14.739249635066235</v>
      </c>
      <c r="F59" s="56">
        <v>6.5134898167221538</v>
      </c>
      <c r="G59" s="56">
        <v>0.3905946990383613</v>
      </c>
      <c r="H59" s="56">
        <v>82.736027718511679</v>
      </c>
      <c r="I59" s="56">
        <v>2.1341279473837207</v>
      </c>
      <c r="J59" s="4"/>
      <c r="L59" s="52"/>
      <c r="M59" s="102" t="s">
        <v>24</v>
      </c>
      <c r="N59" s="102">
        <v>1994</v>
      </c>
      <c r="O59" s="103">
        <v>12.762589999999999</v>
      </c>
      <c r="P59" s="103">
        <v>14.739249635066235</v>
      </c>
      <c r="Q59" s="103">
        <v>6.5134898167221538</v>
      </c>
      <c r="R59" s="103">
        <v>0.3905946990383613</v>
      </c>
      <c r="S59" s="103">
        <v>82.736027718511679</v>
      </c>
      <c r="T59" s="103">
        <v>2.1341279473837207</v>
      </c>
      <c r="U59" s="104"/>
    </row>
    <row r="60" spans="1:21" x14ac:dyDescent="0.2">
      <c r="B60" s="55" t="s">
        <v>25</v>
      </c>
      <c r="C60" s="55">
        <v>1994</v>
      </c>
      <c r="D60" s="56">
        <v>165.72502</v>
      </c>
      <c r="E60" s="56">
        <v>1.9547923421581122</v>
      </c>
      <c r="F60" s="56">
        <v>0.81602645152795883</v>
      </c>
      <c r="G60" s="56">
        <v>35.313587531924874</v>
      </c>
      <c r="H60" s="56">
        <v>61.687607580315884</v>
      </c>
      <c r="I60" s="56">
        <v>1.0440125456011411</v>
      </c>
      <c r="J60" s="4"/>
      <c r="L60" s="52"/>
      <c r="M60" s="102" t="s">
        <v>25</v>
      </c>
      <c r="N60" s="102">
        <v>1994</v>
      </c>
      <c r="O60" s="103">
        <v>165.72502</v>
      </c>
      <c r="P60" s="103">
        <v>1.9547923421581122</v>
      </c>
      <c r="Q60" s="103">
        <v>0.81602645152795883</v>
      </c>
      <c r="R60" s="103">
        <v>35.313587531924874</v>
      </c>
      <c r="S60" s="103">
        <v>61.687607580315884</v>
      </c>
      <c r="T60" s="103">
        <v>1.0440125456011411</v>
      </c>
      <c r="U60" s="104"/>
    </row>
    <row r="61" spans="1:21" x14ac:dyDescent="0.2">
      <c r="B61" s="55" t="s">
        <v>26</v>
      </c>
      <c r="C61" s="55">
        <v>2012</v>
      </c>
      <c r="D61" s="56">
        <v>698.62646999999993</v>
      </c>
      <c r="E61" s="56">
        <v>80.981596646345224</v>
      </c>
      <c r="F61" s="56">
        <v>27.927899725872113</v>
      </c>
      <c r="G61" s="56">
        <v>8.0811538675309578</v>
      </c>
      <c r="H61" s="56">
        <v>7.9482530915268645</v>
      </c>
      <c r="I61" s="56">
        <v>2.9446035733515794</v>
      </c>
      <c r="J61" s="4"/>
      <c r="L61" s="52"/>
      <c r="M61" s="102" t="s">
        <v>26</v>
      </c>
      <c r="N61" s="102">
        <v>2012</v>
      </c>
      <c r="O61" s="103">
        <v>698.62646999999993</v>
      </c>
      <c r="P61" s="103">
        <v>80.981596646345224</v>
      </c>
      <c r="Q61" s="103">
        <v>27.927899725872113</v>
      </c>
      <c r="R61" s="103">
        <v>8.0811538675309578</v>
      </c>
      <c r="S61" s="103">
        <v>7.9482530915268645</v>
      </c>
      <c r="T61" s="103">
        <v>2.9446035733515794</v>
      </c>
      <c r="U61" s="104"/>
    </row>
    <row r="62" spans="1:21" x14ac:dyDescent="0.2">
      <c r="A62" s="54"/>
      <c r="B62" s="50" t="s">
        <v>27</v>
      </c>
      <c r="C62" s="50">
        <v>1994</v>
      </c>
      <c r="D62" s="51">
        <v>37.737000000000002</v>
      </c>
      <c r="E62" s="51">
        <v>50.157670191059175</v>
      </c>
      <c r="F62" s="51">
        <v>0.32329013965074066</v>
      </c>
      <c r="G62" s="51" t="s">
        <v>217</v>
      </c>
      <c r="H62" s="51">
        <v>43.044598139756737</v>
      </c>
      <c r="I62" s="51">
        <v>6.7977316691840901</v>
      </c>
      <c r="J62" s="54"/>
      <c r="L62" s="52"/>
      <c r="M62" s="102" t="s">
        <v>27</v>
      </c>
      <c r="N62" s="102">
        <v>1994</v>
      </c>
      <c r="O62" s="103">
        <v>37.737000000000002</v>
      </c>
      <c r="P62" s="103">
        <v>50.157670191059175</v>
      </c>
      <c r="Q62" s="103">
        <v>0.32329013965074066</v>
      </c>
      <c r="R62" s="103" t="s">
        <v>217</v>
      </c>
      <c r="S62" s="103">
        <v>43.044598139756737</v>
      </c>
      <c r="T62" s="103">
        <v>6.7977316691840901</v>
      </c>
      <c r="U62" s="104"/>
    </row>
    <row r="63" spans="1:21" x14ac:dyDescent="0.2">
      <c r="A63" s="54"/>
      <c r="B63" s="50" t="s">
        <v>28</v>
      </c>
      <c r="C63" s="50">
        <v>1993</v>
      </c>
      <c r="D63" s="51">
        <v>8.0211000000000006</v>
      </c>
      <c r="E63" s="51">
        <v>3.8604430813728787</v>
      </c>
      <c r="F63" s="51" t="s">
        <v>217</v>
      </c>
      <c r="G63" s="51" t="s">
        <v>217</v>
      </c>
      <c r="H63" s="51">
        <v>90.997743451646286</v>
      </c>
      <c r="I63" s="51">
        <v>5.141813466980838</v>
      </c>
      <c r="J63" s="54"/>
      <c r="L63" s="52"/>
      <c r="M63" s="102" t="s">
        <v>28</v>
      </c>
      <c r="N63" s="102">
        <v>1993</v>
      </c>
      <c r="O63" s="103">
        <v>8.0211000000000006</v>
      </c>
      <c r="P63" s="103">
        <v>3.8604430813728787</v>
      </c>
      <c r="Q63" s="103" t="s">
        <v>217</v>
      </c>
      <c r="R63" s="103" t="s">
        <v>217</v>
      </c>
      <c r="S63" s="103">
        <v>90.997743451646286</v>
      </c>
      <c r="T63" s="103">
        <v>5.141813466980838</v>
      </c>
      <c r="U63" s="104"/>
    </row>
    <row r="64" spans="1:21" x14ac:dyDescent="0.2">
      <c r="A64" s="54"/>
      <c r="B64" s="50" t="s">
        <v>29</v>
      </c>
      <c r="C64" s="50">
        <v>2006</v>
      </c>
      <c r="D64" s="51">
        <v>78.955190000000002</v>
      </c>
      <c r="E64" s="51">
        <v>73.231449382871475</v>
      </c>
      <c r="F64" s="51">
        <v>21.627292645359979</v>
      </c>
      <c r="G64" s="51">
        <v>6.6429705254334763</v>
      </c>
      <c r="H64" s="51">
        <v>16.972703124392456</v>
      </c>
      <c r="I64" s="51">
        <v>3.1528769673025931</v>
      </c>
      <c r="J64" s="54"/>
      <c r="L64" s="52"/>
      <c r="M64" s="102" t="s">
        <v>29</v>
      </c>
      <c r="N64" s="102">
        <v>2006</v>
      </c>
      <c r="O64" s="103">
        <v>78.955190000000002</v>
      </c>
      <c r="P64" s="103">
        <v>73.231449382871475</v>
      </c>
      <c r="Q64" s="103">
        <v>21.627292645359979</v>
      </c>
      <c r="R64" s="103">
        <v>6.6429705254334763</v>
      </c>
      <c r="S64" s="103">
        <v>16.972703124392456</v>
      </c>
      <c r="T64" s="103">
        <v>3.1528769673025931</v>
      </c>
      <c r="U64" s="104"/>
    </row>
    <row r="65" spans="1:21" x14ac:dyDescent="0.2">
      <c r="A65" s="54"/>
      <c r="B65" s="50" t="s">
        <v>30</v>
      </c>
      <c r="C65" s="50">
        <v>2005</v>
      </c>
      <c r="D65" s="51">
        <v>7465.8617199999999</v>
      </c>
      <c r="E65" s="51">
        <v>77.283172611453082</v>
      </c>
      <c r="F65" s="51">
        <v>5.7700774023979644</v>
      </c>
      <c r="G65" s="51">
        <v>10.245112335137115</v>
      </c>
      <c r="H65" s="51">
        <v>10.974339342572232</v>
      </c>
      <c r="I65" s="51">
        <v>1.4973757108375696</v>
      </c>
      <c r="J65" s="54"/>
      <c r="L65" s="52"/>
      <c r="M65" s="102" t="s">
        <v>30</v>
      </c>
      <c r="N65" s="102">
        <v>2005</v>
      </c>
      <c r="O65" s="103">
        <v>7465.8617199999999</v>
      </c>
      <c r="P65" s="103">
        <v>77.283172611453082</v>
      </c>
      <c r="Q65" s="103">
        <v>5.7700774023979644</v>
      </c>
      <c r="R65" s="103">
        <v>10.245112335137115</v>
      </c>
      <c r="S65" s="103">
        <v>10.974339342572232</v>
      </c>
      <c r="T65" s="103">
        <v>1.4973757108375696</v>
      </c>
      <c r="U65" s="104"/>
    </row>
    <row r="66" spans="1:21" x14ac:dyDescent="0.2">
      <c r="A66" s="54"/>
      <c r="B66" s="50" t="s">
        <v>31</v>
      </c>
      <c r="C66" s="50">
        <v>2004</v>
      </c>
      <c r="D66" s="51">
        <v>153.88477</v>
      </c>
      <c r="E66" s="51">
        <v>42.870460799986901</v>
      </c>
      <c r="F66" s="51">
        <v>14.146091260363194</v>
      </c>
      <c r="G66" s="51">
        <v>5.8940920534241314</v>
      </c>
      <c r="H66" s="51">
        <v>44.556443109997176</v>
      </c>
      <c r="I66" s="51">
        <v>6.6790040365917953</v>
      </c>
      <c r="J66" s="54"/>
      <c r="L66" s="52"/>
      <c r="M66" s="102" t="s">
        <v>31</v>
      </c>
      <c r="N66" s="102">
        <v>2004</v>
      </c>
      <c r="O66" s="103">
        <v>153.88477</v>
      </c>
      <c r="P66" s="103">
        <v>42.870460799986901</v>
      </c>
      <c r="Q66" s="103">
        <v>14.146091260363194</v>
      </c>
      <c r="R66" s="103">
        <v>5.8940920534241314</v>
      </c>
      <c r="S66" s="103">
        <v>44.556443109997176</v>
      </c>
      <c r="T66" s="103">
        <v>6.6790040365917953</v>
      </c>
      <c r="U66" s="104"/>
    </row>
    <row r="67" spans="1:21" x14ac:dyDescent="0.2">
      <c r="B67" s="55" t="s">
        <v>32</v>
      </c>
      <c r="C67" s="55">
        <v>1994</v>
      </c>
      <c r="D67" s="56">
        <v>0.51212999999999997</v>
      </c>
      <c r="E67" s="56">
        <v>13.769941225860622</v>
      </c>
      <c r="F67" s="56" t="s">
        <v>217</v>
      </c>
      <c r="G67" s="56" t="s">
        <v>217</v>
      </c>
      <c r="H67" s="56">
        <v>85.611075312908838</v>
      </c>
      <c r="I67" s="56">
        <v>0.61898346123054693</v>
      </c>
      <c r="J67" s="4"/>
      <c r="L67" s="52"/>
      <c r="M67" s="102" t="s">
        <v>32</v>
      </c>
      <c r="N67" s="102">
        <v>1994</v>
      </c>
      <c r="O67" s="103">
        <v>0.51212999999999997</v>
      </c>
      <c r="P67" s="103">
        <v>13.769941225860622</v>
      </c>
      <c r="Q67" s="103" t="s">
        <v>217</v>
      </c>
      <c r="R67" s="103" t="s">
        <v>217</v>
      </c>
      <c r="S67" s="103">
        <v>85.611075312908838</v>
      </c>
      <c r="T67" s="103">
        <v>0.61898346123054693</v>
      </c>
      <c r="U67" s="104"/>
    </row>
    <row r="68" spans="1:21" x14ac:dyDescent="0.2">
      <c r="B68" s="55" t="s">
        <v>33</v>
      </c>
      <c r="C68" s="55">
        <v>2000</v>
      </c>
      <c r="D68" s="56">
        <v>2.0650500000000003</v>
      </c>
      <c r="E68" s="56">
        <v>78.045567903924834</v>
      </c>
      <c r="F68" s="56">
        <v>18.675092612769664</v>
      </c>
      <c r="G68" s="56">
        <v>0.23340839204861866</v>
      </c>
      <c r="H68" s="56">
        <v>15.723590227839518</v>
      </c>
      <c r="I68" s="56">
        <v>5.9974334761870161</v>
      </c>
      <c r="J68" s="4"/>
      <c r="L68" s="52"/>
      <c r="M68" s="102" t="s">
        <v>33</v>
      </c>
      <c r="N68" s="102">
        <v>2000</v>
      </c>
      <c r="O68" s="103">
        <v>2.0650500000000003</v>
      </c>
      <c r="P68" s="103">
        <v>78.045567903924834</v>
      </c>
      <c r="Q68" s="103">
        <v>18.675092612769664</v>
      </c>
      <c r="R68" s="103">
        <v>0.23340839204861866</v>
      </c>
      <c r="S68" s="103">
        <v>15.723590227839518</v>
      </c>
      <c r="T68" s="103">
        <v>5.9974334761870161</v>
      </c>
      <c r="U68" s="104"/>
    </row>
    <row r="69" spans="1:21" x14ac:dyDescent="0.2">
      <c r="B69" s="55" t="s">
        <v>34</v>
      </c>
      <c r="C69" s="55">
        <v>1994</v>
      </c>
      <c r="D69" s="56">
        <v>8.0299999999999996E-2</v>
      </c>
      <c r="E69" s="56">
        <v>40.547945205479458</v>
      </c>
      <c r="F69" s="56">
        <v>19.98754669987547</v>
      </c>
      <c r="G69" s="56" t="s">
        <v>217</v>
      </c>
      <c r="H69" s="56">
        <v>12.851805728518059</v>
      </c>
      <c r="I69" s="56">
        <v>46.587795765877956</v>
      </c>
      <c r="J69" s="4"/>
      <c r="L69" s="52"/>
      <c r="M69" s="102" t="s">
        <v>34</v>
      </c>
      <c r="N69" s="102">
        <v>1994</v>
      </c>
      <c r="O69" s="103">
        <v>8.0299999999999996E-2</v>
      </c>
      <c r="P69" s="103">
        <v>40.547945205479458</v>
      </c>
      <c r="Q69" s="103">
        <v>19.98754669987547</v>
      </c>
      <c r="R69" s="103" t="s">
        <v>217</v>
      </c>
      <c r="S69" s="103">
        <v>12.851805728518059</v>
      </c>
      <c r="T69" s="103">
        <v>46.587795765877956</v>
      </c>
      <c r="U69" s="104"/>
    </row>
    <row r="70" spans="1:21" x14ac:dyDescent="0.2">
      <c r="B70" s="55" t="s">
        <v>35</v>
      </c>
      <c r="C70" s="55">
        <v>2005</v>
      </c>
      <c r="D70" s="56">
        <v>12.114030000000001</v>
      </c>
      <c r="E70" s="56">
        <v>46.99600380715583</v>
      </c>
      <c r="F70" s="56">
        <v>32.118956284572512</v>
      </c>
      <c r="G70" s="56">
        <v>4.0993789845328106</v>
      </c>
      <c r="H70" s="56">
        <v>38.000731383362925</v>
      </c>
      <c r="I70" s="56">
        <v>10.903885824948429</v>
      </c>
      <c r="J70" s="4"/>
      <c r="L70" s="52"/>
      <c r="M70" s="102" t="s">
        <v>35</v>
      </c>
      <c r="N70" s="102">
        <v>2005</v>
      </c>
      <c r="O70" s="103">
        <v>12.114030000000001</v>
      </c>
      <c r="P70" s="103">
        <v>46.99600380715583</v>
      </c>
      <c r="Q70" s="103">
        <v>32.118956284572512</v>
      </c>
      <c r="R70" s="103">
        <v>4.0993789845328106</v>
      </c>
      <c r="S70" s="103">
        <v>38.000731383362925</v>
      </c>
      <c r="T70" s="103">
        <v>10.903885824948429</v>
      </c>
      <c r="U70" s="104"/>
    </row>
    <row r="71" spans="1:21" x14ac:dyDescent="0.2">
      <c r="B71" s="55" t="s">
        <v>219</v>
      </c>
      <c r="C71" s="55">
        <v>2000</v>
      </c>
      <c r="D71" s="56">
        <v>271.19746000000004</v>
      </c>
      <c r="E71" s="56">
        <v>24.552844263364413</v>
      </c>
      <c r="F71" s="56">
        <v>0.81222737115605714</v>
      </c>
      <c r="G71" s="56">
        <v>6.0472542773815064E-4</v>
      </c>
      <c r="H71" s="56">
        <v>71.760225925419803</v>
      </c>
      <c r="I71" s="56">
        <v>3.6863250857880447</v>
      </c>
      <c r="J71" s="4"/>
      <c r="L71" s="52"/>
      <c r="M71" s="102" t="s">
        <v>36</v>
      </c>
      <c r="N71" s="102">
        <v>2000</v>
      </c>
      <c r="O71" s="103">
        <v>271.19746000000004</v>
      </c>
      <c r="P71" s="103">
        <v>24.552844263364413</v>
      </c>
      <c r="Q71" s="103">
        <v>0.81222737115605714</v>
      </c>
      <c r="R71" s="103">
        <v>6.0472542773815064E-4</v>
      </c>
      <c r="S71" s="103">
        <v>71.760225925419803</v>
      </c>
      <c r="T71" s="103">
        <v>3.6863250857880447</v>
      </c>
      <c r="U71" s="104"/>
    </row>
    <row r="72" spans="1:21" x14ac:dyDescent="0.2">
      <c r="A72" s="54"/>
      <c r="B72" s="50" t="s">
        <v>37</v>
      </c>
      <c r="C72" s="50">
        <v>2012</v>
      </c>
      <c r="D72" s="51">
        <v>26.449619999999999</v>
      </c>
      <c r="E72" s="51">
        <v>71.544165851910151</v>
      </c>
      <c r="F72" s="51">
        <v>21.585149427477596</v>
      </c>
      <c r="G72" s="51">
        <v>10.777508334713316</v>
      </c>
      <c r="H72" s="51">
        <v>12.834475504752055</v>
      </c>
      <c r="I72" s="51">
        <v>4.2556755068692862</v>
      </c>
      <c r="J72" s="54"/>
      <c r="L72" s="52"/>
      <c r="M72" s="102" t="s">
        <v>37</v>
      </c>
      <c r="N72" s="102">
        <v>2012</v>
      </c>
      <c r="O72" s="103">
        <v>26.449619999999999</v>
      </c>
      <c r="P72" s="103">
        <v>71.544165851910151</v>
      </c>
      <c r="Q72" s="103">
        <v>21.585149427477596</v>
      </c>
      <c r="R72" s="103">
        <v>10.777508334713316</v>
      </c>
      <c r="S72" s="103">
        <v>12.834475504752055</v>
      </c>
      <c r="T72" s="103">
        <v>4.2556755068692862</v>
      </c>
      <c r="U72" s="104"/>
    </row>
    <row r="73" spans="1:21" x14ac:dyDescent="0.2">
      <c r="A73" s="54"/>
      <c r="B73" s="50" t="s">
        <v>38</v>
      </c>
      <c r="C73" s="50">
        <v>1996</v>
      </c>
      <c r="D73" s="51">
        <v>40.194870000000002</v>
      </c>
      <c r="E73" s="51">
        <v>66.287563562215766</v>
      </c>
      <c r="F73" s="51" t="s">
        <v>217</v>
      </c>
      <c r="G73" s="51">
        <v>3.027227106344665</v>
      </c>
      <c r="H73" s="51">
        <v>25.562540692381887</v>
      </c>
      <c r="I73" s="51">
        <v>5.1226686390576708</v>
      </c>
      <c r="J73" s="54"/>
      <c r="L73" s="52"/>
      <c r="M73" s="102" t="s">
        <v>38</v>
      </c>
      <c r="N73" s="102">
        <v>1996</v>
      </c>
      <c r="O73" s="103">
        <v>40.194870000000002</v>
      </c>
      <c r="P73" s="103">
        <v>66.287563562215766</v>
      </c>
      <c r="Q73" s="103" t="s">
        <v>217</v>
      </c>
      <c r="R73" s="103">
        <v>3.027227106344665</v>
      </c>
      <c r="S73" s="103">
        <v>25.562540692381887</v>
      </c>
      <c r="T73" s="103">
        <v>5.1226686390576708</v>
      </c>
      <c r="U73" s="104"/>
    </row>
    <row r="74" spans="1:21" x14ac:dyDescent="0.2">
      <c r="A74" s="54"/>
      <c r="B74" s="50" t="s">
        <v>195</v>
      </c>
      <c r="C74" s="50">
        <v>2012</v>
      </c>
      <c r="D74" s="51">
        <v>9.2592999999999996</v>
      </c>
      <c r="E74" s="51">
        <v>70.802004471180339</v>
      </c>
      <c r="F74" s="51">
        <v>22.320045791798513</v>
      </c>
      <c r="G74" s="51">
        <v>8.7933213093862399</v>
      </c>
      <c r="H74" s="51">
        <v>8.8073612476105101</v>
      </c>
      <c r="I74" s="51">
        <v>10.805892454073202</v>
      </c>
      <c r="J74" s="54"/>
      <c r="L74" s="52"/>
      <c r="M74" s="102" t="s">
        <v>195</v>
      </c>
      <c r="N74" s="102">
        <v>2012</v>
      </c>
      <c r="O74" s="103">
        <v>9.2592999999999996</v>
      </c>
      <c r="P74" s="103">
        <v>70.802004471180339</v>
      </c>
      <c r="Q74" s="103">
        <v>22.320045791798513</v>
      </c>
      <c r="R74" s="103">
        <v>8.7933213093862399</v>
      </c>
      <c r="S74" s="103">
        <v>8.8073612476105101</v>
      </c>
      <c r="T74" s="103">
        <v>10.805892454073202</v>
      </c>
      <c r="U74" s="104"/>
    </row>
    <row r="75" spans="1:21" x14ac:dyDescent="0.2">
      <c r="A75" s="54"/>
      <c r="B75" s="50" t="s">
        <v>39</v>
      </c>
      <c r="C75" s="50">
        <v>2012</v>
      </c>
      <c r="D75" s="51">
        <v>131.46602999999999</v>
      </c>
      <c r="E75" s="51">
        <v>81.458350875887859</v>
      </c>
      <c r="F75" s="51">
        <v>12.861581048731752</v>
      </c>
      <c r="G75" s="51">
        <v>9.2004603774830649</v>
      </c>
      <c r="H75" s="51">
        <v>6.1296214695157367</v>
      </c>
      <c r="I75" s="51">
        <v>2.8650290877422857</v>
      </c>
      <c r="J75" s="54"/>
      <c r="L75" s="52"/>
      <c r="M75" s="102" t="s">
        <v>39</v>
      </c>
      <c r="N75" s="102">
        <v>2012</v>
      </c>
      <c r="O75" s="103">
        <v>131.46602999999999</v>
      </c>
      <c r="P75" s="103">
        <v>81.458350875887859</v>
      </c>
      <c r="Q75" s="103">
        <v>12.861581048731752</v>
      </c>
      <c r="R75" s="103">
        <v>9.2004603774830649</v>
      </c>
      <c r="S75" s="103">
        <v>6.1296214695157367</v>
      </c>
      <c r="T75" s="103">
        <v>2.8650290877422857</v>
      </c>
      <c r="U75" s="104"/>
    </row>
    <row r="76" spans="1:21" ht="24" customHeight="1" x14ac:dyDescent="0.2">
      <c r="A76" s="54"/>
      <c r="B76" s="58" t="s">
        <v>196</v>
      </c>
      <c r="C76" s="50">
        <v>2002</v>
      </c>
      <c r="D76" s="51">
        <v>87.33</v>
      </c>
      <c r="E76" s="51">
        <v>88.864078781632884</v>
      </c>
      <c r="F76" s="51">
        <v>1.7038818275506697</v>
      </c>
      <c r="G76" s="51">
        <v>6.4788732394366191</v>
      </c>
      <c r="H76" s="51">
        <v>3.222260391618001</v>
      </c>
      <c r="I76" s="51">
        <v>1.4347875873124927</v>
      </c>
      <c r="J76" s="54"/>
      <c r="L76" s="52"/>
      <c r="M76" s="102" t="s">
        <v>196</v>
      </c>
      <c r="N76" s="102">
        <v>2002</v>
      </c>
      <c r="O76" s="103">
        <v>87.33</v>
      </c>
      <c r="P76" s="103">
        <v>88.864078781632884</v>
      </c>
      <c r="Q76" s="103">
        <v>1.7038818275506697</v>
      </c>
      <c r="R76" s="103">
        <v>6.4788732394366191</v>
      </c>
      <c r="S76" s="103">
        <v>3.222260391618001</v>
      </c>
      <c r="T76" s="103">
        <v>1.4347875873124927</v>
      </c>
      <c r="U76" s="104"/>
    </row>
    <row r="77" spans="1:21" x14ac:dyDescent="0.2">
      <c r="B77" s="55" t="s">
        <v>197</v>
      </c>
      <c r="C77" s="55">
        <v>2003</v>
      </c>
      <c r="D77" s="56">
        <v>45.998980000000003</v>
      </c>
      <c r="E77" s="56">
        <v>7.8175646503465934</v>
      </c>
      <c r="F77" s="56">
        <v>1.8109097201720559</v>
      </c>
      <c r="G77" s="56">
        <v>0.34131191604683403</v>
      </c>
      <c r="H77" s="56">
        <v>75.1813627171733</v>
      </c>
      <c r="I77" s="56">
        <v>16.659760716433276</v>
      </c>
      <c r="J77" s="4"/>
      <c r="L77" s="52"/>
      <c r="M77" s="102" t="s">
        <v>197</v>
      </c>
      <c r="N77" s="102">
        <v>2003</v>
      </c>
      <c r="O77" s="103">
        <v>45.998980000000003</v>
      </c>
      <c r="P77" s="103">
        <v>7.8175646503465934</v>
      </c>
      <c r="Q77" s="103">
        <v>1.8109097201720559</v>
      </c>
      <c r="R77" s="103">
        <v>0.34131191604683403</v>
      </c>
      <c r="S77" s="103">
        <v>75.1813627171733</v>
      </c>
      <c r="T77" s="103">
        <v>16.659760716433276</v>
      </c>
      <c r="U77" s="104"/>
    </row>
    <row r="78" spans="1:21" x14ac:dyDescent="0.2">
      <c r="B78" s="55" t="s">
        <v>40</v>
      </c>
      <c r="C78" s="55">
        <v>2012</v>
      </c>
      <c r="D78" s="56">
        <v>53.118010000000005</v>
      </c>
      <c r="E78" s="56">
        <v>76.070300826405202</v>
      </c>
      <c r="F78" s="56">
        <v>23.509860403279411</v>
      </c>
      <c r="G78" s="56">
        <v>3.4117806747654891</v>
      </c>
      <c r="H78" s="56">
        <v>18.149399798674686</v>
      </c>
      <c r="I78" s="56">
        <v>2.0737975688471759</v>
      </c>
      <c r="J78" s="4"/>
      <c r="L78" s="52"/>
      <c r="M78" s="102" t="s">
        <v>40</v>
      </c>
      <c r="N78" s="102">
        <v>2012</v>
      </c>
      <c r="O78" s="103">
        <v>53.118010000000005</v>
      </c>
      <c r="P78" s="103">
        <v>76.070300826405202</v>
      </c>
      <c r="Q78" s="103">
        <v>23.509860403279411</v>
      </c>
      <c r="R78" s="103">
        <v>3.4117806747654891</v>
      </c>
      <c r="S78" s="103">
        <v>18.149399798674686</v>
      </c>
      <c r="T78" s="103">
        <v>2.0737975688471759</v>
      </c>
      <c r="U78" s="104"/>
    </row>
    <row r="79" spans="1:21" x14ac:dyDescent="0.2">
      <c r="B79" s="55" t="s">
        <v>41</v>
      </c>
      <c r="C79" s="55">
        <v>2000</v>
      </c>
      <c r="D79" s="56">
        <v>1.0718099999999999</v>
      </c>
      <c r="E79" s="56">
        <v>33.257760237355498</v>
      </c>
      <c r="F79" s="56">
        <v>10.146387885912615</v>
      </c>
      <c r="G79" s="56" t="s">
        <v>217</v>
      </c>
      <c r="H79" s="56">
        <v>61.66764631791083</v>
      </c>
      <c r="I79" s="56">
        <v>5.0745934447336749</v>
      </c>
      <c r="J79" s="4"/>
      <c r="L79" s="52"/>
      <c r="M79" s="102" t="s">
        <v>41</v>
      </c>
      <c r="N79" s="102">
        <v>2000</v>
      </c>
      <c r="O79" s="103">
        <v>1.0718099999999999</v>
      </c>
      <c r="P79" s="103">
        <v>33.257760237355498</v>
      </c>
      <c r="Q79" s="103">
        <v>10.146387885912615</v>
      </c>
      <c r="R79" s="103" t="s">
        <v>217</v>
      </c>
      <c r="S79" s="103">
        <v>61.66764631791083</v>
      </c>
      <c r="T79" s="103">
        <v>5.0745934447336749</v>
      </c>
      <c r="U79" s="104"/>
    </row>
    <row r="80" spans="1:21" x14ac:dyDescent="0.2">
      <c r="B80" s="55" t="s">
        <v>42</v>
      </c>
      <c r="C80" s="55">
        <v>2005</v>
      </c>
      <c r="D80" s="56">
        <v>0.18189</v>
      </c>
      <c r="E80" s="56">
        <v>66.914068942767614</v>
      </c>
      <c r="F80" s="56">
        <v>25.729836714497772</v>
      </c>
      <c r="G80" s="56">
        <v>0</v>
      </c>
      <c r="H80" s="56">
        <v>22.761009401286493</v>
      </c>
      <c r="I80" s="56">
        <v>10.324921655945902</v>
      </c>
      <c r="J80" s="4"/>
      <c r="L80" s="52"/>
      <c r="M80" s="102" t="s">
        <v>42</v>
      </c>
      <c r="N80" s="102">
        <v>2005</v>
      </c>
      <c r="O80" s="103">
        <v>0.18189</v>
      </c>
      <c r="P80" s="103">
        <v>66.914068942767614</v>
      </c>
      <c r="Q80" s="103">
        <v>25.729836714497772</v>
      </c>
      <c r="R80" s="103">
        <v>0</v>
      </c>
      <c r="S80" s="103">
        <v>22.761009401286493</v>
      </c>
      <c r="T80" s="103">
        <v>10.324921655945902</v>
      </c>
      <c r="U80" s="104"/>
    </row>
    <row r="81" spans="1:21" x14ac:dyDescent="0.2">
      <c r="B81" s="55" t="s">
        <v>43</v>
      </c>
      <c r="C81" s="55">
        <v>2000</v>
      </c>
      <c r="D81" s="56">
        <v>26.433240000000001</v>
      </c>
      <c r="E81" s="56">
        <v>69.03013024510048</v>
      </c>
      <c r="F81" s="56">
        <v>23.392062418379282</v>
      </c>
      <c r="G81" s="56">
        <v>3.068333658681266</v>
      </c>
      <c r="H81" s="56">
        <v>21.571816394811986</v>
      </c>
      <c r="I81" s="56">
        <v>6.3297197014062601</v>
      </c>
      <c r="J81" s="4"/>
      <c r="L81" s="52"/>
      <c r="M81" s="102" t="s">
        <v>43</v>
      </c>
      <c r="N81" s="102">
        <v>2000</v>
      </c>
      <c r="O81" s="103">
        <v>26.433240000000001</v>
      </c>
      <c r="P81" s="103">
        <v>69.03013024510048</v>
      </c>
      <c r="Q81" s="103">
        <v>23.392062418379282</v>
      </c>
      <c r="R81" s="103">
        <v>3.068333658681266</v>
      </c>
      <c r="S81" s="103">
        <v>21.571816394811986</v>
      </c>
      <c r="T81" s="103">
        <v>6.3297197014062601</v>
      </c>
      <c r="U81" s="104"/>
    </row>
    <row r="82" spans="1:21" x14ac:dyDescent="0.2">
      <c r="A82" s="54"/>
      <c r="B82" s="50" t="s">
        <v>44</v>
      </c>
      <c r="C82" s="50">
        <v>2006</v>
      </c>
      <c r="D82" s="51">
        <v>247.98973999999998</v>
      </c>
      <c r="E82" s="51">
        <v>10.845351908510409</v>
      </c>
      <c r="F82" s="51">
        <v>5.1551124655399052</v>
      </c>
      <c r="G82" s="51">
        <v>1.110767727729381</v>
      </c>
      <c r="H82" s="51">
        <v>84.726404406892001</v>
      </c>
      <c r="I82" s="51">
        <v>3.3174759568682157</v>
      </c>
      <c r="J82" s="54"/>
      <c r="L82" s="52"/>
      <c r="M82" s="102" t="s">
        <v>44</v>
      </c>
      <c r="N82" s="102">
        <v>2006</v>
      </c>
      <c r="O82" s="103">
        <v>247.98973999999998</v>
      </c>
      <c r="P82" s="103">
        <v>10.845351908510409</v>
      </c>
      <c r="Q82" s="103">
        <v>5.1551124655399052</v>
      </c>
      <c r="R82" s="103">
        <v>1.110767727729381</v>
      </c>
      <c r="S82" s="103">
        <v>84.726404406892001</v>
      </c>
      <c r="T82" s="103">
        <v>3.3174759568682157</v>
      </c>
      <c r="U82" s="104"/>
    </row>
    <row r="83" spans="1:21" x14ac:dyDescent="0.2">
      <c r="A83" s="54"/>
      <c r="B83" s="50" t="s">
        <v>45</v>
      </c>
      <c r="C83" s="50">
        <v>2000</v>
      </c>
      <c r="D83" s="51">
        <v>193.23757999999998</v>
      </c>
      <c r="E83" s="51">
        <v>60.12964972962299</v>
      </c>
      <c r="F83" s="51">
        <v>14.081018816319268</v>
      </c>
      <c r="G83" s="51">
        <v>14.369565174641497</v>
      </c>
      <c r="H83" s="51">
        <v>16.455908835124099</v>
      </c>
      <c r="I83" s="51">
        <v>9.044876260611419</v>
      </c>
      <c r="J83" s="54"/>
      <c r="L83" s="52"/>
      <c r="M83" s="102" t="s">
        <v>45</v>
      </c>
      <c r="N83" s="102">
        <v>2000</v>
      </c>
      <c r="O83" s="103">
        <v>193.23757999999998</v>
      </c>
      <c r="P83" s="103">
        <v>60.12964972962299</v>
      </c>
      <c r="Q83" s="103">
        <v>14.081018816319268</v>
      </c>
      <c r="R83" s="103">
        <v>14.369565174641497</v>
      </c>
      <c r="S83" s="103">
        <v>16.455908835124099</v>
      </c>
      <c r="T83" s="103">
        <v>9.044876260611419</v>
      </c>
      <c r="U83" s="104"/>
    </row>
    <row r="84" spans="1:21" x14ac:dyDescent="0.2">
      <c r="A84" s="54"/>
      <c r="B84" s="50" t="s">
        <v>46</v>
      </c>
      <c r="C84" s="50">
        <v>2005</v>
      </c>
      <c r="D84" s="51">
        <v>11.069000000000001</v>
      </c>
      <c r="E84" s="51">
        <v>53.37663745595809</v>
      </c>
      <c r="F84" s="51">
        <v>22.43481796006866</v>
      </c>
      <c r="G84" s="51">
        <v>3.9938567169572678</v>
      </c>
      <c r="H84" s="51">
        <v>28.127021411148252</v>
      </c>
      <c r="I84" s="51">
        <v>14.502484415936397</v>
      </c>
      <c r="J84" s="54"/>
      <c r="L84" s="52"/>
      <c r="M84" s="102" t="s">
        <v>46</v>
      </c>
      <c r="N84" s="102">
        <v>2005</v>
      </c>
      <c r="O84" s="103">
        <v>11.069000000000001</v>
      </c>
      <c r="P84" s="103">
        <v>53.37663745595809</v>
      </c>
      <c r="Q84" s="103">
        <v>22.43481796006866</v>
      </c>
      <c r="R84" s="103">
        <v>3.9938567169572678</v>
      </c>
      <c r="S84" s="103">
        <v>28.127021411148252</v>
      </c>
      <c r="T84" s="103">
        <v>14.502484415936397</v>
      </c>
      <c r="U84" s="104"/>
    </row>
    <row r="85" spans="1:21" x14ac:dyDescent="0.2">
      <c r="A85" s="54"/>
      <c r="B85" s="50" t="s">
        <v>47</v>
      </c>
      <c r="C85" s="50">
        <v>2000</v>
      </c>
      <c r="D85" s="51">
        <v>3.9340000000000002</v>
      </c>
      <c r="E85" s="51">
        <v>19.166243009659382</v>
      </c>
      <c r="F85" s="51">
        <v>5.0584646670055928</v>
      </c>
      <c r="G85" s="51">
        <v>0.88967971530249124</v>
      </c>
      <c r="H85" s="51">
        <v>78.876461616675144</v>
      </c>
      <c r="I85" s="51">
        <v>1.0676156583629894</v>
      </c>
      <c r="J85" s="54"/>
      <c r="L85" s="52"/>
      <c r="M85" s="102" t="s">
        <v>47</v>
      </c>
      <c r="N85" s="102">
        <v>2000</v>
      </c>
      <c r="O85" s="103">
        <v>3.9340000000000002</v>
      </c>
      <c r="P85" s="103">
        <v>19.166243009659382</v>
      </c>
      <c r="Q85" s="103">
        <v>5.0584646670055928</v>
      </c>
      <c r="R85" s="103">
        <v>0.88967971530249124</v>
      </c>
      <c r="S85" s="103">
        <v>78.876461616675144</v>
      </c>
      <c r="T85" s="103">
        <v>1.0676156583629894</v>
      </c>
      <c r="U85" s="104"/>
    </row>
    <row r="86" spans="1:21" x14ac:dyDescent="0.2">
      <c r="A86" s="54"/>
      <c r="B86" s="50" t="s">
        <v>48</v>
      </c>
      <c r="C86" s="50">
        <v>2012</v>
      </c>
      <c r="D86" s="51">
        <v>19.18947</v>
      </c>
      <c r="E86" s="51">
        <v>87.932756871346626</v>
      </c>
      <c r="F86" s="51">
        <v>11.876148741992351</v>
      </c>
      <c r="G86" s="51">
        <v>3.452831162090459</v>
      </c>
      <c r="H86" s="51">
        <v>6.9109256274404656</v>
      </c>
      <c r="I86" s="51">
        <v>1.6059328371236934</v>
      </c>
      <c r="J86" s="54"/>
      <c r="L86" s="52"/>
      <c r="M86" s="102" t="s">
        <v>48</v>
      </c>
      <c r="N86" s="102">
        <v>2012</v>
      </c>
      <c r="O86" s="103">
        <v>19.18947</v>
      </c>
      <c r="P86" s="103">
        <v>87.932756871346626</v>
      </c>
      <c r="Q86" s="103">
        <v>11.876148741992351</v>
      </c>
      <c r="R86" s="103">
        <v>3.452831162090459</v>
      </c>
      <c r="S86" s="103">
        <v>6.9109256274404656</v>
      </c>
      <c r="T86" s="103">
        <v>1.6059328371236934</v>
      </c>
      <c r="U86" s="104"/>
    </row>
    <row r="87" spans="1:21" x14ac:dyDescent="0.2">
      <c r="B87" s="55" t="s">
        <v>49</v>
      </c>
      <c r="C87" s="55">
        <v>1995</v>
      </c>
      <c r="D87" s="56">
        <v>47.744999999999997</v>
      </c>
      <c r="E87" s="56">
        <v>15.844591056655148</v>
      </c>
      <c r="F87" s="56" t="s">
        <v>217</v>
      </c>
      <c r="G87" s="56">
        <v>0.71839983244318772</v>
      </c>
      <c r="H87" s="56">
        <v>80.632526966174467</v>
      </c>
      <c r="I87" s="56">
        <v>2.8044821447271966</v>
      </c>
      <c r="J87" s="4"/>
      <c r="L87" s="52"/>
      <c r="M87" s="102" t="s">
        <v>49</v>
      </c>
      <c r="N87" s="102">
        <v>1995</v>
      </c>
      <c r="O87" s="103">
        <v>47.744999999999997</v>
      </c>
      <c r="P87" s="103">
        <v>15.844591056655148</v>
      </c>
      <c r="Q87" s="103" t="s">
        <v>217</v>
      </c>
      <c r="R87" s="103">
        <v>0.71839983244318772</v>
      </c>
      <c r="S87" s="103">
        <v>80.632526966174467</v>
      </c>
      <c r="T87" s="103">
        <v>2.8044821447271966</v>
      </c>
      <c r="U87" s="104"/>
    </row>
    <row r="88" spans="1:21" x14ac:dyDescent="0.2">
      <c r="B88" s="55" t="s">
        <v>50</v>
      </c>
      <c r="C88" s="55">
        <v>2004</v>
      </c>
      <c r="D88" s="56">
        <v>2.7100599999999999</v>
      </c>
      <c r="E88" s="56">
        <v>60.981306686936819</v>
      </c>
      <c r="F88" s="56">
        <v>27.047740640428625</v>
      </c>
      <c r="G88" s="56" t="s">
        <v>217</v>
      </c>
      <c r="H88" s="56">
        <v>35.520246784204041</v>
      </c>
      <c r="I88" s="56">
        <v>3.498815524379534</v>
      </c>
      <c r="J88" s="4"/>
      <c r="L88" s="52"/>
      <c r="M88" s="102" t="s">
        <v>50</v>
      </c>
      <c r="N88" s="102">
        <v>2004</v>
      </c>
      <c r="O88" s="103">
        <v>2.7100599999999999</v>
      </c>
      <c r="P88" s="103">
        <v>60.981306686936819</v>
      </c>
      <c r="Q88" s="103">
        <v>27.047740640428625</v>
      </c>
      <c r="R88" s="103" t="s">
        <v>217</v>
      </c>
      <c r="S88" s="103">
        <v>35.520246784204041</v>
      </c>
      <c r="T88" s="103">
        <v>3.498815524379534</v>
      </c>
      <c r="U88" s="104"/>
    </row>
    <row r="89" spans="1:21" x14ac:dyDescent="0.2">
      <c r="B89" s="55" t="s">
        <v>51</v>
      </c>
      <c r="C89" s="55">
        <v>2012</v>
      </c>
      <c r="D89" s="56">
        <v>60.965730000000001</v>
      </c>
      <c r="E89" s="56">
        <v>78.427897115313797</v>
      </c>
      <c r="F89" s="56">
        <v>20.795338627127077</v>
      </c>
      <c r="G89" s="56">
        <v>8.709729220006059</v>
      </c>
      <c r="H89" s="56">
        <v>9.3624401774570725</v>
      </c>
      <c r="I89" s="56">
        <v>3.3917251544433236</v>
      </c>
      <c r="J89" s="4"/>
      <c r="L89" s="52"/>
      <c r="M89" s="102" t="s">
        <v>51</v>
      </c>
      <c r="N89" s="102">
        <v>2012</v>
      </c>
      <c r="O89" s="103">
        <v>60.965730000000001</v>
      </c>
      <c r="P89" s="103">
        <v>78.427897115313797</v>
      </c>
      <c r="Q89" s="103">
        <v>20.795338627127077</v>
      </c>
      <c r="R89" s="103">
        <v>8.709729220006059</v>
      </c>
      <c r="S89" s="103">
        <v>9.3624401774570725</v>
      </c>
      <c r="T89" s="103">
        <v>3.3917251544433236</v>
      </c>
      <c r="U89" s="104"/>
    </row>
    <row r="90" spans="1:21" x14ac:dyDescent="0.2">
      <c r="B90" s="55" t="s">
        <v>52</v>
      </c>
      <c r="C90" s="55">
        <v>2012</v>
      </c>
      <c r="D90" s="56">
        <v>496.39598999999998</v>
      </c>
      <c r="E90" s="56">
        <v>71.869899674249979</v>
      </c>
      <c r="F90" s="56">
        <v>26.979815046451122</v>
      </c>
      <c r="G90" s="56">
        <v>7.2581267225788837</v>
      </c>
      <c r="H90" s="56">
        <v>18.071354686003811</v>
      </c>
      <c r="I90" s="56">
        <v>2.5713322140253387</v>
      </c>
      <c r="J90" s="4"/>
      <c r="L90" s="52"/>
      <c r="M90" s="102" t="s">
        <v>52</v>
      </c>
      <c r="N90" s="102">
        <v>2012</v>
      </c>
      <c r="O90" s="103">
        <v>496.39598999999998</v>
      </c>
      <c r="P90" s="103">
        <v>71.869899674249979</v>
      </c>
      <c r="Q90" s="103">
        <v>26.979815046451122</v>
      </c>
      <c r="R90" s="103">
        <v>7.2581267225788837</v>
      </c>
      <c r="S90" s="103">
        <v>18.071354686003811</v>
      </c>
      <c r="T90" s="103">
        <v>2.5713322140253387</v>
      </c>
      <c r="U90" s="104"/>
    </row>
    <row r="91" spans="1:21" x14ac:dyDescent="0.2">
      <c r="B91" s="55" t="s">
        <v>53</v>
      </c>
      <c r="C91" s="55">
        <v>2000</v>
      </c>
      <c r="D91" s="56">
        <v>6.1595500000000003</v>
      </c>
      <c r="E91" s="56">
        <v>86.083885998165456</v>
      </c>
      <c r="F91" s="56">
        <v>6.5701228174136093</v>
      </c>
      <c r="G91" s="56">
        <v>1.4627691958016413</v>
      </c>
      <c r="H91" s="56">
        <v>5.8447451518373903</v>
      </c>
      <c r="I91" s="56">
        <v>6.6085996541955172</v>
      </c>
      <c r="J91" s="4"/>
      <c r="L91" s="52"/>
      <c r="M91" s="102" t="s">
        <v>53</v>
      </c>
      <c r="N91" s="102">
        <v>2000</v>
      </c>
      <c r="O91" s="103">
        <v>6.1595500000000003</v>
      </c>
      <c r="P91" s="103">
        <v>86.083885998165456</v>
      </c>
      <c r="Q91" s="103">
        <v>6.5701228174136093</v>
      </c>
      <c r="R91" s="103">
        <v>1.4627691958016413</v>
      </c>
      <c r="S91" s="103">
        <v>5.8447451518373903</v>
      </c>
      <c r="T91" s="103">
        <v>6.6085996541955172</v>
      </c>
      <c r="U91" s="104"/>
    </row>
    <row r="92" spans="1:21" x14ac:dyDescent="0.2">
      <c r="A92" s="54"/>
      <c r="B92" s="50" t="s">
        <v>54</v>
      </c>
      <c r="C92" s="50">
        <v>2000</v>
      </c>
      <c r="D92" s="51">
        <v>19.383189999999999</v>
      </c>
      <c r="E92" s="51">
        <v>1.75476792003793</v>
      </c>
      <c r="F92" s="51">
        <v>0.5149823119930208</v>
      </c>
      <c r="G92" s="51">
        <v>89.084252901612174</v>
      </c>
      <c r="H92" s="51">
        <v>8.0931982816038026</v>
      </c>
      <c r="I92" s="51">
        <v>1.0677808967460982</v>
      </c>
      <c r="J92" s="54"/>
      <c r="L92" s="52"/>
      <c r="M92" s="102" t="s">
        <v>54</v>
      </c>
      <c r="N92" s="102">
        <v>2000</v>
      </c>
      <c r="O92" s="103">
        <v>19.383189999999999</v>
      </c>
      <c r="P92" s="103">
        <v>1.75476792003793</v>
      </c>
      <c r="Q92" s="103">
        <v>0.5149823119930208</v>
      </c>
      <c r="R92" s="103">
        <v>89.084252901612174</v>
      </c>
      <c r="S92" s="103">
        <v>8.0931982816038026</v>
      </c>
      <c r="T92" s="103">
        <v>1.0677808967460982</v>
      </c>
      <c r="U92" s="104"/>
    </row>
    <row r="93" spans="1:21" x14ac:dyDescent="0.2">
      <c r="A93" s="54"/>
      <c r="B93" s="50" t="s">
        <v>55</v>
      </c>
      <c r="C93" s="50">
        <v>2006</v>
      </c>
      <c r="D93" s="51">
        <v>12.21869</v>
      </c>
      <c r="E93" s="51">
        <v>48.821927718928947</v>
      </c>
      <c r="F93" s="51">
        <v>10.522486453130409</v>
      </c>
      <c r="G93" s="51">
        <v>14.584051154419992</v>
      </c>
      <c r="H93" s="51">
        <v>27.105197038307704</v>
      </c>
      <c r="I93" s="51">
        <v>9.4355450543388848</v>
      </c>
      <c r="J93" s="54"/>
      <c r="L93" s="52"/>
      <c r="M93" s="102" t="s">
        <v>55</v>
      </c>
      <c r="N93" s="102">
        <v>2006</v>
      </c>
      <c r="O93" s="103">
        <v>12.21869</v>
      </c>
      <c r="P93" s="103">
        <v>48.821927718928947</v>
      </c>
      <c r="Q93" s="103">
        <v>10.522486453130409</v>
      </c>
      <c r="R93" s="103">
        <v>14.584051154419992</v>
      </c>
      <c r="S93" s="103">
        <v>27.105197038307704</v>
      </c>
      <c r="T93" s="103">
        <v>9.4355450543388848</v>
      </c>
      <c r="U93" s="104"/>
    </row>
    <row r="94" spans="1:21" x14ac:dyDescent="0.2">
      <c r="A94" s="54"/>
      <c r="B94" s="50" t="s">
        <v>56</v>
      </c>
      <c r="C94" s="50">
        <v>2012</v>
      </c>
      <c r="D94" s="51">
        <v>939.0833100000001</v>
      </c>
      <c r="E94" s="51">
        <v>83.70188796135669</v>
      </c>
      <c r="F94" s="51">
        <v>16.557253051382627</v>
      </c>
      <c r="G94" s="51">
        <v>7.2681357738111654</v>
      </c>
      <c r="H94" s="51">
        <v>7.3998077976702614</v>
      </c>
      <c r="I94" s="51">
        <v>1.443169083688645</v>
      </c>
      <c r="J94" s="54"/>
      <c r="L94" s="52"/>
      <c r="M94" s="102" t="s">
        <v>56</v>
      </c>
      <c r="N94" s="102">
        <v>2012</v>
      </c>
      <c r="O94" s="103">
        <v>939.0833100000001</v>
      </c>
      <c r="P94" s="103">
        <v>83.70188796135669</v>
      </c>
      <c r="Q94" s="103">
        <v>16.557253051382627</v>
      </c>
      <c r="R94" s="103">
        <v>7.2681357738111654</v>
      </c>
      <c r="S94" s="103">
        <v>7.3998077976702614</v>
      </c>
      <c r="T94" s="103">
        <v>1.443169083688645</v>
      </c>
      <c r="U94" s="104"/>
    </row>
    <row r="95" spans="1:21" x14ac:dyDescent="0.2">
      <c r="A95" s="54"/>
      <c r="B95" s="50" t="s">
        <v>57</v>
      </c>
      <c r="C95" s="50">
        <v>2006</v>
      </c>
      <c r="D95" s="51">
        <v>18.227040000000002</v>
      </c>
      <c r="E95" s="51">
        <v>50.658856292628975</v>
      </c>
      <c r="F95" s="51">
        <v>17.118029038176246</v>
      </c>
      <c r="G95" s="51">
        <v>1.3356529639480683</v>
      </c>
      <c r="H95" s="51">
        <v>35.571491586126989</v>
      </c>
      <c r="I95" s="51">
        <v>12.433999157295972</v>
      </c>
      <c r="J95" s="54"/>
      <c r="L95" s="52"/>
      <c r="M95" s="102" t="s">
        <v>57</v>
      </c>
      <c r="N95" s="102">
        <v>2006</v>
      </c>
      <c r="O95" s="103">
        <v>18.227040000000002</v>
      </c>
      <c r="P95" s="103">
        <v>50.658856292628975</v>
      </c>
      <c r="Q95" s="103">
        <v>17.118029038176246</v>
      </c>
      <c r="R95" s="103">
        <v>1.3356529639480683</v>
      </c>
      <c r="S95" s="103">
        <v>35.571491586126989</v>
      </c>
      <c r="T95" s="103">
        <v>12.433999157295972</v>
      </c>
      <c r="U95" s="104"/>
    </row>
    <row r="96" spans="1:21" x14ac:dyDescent="0.2">
      <c r="A96" s="54"/>
      <c r="B96" s="50" t="s">
        <v>58</v>
      </c>
      <c r="C96" s="50">
        <v>2012</v>
      </c>
      <c r="D96" s="51">
        <v>110.99406</v>
      </c>
      <c r="E96" s="51">
        <v>78.614783529857363</v>
      </c>
      <c r="F96" s="51">
        <v>14.503334682955108</v>
      </c>
      <c r="G96" s="51">
        <v>8.6552019090030594</v>
      </c>
      <c r="H96" s="51">
        <v>8.176879014967108</v>
      </c>
      <c r="I96" s="51">
        <v>4.2662012723924141</v>
      </c>
      <c r="J96" s="54"/>
      <c r="L96" s="52"/>
      <c r="M96" s="102" t="s">
        <v>58</v>
      </c>
      <c r="N96" s="102">
        <v>2012</v>
      </c>
      <c r="O96" s="103">
        <v>110.99406</v>
      </c>
      <c r="P96" s="103">
        <v>78.614783529857363</v>
      </c>
      <c r="Q96" s="103">
        <v>14.503334682955108</v>
      </c>
      <c r="R96" s="103">
        <v>8.6552019090030594</v>
      </c>
      <c r="S96" s="103">
        <v>8.176879014967108</v>
      </c>
      <c r="T96" s="103">
        <v>4.2662012723924141</v>
      </c>
      <c r="U96" s="104"/>
    </row>
    <row r="97" spans="1:21" x14ac:dyDescent="0.2">
      <c r="B97" s="55" t="s">
        <v>59</v>
      </c>
      <c r="C97" s="55">
        <v>1994</v>
      </c>
      <c r="D97" s="56">
        <v>1.6064700000000001</v>
      </c>
      <c r="E97" s="56">
        <v>8.4682564878273467</v>
      </c>
      <c r="F97" s="56">
        <v>3.2369107421862844</v>
      </c>
      <c r="G97" s="56" t="s">
        <v>217</v>
      </c>
      <c r="H97" s="56">
        <v>2.6766761906540426E-2</v>
      </c>
      <c r="I97" s="56">
        <v>91.50497675026611</v>
      </c>
      <c r="J97" s="4"/>
      <c r="L97" s="52"/>
      <c r="M97" s="102" t="s">
        <v>59</v>
      </c>
      <c r="N97" s="102">
        <v>1994</v>
      </c>
      <c r="O97" s="103">
        <v>1.6064700000000001</v>
      </c>
      <c r="P97" s="103">
        <v>8.4682564878273467</v>
      </c>
      <c r="Q97" s="103">
        <v>3.2369107421862844</v>
      </c>
      <c r="R97" s="103" t="s">
        <v>217</v>
      </c>
      <c r="S97" s="103">
        <v>2.6766761906540426E-2</v>
      </c>
      <c r="T97" s="103">
        <v>91.50497675026611</v>
      </c>
      <c r="U97" s="104"/>
    </row>
    <row r="98" spans="1:21" x14ac:dyDescent="0.2">
      <c r="B98" s="55" t="s">
        <v>60</v>
      </c>
      <c r="C98" s="55">
        <v>1990</v>
      </c>
      <c r="D98" s="56">
        <v>14.742180000000001</v>
      </c>
      <c r="E98" s="56">
        <v>31.094587096345315</v>
      </c>
      <c r="F98" s="56">
        <v>14.4821864880228</v>
      </c>
      <c r="G98" s="56">
        <v>3.6945689172157707</v>
      </c>
      <c r="H98" s="56">
        <v>59.906472448443857</v>
      </c>
      <c r="I98" s="56">
        <v>5.3043037054221287</v>
      </c>
      <c r="J98" s="4"/>
      <c r="L98" s="52"/>
      <c r="M98" s="102" t="s">
        <v>60</v>
      </c>
      <c r="N98" s="102">
        <v>1990</v>
      </c>
      <c r="O98" s="103">
        <v>14.742180000000001</v>
      </c>
      <c r="P98" s="103">
        <v>31.094587096345315</v>
      </c>
      <c r="Q98" s="103">
        <v>14.4821864880228</v>
      </c>
      <c r="R98" s="103">
        <v>3.6945689172157707</v>
      </c>
      <c r="S98" s="103">
        <v>59.906472448443857</v>
      </c>
      <c r="T98" s="103">
        <v>5.3043037054221287</v>
      </c>
      <c r="U98" s="104"/>
    </row>
    <row r="99" spans="1:21" x14ac:dyDescent="0.2">
      <c r="B99" s="55" t="s">
        <v>61</v>
      </c>
      <c r="C99" s="55">
        <v>1994</v>
      </c>
      <c r="D99" s="56">
        <v>5.0576400000000001</v>
      </c>
      <c r="E99" s="56">
        <v>40.398090809152094</v>
      </c>
      <c r="F99" s="56">
        <v>12.361101225077308</v>
      </c>
      <c r="G99" s="56">
        <v>2.8357099358594122</v>
      </c>
      <c r="H99" s="56">
        <v>50.016410816111858</v>
      </c>
      <c r="I99" s="56">
        <v>6.7497884388766289</v>
      </c>
      <c r="J99" s="4"/>
      <c r="L99" s="52"/>
      <c r="M99" s="102" t="s">
        <v>61</v>
      </c>
      <c r="N99" s="102">
        <v>1994</v>
      </c>
      <c r="O99" s="103">
        <v>5.0576400000000001</v>
      </c>
      <c r="P99" s="103">
        <v>40.398090809152094</v>
      </c>
      <c r="Q99" s="103">
        <v>12.361101225077308</v>
      </c>
      <c r="R99" s="103">
        <v>2.8357099358594122</v>
      </c>
      <c r="S99" s="103">
        <v>50.016410816111858</v>
      </c>
      <c r="T99" s="103">
        <v>6.7497884388766289</v>
      </c>
      <c r="U99" s="104"/>
    </row>
    <row r="100" spans="1:21" x14ac:dyDescent="0.2">
      <c r="B100" s="55" t="s">
        <v>62</v>
      </c>
      <c r="C100" s="55">
        <v>1994</v>
      </c>
      <c r="D100" s="56">
        <v>1.6939600000000001</v>
      </c>
      <c r="E100" s="56">
        <v>10.621856478311177</v>
      </c>
      <c r="F100" s="56">
        <v>2.4793973883680844E-2</v>
      </c>
      <c r="G100" s="56">
        <v>1.7709981345486313E-3</v>
      </c>
      <c r="H100" s="56">
        <v>86.748211291884104</v>
      </c>
      <c r="I100" s="56">
        <v>2.6281612316701697</v>
      </c>
      <c r="J100" s="4"/>
      <c r="L100" s="52"/>
      <c r="M100" s="102" t="s">
        <v>62</v>
      </c>
      <c r="N100" s="102">
        <v>1994</v>
      </c>
      <c r="O100" s="103">
        <v>1.6939600000000001</v>
      </c>
      <c r="P100" s="103">
        <v>10.621856478311177</v>
      </c>
      <c r="Q100" s="103">
        <v>2.4793973883680844E-2</v>
      </c>
      <c r="R100" s="103">
        <v>1.7709981345486313E-3</v>
      </c>
      <c r="S100" s="103">
        <v>86.748211291884104</v>
      </c>
      <c r="T100" s="103">
        <v>2.6281612316701697</v>
      </c>
      <c r="U100" s="104"/>
    </row>
    <row r="101" spans="1:21" x14ac:dyDescent="0.2">
      <c r="B101" s="55" t="s">
        <v>63</v>
      </c>
      <c r="C101" s="55">
        <v>2004</v>
      </c>
      <c r="D101" s="56">
        <v>3.0717099999999999</v>
      </c>
      <c r="E101" s="56">
        <v>53.943894443160325</v>
      </c>
      <c r="F101" s="56">
        <v>10.22231916424402</v>
      </c>
      <c r="G101" s="56" t="s">
        <v>217</v>
      </c>
      <c r="H101" s="56">
        <v>43.308450341991914</v>
      </c>
      <c r="I101" s="56">
        <v>2.747655214847756</v>
      </c>
      <c r="J101" s="4"/>
      <c r="L101" s="52"/>
      <c r="M101" s="102" t="s">
        <v>63</v>
      </c>
      <c r="N101" s="102">
        <v>2004</v>
      </c>
      <c r="O101" s="103">
        <v>3.0717099999999999</v>
      </c>
      <c r="P101" s="103">
        <v>53.943894443160325</v>
      </c>
      <c r="Q101" s="103">
        <v>10.22231916424402</v>
      </c>
      <c r="R101" s="103" t="s">
        <v>217</v>
      </c>
      <c r="S101" s="103">
        <v>43.308450341991914</v>
      </c>
      <c r="T101" s="103">
        <v>2.747655214847756</v>
      </c>
      <c r="U101" s="104"/>
    </row>
    <row r="102" spans="1:21" x14ac:dyDescent="0.2">
      <c r="A102" s="54"/>
      <c r="B102" s="50" t="s">
        <v>64</v>
      </c>
      <c r="C102" s="50">
        <v>2000</v>
      </c>
      <c r="D102" s="51">
        <v>6.6831199999999997</v>
      </c>
      <c r="E102" s="51">
        <v>23.467631884509029</v>
      </c>
      <c r="F102" s="51">
        <v>11.220358156070818</v>
      </c>
      <c r="G102" s="51" t="s">
        <v>217</v>
      </c>
      <c r="H102" s="51">
        <v>71.394199116580282</v>
      </c>
      <c r="I102" s="51">
        <v>2.8380457032044912</v>
      </c>
      <c r="J102" s="54"/>
      <c r="L102" s="52"/>
      <c r="M102" s="102" t="s">
        <v>64</v>
      </c>
      <c r="N102" s="102">
        <v>2000</v>
      </c>
      <c r="O102" s="103">
        <v>6.6831199999999997</v>
      </c>
      <c r="P102" s="103">
        <v>23.467631884509029</v>
      </c>
      <c r="Q102" s="103">
        <v>11.220358156070818</v>
      </c>
      <c r="R102" s="103" t="s">
        <v>217</v>
      </c>
      <c r="S102" s="103">
        <v>71.394199116580282</v>
      </c>
      <c r="T102" s="103">
        <v>2.8380457032044912</v>
      </c>
      <c r="U102" s="104"/>
    </row>
    <row r="103" spans="1:21" x14ac:dyDescent="0.2">
      <c r="A103" s="54"/>
      <c r="B103" s="50" t="s">
        <v>65</v>
      </c>
      <c r="C103" s="50">
        <v>2000</v>
      </c>
      <c r="D103" s="51">
        <v>10.2981</v>
      </c>
      <c r="E103" s="51">
        <v>33.35566755032481</v>
      </c>
      <c r="F103" s="51">
        <v>22.072032705062096</v>
      </c>
      <c r="G103" s="51">
        <v>6.6999737815713587</v>
      </c>
      <c r="H103" s="51">
        <v>43.021334032491431</v>
      </c>
      <c r="I103" s="51">
        <v>16.923024635612393</v>
      </c>
      <c r="J103" s="54"/>
      <c r="L103" s="52"/>
      <c r="M103" s="102" t="s">
        <v>65</v>
      </c>
      <c r="N103" s="102">
        <v>2000</v>
      </c>
      <c r="O103" s="103">
        <v>10.2981</v>
      </c>
      <c r="P103" s="103">
        <v>33.35566755032481</v>
      </c>
      <c r="Q103" s="103">
        <v>22.072032705062096</v>
      </c>
      <c r="R103" s="103">
        <v>6.6999737815713587</v>
      </c>
      <c r="S103" s="103">
        <v>43.021334032491431</v>
      </c>
      <c r="T103" s="103">
        <v>16.923024635612393</v>
      </c>
      <c r="U103" s="104"/>
    </row>
    <row r="104" spans="1:21" x14ac:dyDescent="0.2">
      <c r="A104" s="54"/>
      <c r="B104" s="50" t="s">
        <v>66</v>
      </c>
      <c r="C104" s="50">
        <v>2012</v>
      </c>
      <c r="D104" s="51">
        <v>61.98066</v>
      </c>
      <c r="E104" s="51">
        <v>73.368983163457756</v>
      </c>
      <c r="F104" s="51">
        <v>17.503701961224678</v>
      </c>
      <c r="G104" s="51">
        <v>6.8955219257103755</v>
      </c>
      <c r="H104" s="51">
        <v>14.045494191252562</v>
      </c>
      <c r="I104" s="51">
        <v>5.1245824100614605</v>
      </c>
      <c r="J104" s="54"/>
      <c r="L104" s="52"/>
      <c r="M104" s="102" t="s">
        <v>66</v>
      </c>
      <c r="N104" s="102">
        <v>2012</v>
      </c>
      <c r="O104" s="103">
        <v>61.98066</v>
      </c>
      <c r="P104" s="103">
        <v>73.368983163457756</v>
      </c>
      <c r="Q104" s="103">
        <v>17.503701961224678</v>
      </c>
      <c r="R104" s="103">
        <v>6.8955219257103755</v>
      </c>
      <c r="S104" s="103">
        <v>14.045494191252562</v>
      </c>
      <c r="T104" s="103">
        <v>5.1245824100614605</v>
      </c>
      <c r="U104" s="104"/>
    </row>
    <row r="105" spans="1:21" x14ac:dyDescent="0.2">
      <c r="A105" s="54"/>
      <c r="B105" s="50" t="s">
        <v>67</v>
      </c>
      <c r="C105" s="50">
        <v>2012</v>
      </c>
      <c r="D105" s="51">
        <v>4.4677299999999995</v>
      </c>
      <c r="E105" s="51">
        <v>38.443907756287871</v>
      </c>
      <c r="F105" s="51">
        <v>19.092022123091596</v>
      </c>
      <c r="G105" s="51">
        <v>42.15160719201922</v>
      </c>
      <c r="H105" s="51">
        <v>15.175491804562945</v>
      </c>
      <c r="I105" s="51">
        <v>4.0908917951621975</v>
      </c>
      <c r="J105" s="54"/>
      <c r="L105" s="52"/>
      <c r="M105" s="102" t="s">
        <v>67</v>
      </c>
      <c r="N105" s="102">
        <v>2012</v>
      </c>
      <c r="O105" s="103">
        <v>4.4677299999999995</v>
      </c>
      <c r="P105" s="103">
        <v>38.443907756287871</v>
      </c>
      <c r="Q105" s="103">
        <v>19.092022123091596</v>
      </c>
      <c r="R105" s="103">
        <v>42.15160719201922</v>
      </c>
      <c r="S105" s="103">
        <v>15.175491804562945</v>
      </c>
      <c r="T105" s="103">
        <v>4.0908917951621975</v>
      </c>
      <c r="U105" s="104"/>
    </row>
    <row r="106" spans="1:21" x14ac:dyDescent="0.2">
      <c r="A106" s="54"/>
      <c r="B106" s="50" t="s">
        <v>68</v>
      </c>
      <c r="C106" s="50">
        <v>2000</v>
      </c>
      <c r="D106" s="51">
        <v>1523.76656</v>
      </c>
      <c r="E106" s="51">
        <v>67.399857495232069</v>
      </c>
      <c r="F106" s="51">
        <v>6.4382913088734535</v>
      </c>
      <c r="G106" s="51">
        <v>5.8142849650145889</v>
      </c>
      <c r="H106" s="51">
        <v>23.337016268423689</v>
      </c>
      <c r="I106" s="51">
        <v>3.4488412713296452</v>
      </c>
      <c r="J106" s="54"/>
      <c r="L106" s="52"/>
      <c r="M106" s="102" t="s">
        <v>68</v>
      </c>
      <c r="N106" s="102">
        <v>2000</v>
      </c>
      <c r="O106" s="103">
        <v>1523.76656</v>
      </c>
      <c r="P106" s="103">
        <v>67.399857495232069</v>
      </c>
      <c r="Q106" s="103">
        <v>6.4382913088734535</v>
      </c>
      <c r="R106" s="103">
        <v>5.8142849650145889</v>
      </c>
      <c r="S106" s="103">
        <v>23.337016268423689</v>
      </c>
      <c r="T106" s="103">
        <v>3.4488412713296452</v>
      </c>
      <c r="U106" s="104"/>
    </row>
    <row r="107" spans="1:21" x14ac:dyDescent="0.2">
      <c r="B107" s="55" t="s">
        <v>69</v>
      </c>
      <c r="C107" s="55">
        <v>2000</v>
      </c>
      <c r="D107" s="56">
        <v>554.33348000000001</v>
      </c>
      <c r="E107" s="56">
        <v>50.680002225375233</v>
      </c>
      <c r="F107" s="56">
        <v>10.250282916341261</v>
      </c>
      <c r="G107" s="56">
        <v>7.6973449267397669</v>
      </c>
      <c r="H107" s="56">
        <v>13.241123375770123</v>
      </c>
      <c r="I107" s="56">
        <v>28.381529472114874</v>
      </c>
      <c r="J107" s="4"/>
      <c r="L107" s="52"/>
      <c r="M107" s="102" t="s">
        <v>69</v>
      </c>
      <c r="N107" s="102">
        <v>2000</v>
      </c>
      <c r="O107" s="103">
        <v>554.33348000000001</v>
      </c>
      <c r="P107" s="103">
        <v>50.680002225375233</v>
      </c>
      <c r="Q107" s="103">
        <v>10.250282916341261</v>
      </c>
      <c r="R107" s="103">
        <v>7.6973449267397669</v>
      </c>
      <c r="S107" s="103">
        <v>13.241123375770123</v>
      </c>
      <c r="T107" s="103">
        <v>28.381529472114874</v>
      </c>
      <c r="U107" s="104"/>
    </row>
    <row r="108" spans="1:21" x14ac:dyDescent="0.2">
      <c r="B108" s="55" t="s">
        <v>70</v>
      </c>
      <c r="C108" s="55">
        <v>2000</v>
      </c>
      <c r="D108" s="56">
        <v>483.66917000000001</v>
      </c>
      <c r="E108" s="56">
        <v>78.112115353558707</v>
      </c>
      <c r="F108" s="56">
        <v>15.714284621448996</v>
      </c>
      <c r="G108" s="56">
        <v>6.4636888061316791</v>
      </c>
      <c r="H108" s="56">
        <v>8.8889498580196875</v>
      </c>
      <c r="I108" s="56">
        <v>6.5352459822899194</v>
      </c>
      <c r="J108" s="4"/>
      <c r="L108" s="52"/>
      <c r="M108" s="102" t="s">
        <v>70</v>
      </c>
      <c r="N108" s="102">
        <v>2000</v>
      </c>
      <c r="O108" s="103">
        <v>483.66917000000001</v>
      </c>
      <c r="P108" s="103">
        <v>78.112115353558707</v>
      </c>
      <c r="Q108" s="103">
        <v>15.714284621448996</v>
      </c>
      <c r="R108" s="103">
        <v>6.4636888061316791</v>
      </c>
      <c r="S108" s="103">
        <v>8.8889498580196875</v>
      </c>
      <c r="T108" s="103">
        <v>6.5352459822899194</v>
      </c>
      <c r="U108" s="104"/>
    </row>
    <row r="109" spans="1:21" x14ac:dyDescent="0.2">
      <c r="B109" s="55" t="s">
        <v>71</v>
      </c>
      <c r="C109" s="55">
        <v>2012</v>
      </c>
      <c r="D109" s="56">
        <v>58.531239999999997</v>
      </c>
      <c r="E109" s="56">
        <v>63.321142692346868</v>
      </c>
      <c r="F109" s="56">
        <v>18.623251446577932</v>
      </c>
      <c r="G109" s="56">
        <v>4.1366285764661743</v>
      </c>
      <c r="H109" s="56">
        <v>30.697094406337538</v>
      </c>
      <c r="I109" s="56">
        <v>1.7208929795439154</v>
      </c>
      <c r="J109" s="4"/>
      <c r="L109" s="52"/>
      <c r="M109" s="102" t="s">
        <v>71</v>
      </c>
      <c r="N109" s="102">
        <v>2012</v>
      </c>
      <c r="O109" s="103">
        <v>58.531239999999997</v>
      </c>
      <c r="P109" s="103">
        <v>63.321142692346868</v>
      </c>
      <c r="Q109" s="103">
        <v>18.623251446577932</v>
      </c>
      <c r="R109" s="103">
        <v>4.1366285764661743</v>
      </c>
      <c r="S109" s="103">
        <v>30.697094406337538</v>
      </c>
      <c r="T109" s="103">
        <v>1.7208929795439154</v>
      </c>
      <c r="U109" s="104"/>
    </row>
    <row r="110" spans="1:21" x14ac:dyDescent="0.2">
      <c r="B110" s="55" t="s">
        <v>72</v>
      </c>
      <c r="C110" s="55">
        <v>2010</v>
      </c>
      <c r="D110" s="56">
        <v>75.415549999999996</v>
      </c>
      <c r="E110" s="56">
        <v>84.983706941075141</v>
      </c>
      <c r="F110" s="56">
        <v>21.702858362764708</v>
      </c>
      <c r="G110" s="56">
        <v>3.911978365204523</v>
      </c>
      <c r="H110" s="56">
        <v>3.1703806443100926</v>
      </c>
      <c r="I110" s="56">
        <v>7.9339340494102339</v>
      </c>
      <c r="J110" s="4"/>
      <c r="L110" s="52"/>
      <c r="M110" s="102" t="s">
        <v>72</v>
      </c>
      <c r="N110" s="102">
        <v>2010</v>
      </c>
      <c r="O110" s="103">
        <v>75.415549999999996</v>
      </c>
      <c r="P110" s="103">
        <v>84.983706941075141</v>
      </c>
      <c r="Q110" s="103">
        <v>21.702858362764708</v>
      </c>
      <c r="R110" s="103">
        <v>3.911978365204523</v>
      </c>
      <c r="S110" s="103">
        <v>3.1703806443100926</v>
      </c>
      <c r="T110" s="103">
        <v>7.9339340494102339</v>
      </c>
      <c r="U110" s="104"/>
    </row>
    <row r="111" spans="1:21" x14ac:dyDescent="0.2">
      <c r="B111" s="55" t="s">
        <v>73</v>
      </c>
      <c r="C111" s="55">
        <v>2012</v>
      </c>
      <c r="D111" s="56">
        <v>461.19123999999999</v>
      </c>
      <c r="E111" s="56">
        <v>82.36556921592873</v>
      </c>
      <c r="F111" s="56">
        <v>22.99627590498033</v>
      </c>
      <c r="G111" s="56">
        <v>6.1148906470990214</v>
      </c>
      <c r="H111" s="56">
        <v>7.6751739690459004</v>
      </c>
      <c r="I111" s="56">
        <v>3.5157150860020669</v>
      </c>
      <c r="J111" s="4"/>
      <c r="L111" s="52"/>
      <c r="M111" s="102" t="s">
        <v>73</v>
      </c>
      <c r="N111" s="102">
        <v>2012</v>
      </c>
      <c r="O111" s="103">
        <v>461.19123999999999</v>
      </c>
      <c r="P111" s="103">
        <v>82.36556921592873</v>
      </c>
      <c r="Q111" s="103">
        <v>22.99627590498033</v>
      </c>
      <c r="R111" s="103">
        <v>6.1148906470990214</v>
      </c>
      <c r="S111" s="103">
        <v>7.6751739690459004</v>
      </c>
      <c r="T111" s="103">
        <v>3.5157150860020669</v>
      </c>
      <c r="U111" s="104"/>
    </row>
    <row r="112" spans="1:21" x14ac:dyDescent="0.2">
      <c r="A112" s="54"/>
      <c r="B112" s="50" t="s">
        <v>74</v>
      </c>
      <c r="C112" s="50">
        <v>1994</v>
      </c>
      <c r="D112" s="51">
        <v>116.3142</v>
      </c>
      <c r="E112" s="51">
        <v>7.0765134437583717</v>
      </c>
      <c r="F112" s="51">
        <v>1.0907438644636682</v>
      </c>
      <c r="G112" s="51">
        <v>0.32584155674887499</v>
      </c>
      <c r="H112" s="51">
        <v>92.269198429770398</v>
      </c>
      <c r="I112" s="51">
        <v>0.32845516712490824</v>
      </c>
      <c r="J112" s="54"/>
      <c r="L112" s="52"/>
      <c r="M112" s="102" t="s">
        <v>74</v>
      </c>
      <c r="N112" s="102">
        <v>1994</v>
      </c>
      <c r="O112" s="103">
        <v>116.3142</v>
      </c>
      <c r="P112" s="103">
        <v>7.0765134437583717</v>
      </c>
      <c r="Q112" s="103">
        <v>1.0907438644636682</v>
      </c>
      <c r="R112" s="103">
        <v>0.32584155674887499</v>
      </c>
      <c r="S112" s="103">
        <v>92.269198429770398</v>
      </c>
      <c r="T112" s="103">
        <v>0.32845516712490824</v>
      </c>
      <c r="U112" s="104"/>
    </row>
    <row r="113" spans="1:21" x14ac:dyDescent="0.2">
      <c r="A113" s="54"/>
      <c r="B113" s="50" t="s">
        <v>75</v>
      </c>
      <c r="C113" s="50">
        <v>2012</v>
      </c>
      <c r="D113" s="51">
        <v>1343.13679</v>
      </c>
      <c r="E113" s="51">
        <v>91.54666740980268</v>
      </c>
      <c r="F113" s="51">
        <v>16.3613476777745</v>
      </c>
      <c r="G113" s="51">
        <v>5.1756269739286935</v>
      </c>
      <c r="H113" s="51">
        <v>1.7797710685893726</v>
      </c>
      <c r="I113" s="51">
        <v>1.4911831876781516</v>
      </c>
      <c r="J113" s="54"/>
      <c r="L113" s="52"/>
      <c r="M113" s="102" t="s">
        <v>75</v>
      </c>
      <c r="N113" s="102">
        <v>2012</v>
      </c>
      <c r="O113" s="103">
        <v>1343.13679</v>
      </c>
      <c r="P113" s="103">
        <v>91.54666740980268</v>
      </c>
      <c r="Q113" s="103">
        <v>16.3613476777745</v>
      </c>
      <c r="R113" s="103">
        <v>5.1756269739286935</v>
      </c>
      <c r="S113" s="103">
        <v>1.7797710685893726</v>
      </c>
      <c r="T113" s="103">
        <v>1.4911831876781516</v>
      </c>
      <c r="U113" s="104"/>
    </row>
    <row r="114" spans="1:21" x14ac:dyDescent="0.2">
      <c r="A114" s="54"/>
      <c r="B114" s="50" t="s">
        <v>76</v>
      </c>
      <c r="C114" s="50">
        <v>2006</v>
      </c>
      <c r="D114" s="51">
        <v>27.751999999999999</v>
      </c>
      <c r="E114" s="51">
        <v>75.367541078120496</v>
      </c>
      <c r="F114" s="51">
        <v>17.03300663015278</v>
      </c>
      <c r="G114" s="51">
        <v>9.1921302969155381</v>
      </c>
      <c r="H114" s="51">
        <v>4.4681464398962234</v>
      </c>
      <c r="I114" s="51">
        <v>10.972182185067743</v>
      </c>
      <c r="J114" s="54"/>
      <c r="L114" s="52"/>
      <c r="M114" s="102" t="s">
        <v>76</v>
      </c>
      <c r="N114" s="102">
        <v>2006</v>
      </c>
      <c r="O114" s="103">
        <v>27.751999999999999</v>
      </c>
      <c r="P114" s="103">
        <v>75.367541078120496</v>
      </c>
      <c r="Q114" s="103">
        <v>17.03300663015278</v>
      </c>
      <c r="R114" s="103">
        <v>9.1921302969155381</v>
      </c>
      <c r="S114" s="103">
        <v>4.4681464398962234</v>
      </c>
      <c r="T114" s="103">
        <v>10.972182185067743</v>
      </c>
      <c r="U114" s="104"/>
    </row>
    <row r="115" spans="1:21" x14ac:dyDescent="0.2">
      <c r="A115" s="54"/>
      <c r="B115" s="50" t="s">
        <v>77</v>
      </c>
      <c r="C115" s="50">
        <v>2012</v>
      </c>
      <c r="D115" s="51">
        <v>283.54996999999997</v>
      </c>
      <c r="E115" s="51">
        <v>85.075501859513508</v>
      </c>
      <c r="F115" s="51">
        <v>8.1994330664185942</v>
      </c>
      <c r="G115" s="51">
        <v>5.9022471418353533</v>
      </c>
      <c r="H115" s="51">
        <v>7.5918823056126588</v>
      </c>
      <c r="I115" s="51">
        <v>1.4303686930384794</v>
      </c>
      <c r="J115" s="54"/>
      <c r="L115" s="52"/>
      <c r="M115" s="102" t="s">
        <v>77</v>
      </c>
      <c r="N115" s="102">
        <v>2012</v>
      </c>
      <c r="O115" s="103">
        <v>283.54996999999997</v>
      </c>
      <c r="P115" s="103">
        <v>85.075501859513508</v>
      </c>
      <c r="Q115" s="103">
        <v>8.1994330664185942</v>
      </c>
      <c r="R115" s="103">
        <v>5.9022471418353533</v>
      </c>
      <c r="S115" s="103">
        <v>7.5918823056126588</v>
      </c>
      <c r="T115" s="103">
        <v>1.4303686930384794</v>
      </c>
      <c r="U115" s="104"/>
    </row>
    <row r="116" spans="1:21" x14ac:dyDescent="0.2">
      <c r="A116" s="54"/>
      <c r="B116" s="50" t="s">
        <v>78</v>
      </c>
      <c r="C116" s="50">
        <v>1994</v>
      </c>
      <c r="D116" s="51">
        <v>21.466229999999999</v>
      </c>
      <c r="E116" s="51">
        <v>37.538776021686154</v>
      </c>
      <c r="F116" s="51" t="s">
        <v>217</v>
      </c>
      <c r="G116" s="51">
        <v>4.6096124005006933</v>
      </c>
      <c r="H116" s="51">
        <v>56.366022352318033</v>
      </c>
      <c r="I116" s="51">
        <v>1.4855426406965733</v>
      </c>
      <c r="J116" s="54"/>
      <c r="L116" s="52"/>
      <c r="M116" s="102" t="s">
        <v>78</v>
      </c>
      <c r="N116" s="102">
        <v>1994</v>
      </c>
      <c r="O116" s="103">
        <v>21.466229999999999</v>
      </c>
      <c r="P116" s="103">
        <v>37.538776021686154</v>
      </c>
      <c r="Q116" s="103" t="s">
        <v>217</v>
      </c>
      <c r="R116" s="103">
        <v>4.6096124005006933</v>
      </c>
      <c r="S116" s="103">
        <v>56.366022352318033</v>
      </c>
      <c r="T116" s="103">
        <v>1.4855426406965733</v>
      </c>
      <c r="U116" s="104"/>
    </row>
    <row r="117" spans="1:21" x14ac:dyDescent="0.2">
      <c r="B117" s="55" t="s">
        <v>79</v>
      </c>
      <c r="C117" s="55">
        <v>1994</v>
      </c>
      <c r="D117" s="56">
        <v>2.7969999999999998E-2</v>
      </c>
      <c r="E117" s="56">
        <v>66.356810868787989</v>
      </c>
      <c r="F117" s="56" t="s">
        <v>217</v>
      </c>
      <c r="G117" s="56" t="s">
        <v>217</v>
      </c>
      <c r="H117" s="56">
        <v>1.7518770110833037</v>
      </c>
      <c r="I117" s="56">
        <v>31.927064712191633</v>
      </c>
      <c r="J117" s="4"/>
      <c r="L117" s="52"/>
      <c r="M117" s="102" t="s">
        <v>79</v>
      </c>
      <c r="N117" s="102">
        <v>1994</v>
      </c>
      <c r="O117" s="103">
        <v>2.7969999999999998E-2</v>
      </c>
      <c r="P117" s="103">
        <v>66.356810868787989</v>
      </c>
      <c r="Q117" s="103" t="s">
        <v>217</v>
      </c>
      <c r="R117" s="103" t="s">
        <v>217</v>
      </c>
      <c r="S117" s="103">
        <v>1.7518770110833037</v>
      </c>
      <c r="T117" s="103">
        <v>31.927064712191633</v>
      </c>
      <c r="U117" s="104"/>
    </row>
    <row r="118" spans="1:21" x14ac:dyDescent="0.2">
      <c r="B118" s="55" t="s">
        <v>198</v>
      </c>
      <c r="C118" s="55">
        <v>1994</v>
      </c>
      <c r="D118" s="56">
        <v>32.373390000000001</v>
      </c>
      <c r="E118" s="56">
        <v>95.310345935349986</v>
      </c>
      <c r="F118" s="56">
        <v>16.659917296273267</v>
      </c>
      <c r="G118" s="56">
        <v>2.0634230767923905</v>
      </c>
      <c r="H118" s="56">
        <v>0.203871142317811</v>
      </c>
      <c r="I118" s="56">
        <v>2.4223598455398094</v>
      </c>
      <c r="J118" s="4"/>
      <c r="L118" s="52"/>
      <c r="M118" s="102" t="s">
        <v>198</v>
      </c>
      <c r="N118" s="102">
        <v>1994</v>
      </c>
      <c r="O118" s="103">
        <v>32.373390000000001</v>
      </c>
      <c r="P118" s="103">
        <v>95.310345935349986</v>
      </c>
      <c r="Q118" s="103">
        <v>16.659917296273267</v>
      </c>
      <c r="R118" s="103">
        <v>2.0634230767923905</v>
      </c>
      <c r="S118" s="103">
        <v>0.203871142317811</v>
      </c>
      <c r="T118" s="103">
        <v>2.4223598455398094</v>
      </c>
      <c r="U118" s="104"/>
    </row>
    <row r="119" spans="1:21" x14ac:dyDescent="0.2">
      <c r="B119" s="55" t="s">
        <v>80</v>
      </c>
      <c r="C119" s="55">
        <v>2005</v>
      </c>
      <c r="D119" s="56">
        <v>12.017149999999999</v>
      </c>
      <c r="E119" s="56">
        <v>74.074884644029581</v>
      </c>
      <c r="F119" s="56">
        <v>20.700082798334048</v>
      </c>
      <c r="G119" s="56">
        <v>4.3210744644112786</v>
      </c>
      <c r="H119" s="56">
        <v>16.114969023437336</v>
      </c>
      <c r="I119" s="56">
        <v>5.4889886537157313</v>
      </c>
      <c r="J119" s="4"/>
      <c r="L119" s="52"/>
      <c r="M119" s="102" t="s">
        <v>80</v>
      </c>
      <c r="N119" s="102">
        <v>2005</v>
      </c>
      <c r="O119" s="103">
        <v>12.017149999999999</v>
      </c>
      <c r="P119" s="103">
        <v>74.074884644029581</v>
      </c>
      <c r="Q119" s="103">
        <v>20.700082798334048</v>
      </c>
      <c r="R119" s="103">
        <v>4.3210744644112786</v>
      </c>
      <c r="S119" s="103">
        <v>16.114969023437336</v>
      </c>
      <c r="T119" s="103">
        <v>5.4889886537157313</v>
      </c>
      <c r="U119" s="104"/>
    </row>
    <row r="120" spans="1:21" x14ac:dyDescent="0.2">
      <c r="B120" s="55" t="s">
        <v>199</v>
      </c>
      <c r="C120" s="55">
        <v>2000</v>
      </c>
      <c r="D120" s="56">
        <v>8.89818</v>
      </c>
      <c r="E120" s="56">
        <v>11.682726130512082</v>
      </c>
      <c r="F120" s="56">
        <v>5.0191162687201203</v>
      </c>
      <c r="G120" s="56">
        <v>0.54404383817814417</v>
      </c>
      <c r="H120" s="56">
        <v>86.263820241892148</v>
      </c>
      <c r="I120" s="56">
        <v>1.5094097894176113</v>
      </c>
      <c r="J120" s="4"/>
      <c r="L120" s="52"/>
      <c r="M120" s="102" t="s">
        <v>199</v>
      </c>
      <c r="N120" s="102">
        <v>2000</v>
      </c>
      <c r="O120" s="103">
        <v>8.89818</v>
      </c>
      <c r="P120" s="103">
        <v>11.682726130512082</v>
      </c>
      <c r="Q120" s="103">
        <v>5.0191162687201203</v>
      </c>
      <c r="R120" s="103">
        <v>0.54404383817814417</v>
      </c>
      <c r="S120" s="103">
        <v>86.263820241892148</v>
      </c>
      <c r="T120" s="103">
        <v>1.5094097894176113</v>
      </c>
      <c r="U120" s="104"/>
    </row>
    <row r="121" spans="1:21" x14ac:dyDescent="0.2">
      <c r="B121" s="55" t="s">
        <v>81</v>
      </c>
      <c r="C121" s="55">
        <v>2012</v>
      </c>
      <c r="D121" s="56">
        <v>10.979649999999999</v>
      </c>
      <c r="E121" s="56">
        <v>65.777051181048591</v>
      </c>
      <c r="F121" s="56">
        <v>25.446986015036909</v>
      </c>
      <c r="G121" s="56">
        <v>6.2723310852349572</v>
      </c>
      <c r="H121" s="56">
        <v>22.043507762087135</v>
      </c>
      <c r="I121" s="56">
        <v>5.4652926095094108</v>
      </c>
      <c r="J121" s="4"/>
      <c r="L121" s="52"/>
      <c r="M121" s="102" t="s">
        <v>81</v>
      </c>
      <c r="N121" s="102">
        <v>2012</v>
      </c>
      <c r="O121" s="103">
        <v>10.979649999999999</v>
      </c>
      <c r="P121" s="103">
        <v>65.777051181048591</v>
      </c>
      <c r="Q121" s="103">
        <v>25.446986015036909</v>
      </c>
      <c r="R121" s="103">
        <v>6.2723310852349572</v>
      </c>
      <c r="S121" s="103">
        <v>22.043507762087135</v>
      </c>
      <c r="T121" s="103">
        <v>5.4652926095094108</v>
      </c>
      <c r="U121" s="104"/>
    </row>
    <row r="122" spans="1:21" x14ac:dyDescent="0.2">
      <c r="A122" s="54"/>
      <c r="B122" s="50" t="s">
        <v>82</v>
      </c>
      <c r="C122" s="50">
        <v>2000</v>
      </c>
      <c r="D122" s="51">
        <v>18.446840000000002</v>
      </c>
      <c r="E122" s="51">
        <v>75.103974447656071</v>
      </c>
      <c r="F122" s="51">
        <v>21.481402776844163</v>
      </c>
      <c r="G122" s="51">
        <v>9.7088715465629889</v>
      </c>
      <c r="H122" s="51">
        <v>5.7760570374112854</v>
      </c>
      <c r="I122" s="51">
        <v>9.4110969683696499</v>
      </c>
      <c r="J122" s="54"/>
      <c r="L122" s="52"/>
      <c r="M122" s="102" t="s">
        <v>82</v>
      </c>
      <c r="N122" s="102">
        <v>2000</v>
      </c>
      <c r="O122" s="103">
        <v>18.446840000000002</v>
      </c>
      <c r="P122" s="103">
        <v>75.103974447656071</v>
      </c>
      <c r="Q122" s="103">
        <v>21.481402776844163</v>
      </c>
      <c r="R122" s="103">
        <v>9.7088715465629889</v>
      </c>
      <c r="S122" s="103">
        <v>5.7760570374112854</v>
      </c>
      <c r="T122" s="103">
        <v>9.4110969683696499</v>
      </c>
      <c r="U122" s="104"/>
    </row>
    <row r="123" spans="1:21" x14ac:dyDescent="0.2">
      <c r="A123" s="54"/>
      <c r="B123" s="50" t="s">
        <v>83</v>
      </c>
      <c r="C123" s="50">
        <v>2000</v>
      </c>
      <c r="D123" s="51">
        <v>3.5128900000000001</v>
      </c>
      <c r="E123" s="51">
        <v>30.727691444935658</v>
      </c>
      <c r="F123" s="51" t="s">
        <v>217</v>
      </c>
      <c r="G123" s="51" t="s">
        <v>217</v>
      </c>
      <c r="H123" s="51">
        <v>63.589523156147784</v>
      </c>
      <c r="I123" s="51">
        <v>5.6827853989165611</v>
      </c>
      <c r="J123" s="54"/>
      <c r="L123" s="52"/>
      <c r="M123" s="102" t="s">
        <v>83</v>
      </c>
      <c r="N123" s="102">
        <v>2000</v>
      </c>
      <c r="O123" s="103">
        <v>3.5128900000000001</v>
      </c>
      <c r="P123" s="103">
        <v>30.727691444935658</v>
      </c>
      <c r="Q123" s="103" t="s">
        <v>217</v>
      </c>
      <c r="R123" s="103" t="s">
        <v>217</v>
      </c>
      <c r="S123" s="103">
        <v>63.589523156147784</v>
      </c>
      <c r="T123" s="103">
        <v>5.6827853989165611</v>
      </c>
      <c r="U123" s="104"/>
    </row>
    <row r="124" spans="1:21" x14ac:dyDescent="0.2">
      <c r="A124" s="54"/>
      <c r="B124" s="50" t="s">
        <v>200</v>
      </c>
      <c r="C124" s="50">
        <v>2000</v>
      </c>
      <c r="D124" s="51">
        <v>8.0217799999999997</v>
      </c>
      <c r="E124" s="51">
        <v>67.491255058104315</v>
      </c>
      <c r="F124" s="51">
        <v>27.088750875740796</v>
      </c>
      <c r="G124" s="51" t="s">
        <v>217</v>
      </c>
      <c r="H124" s="51">
        <v>31.938048662516298</v>
      </c>
      <c r="I124" s="51">
        <v>0.5706962793793896</v>
      </c>
      <c r="J124" s="54"/>
      <c r="L124" s="52"/>
      <c r="M124" s="102" t="s">
        <v>200</v>
      </c>
      <c r="N124" s="102">
        <v>2000</v>
      </c>
      <c r="O124" s="103">
        <v>8.0217799999999997</v>
      </c>
      <c r="P124" s="103">
        <v>67.491255058104315</v>
      </c>
      <c r="Q124" s="103">
        <v>27.088750875740796</v>
      </c>
      <c r="R124" s="103" t="s">
        <v>217</v>
      </c>
      <c r="S124" s="103">
        <v>31.938048662516298</v>
      </c>
      <c r="T124" s="103">
        <v>0.5706962793793896</v>
      </c>
      <c r="U124" s="104"/>
    </row>
    <row r="125" spans="1:21" x14ac:dyDescent="0.2">
      <c r="A125" s="54"/>
      <c r="B125" s="50" t="s">
        <v>84</v>
      </c>
      <c r="C125" s="50">
        <v>2012</v>
      </c>
      <c r="D125" s="51">
        <v>0.2253</v>
      </c>
      <c r="E125" s="51">
        <v>84.660452729693731</v>
      </c>
      <c r="F125" s="51">
        <v>36.613404349755882</v>
      </c>
      <c r="G125" s="51">
        <v>3.7194851309365293</v>
      </c>
      <c r="H125" s="51">
        <v>10.324012427873946</v>
      </c>
      <c r="I125" s="51">
        <v>0.89214380825565898</v>
      </c>
      <c r="J125" s="54"/>
      <c r="L125" s="52"/>
      <c r="M125" s="102" t="s">
        <v>84</v>
      </c>
      <c r="N125" s="102">
        <v>2012</v>
      </c>
      <c r="O125" s="103">
        <v>0.2253</v>
      </c>
      <c r="P125" s="103">
        <v>84.660452729693731</v>
      </c>
      <c r="Q125" s="103">
        <v>36.613404349755882</v>
      </c>
      <c r="R125" s="103">
        <v>3.7194851309365293</v>
      </c>
      <c r="S125" s="103">
        <v>10.324012427873946</v>
      </c>
      <c r="T125" s="103">
        <v>0.89214380825565898</v>
      </c>
      <c r="U125" s="104"/>
    </row>
    <row r="126" spans="1:21" x14ac:dyDescent="0.2">
      <c r="A126" s="54"/>
      <c r="B126" s="50" t="s">
        <v>85</v>
      </c>
      <c r="C126" s="50">
        <v>2012</v>
      </c>
      <c r="D126" s="51">
        <v>21.62276</v>
      </c>
      <c r="E126" s="51">
        <v>54.966433517275327</v>
      </c>
      <c r="F126" s="51">
        <v>20.98649756090342</v>
      </c>
      <c r="G126" s="51">
        <v>16.775841751931765</v>
      </c>
      <c r="H126" s="51">
        <v>23.40117542811371</v>
      </c>
      <c r="I126" s="51">
        <v>4.469272192819048</v>
      </c>
      <c r="J126" s="54"/>
      <c r="L126" s="52"/>
      <c r="M126" s="102" t="s">
        <v>85</v>
      </c>
      <c r="N126" s="102">
        <v>2012</v>
      </c>
      <c r="O126" s="103">
        <v>21.62276</v>
      </c>
      <c r="P126" s="103">
        <v>54.966433517275327</v>
      </c>
      <c r="Q126" s="103">
        <v>20.98649756090342</v>
      </c>
      <c r="R126" s="103">
        <v>16.775841751931765</v>
      </c>
      <c r="S126" s="103">
        <v>23.40117542811371</v>
      </c>
      <c r="T126" s="103">
        <v>4.469272192819048</v>
      </c>
      <c r="U126" s="104"/>
    </row>
    <row r="127" spans="1:21" x14ac:dyDescent="0.2">
      <c r="B127" s="55" t="s">
        <v>86</v>
      </c>
      <c r="C127" s="55">
        <v>2012</v>
      </c>
      <c r="D127" s="56">
        <v>11.838190000000001</v>
      </c>
      <c r="E127" s="56">
        <v>88.665243588758074</v>
      </c>
      <c r="F127" s="56">
        <v>55.055037974555233</v>
      </c>
      <c r="G127" s="56">
        <v>5.1590657017669086</v>
      </c>
      <c r="H127" s="56">
        <v>5.6484986302804723</v>
      </c>
      <c r="I127" s="56">
        <v>0.42438920138973946</v>
      </c>
      <c r="J127" s="4"/>
      <c r="L127" s="52"/>
      <c r="M127" s="102" t="s">
        <v>86</v>
      </c>
      <c r="N127" s="102">
        <v>2012</v>
      </c>
      <c r="O127" s="103">
        <v>11.838190000000001</v>
      </c>
      <c r="P127" s="103">
        <v>88.665243588758074</v>
      </c>
      <c r="Q127" s="103">
        <v>55.055037974555233</v>
      </c>
      <c r="R127" s="103">
        <v>5.1590657017669086</v>
      </c>
      <c r="S127" s="103">
        <v>5.6484986302804723</v>
      </c>
      <c r="T127" s="103">
        <v>0.42438920138973946</v>
      </c>
      <c r="U127" s="104"/>
    </row>
    <row r="128" spans="1:21" x14ac:dyDescent="0.2">
      <c r="B128" s="55" t="s">
        <v>87</v>
      </c>
      <c r="C128" s="55">
        <v>2000</v>
      </c>
      <c r="D128" s="56">
        <v>29.343900000000001</v>
      </c>
      <c r="E128" s="56">
        <v>9.2077058605025233</v>
      </c>
      <c r="F128" s="56">
        <v>3.1989612832650054</v>
      </c>
      <c r="G128" s="56">
        <v>8.4174223603542805E-2</v>
      </c>
      <c r="H128" s="56">
        <v>90.47911150187943</v>
      </c>
      <c r="I128" s="56">
        <v>0.22900841401449706</v>
      </c>
      <c r="J128" s="4"/>
      <c r="L128" s="52"/>
      <c r="M128" s="102" t="s">
        <v>87</v>
      </c>
      <c r="N128" s="102">
        <v>2000</v>
      </c>
      <c r="O128" s="103">
        <v>29.343900000000001</v>
      </c>
      <c r="P128" s="103">
        <v>9.2077058605025233</v>
      </c>
      <c r="Q128" s="103">
        <v>3.1989612832650054</v>
      </c>
      <c r="R128" s="103">
        <v>8.4174223603542805E-2</v>
      </c>
      <c r="S128" s="103">
        <v>90.47911150187943</v>
      </c>
      <c r="T128" s="103">
        <v>0.22900841401449706</v>
      </c>
      <c r="U128" s="104"/>
    </row>
    <row r="129" spans="1:21" x14ac:dyDescent="0.2">
      <c r="B129" s="55" t="s">
        <v>88</v>
      </c>
      <c r="C129" s="55">
        <v>1994</v>
      </c>
      <c r="D129" s="56">
        <v>7.0703399999999998</v>
      </c>
      <c r="E129" s="56">
        <v>52.58403414828706</v>
      </c>
      <c r="F129" s="56" t="s">
        <v>217</v>
      </c>
      <c r="G129" s="56">
        <v>0.82570286577448893</v>
      </c>
      <c r="H129" s="56">
        <v>45.316066836955507</v>
      </c>
      <c r="I129" s="56">
        <v>1.2741961489829343</v>
      </c>
      <c r="J129" s="4"/>
      <c r="L129" s="52"/>
      <c r="M129" s="102" t="s">
        <v>88</v>
      </c>
      <c r="N129" s="102">
        <v>1994</v>
      </c>
      <c r="O129" s="103">
        <v>7.0703399999999998</v>
      </c>
      <c r="P129" s="103">
        <v>52.58403414828706</v>
      </c>
      <c r="Q129" s="103" t="s">
        <v>217</v>
      </c>
      <c r="R129" s="103">
        <v>0.82570286577448893</v>
      </c>
      <c r="S129" s="103">
        <v>45.316066836955507</v>
      </c>
      <c r="T129" s="103">
        <v>1.2741961489829343</v>
      </c>
      <c r="U129" s="104"/>
    </row>
    <row r="130" spans="1:21" x14ac:dyDescent="0.2">
      <c r="B130" s="55" t="s">
        <v>89</v>
      </c>
      <c r="C130" s="55">
        <v>2000</v>
      </c>
      <c r="D130" s="56">
        <v>193.39661999999998</v>
      </c>
      <c r="E130" s="56">
        <v>76.010273602506601</v>
      </c>
      <c r="F130" s="56" t="s">
        <v>217</v>
      </c>
      <c r="G130" s="56">
        <v>7.3081370294889343</v>
      </c>
      <c r="H130" s="56">
        <v>3.0530678354151171</v>
      </c>
      <c r="I130" s="56">
        <v>13.62852153258935</v>
      </c>
      <c r="J130" s="4"/>
      <c r="L130" s="52"/>
      <c r="M130" s="102" t="s">
        <v>89</v>
      </c>
      <c r="N130" s="102">
        <v>2000</v>
      </c>
      <c r="O130" s="103">
        <v>193.39661999999998</v>
      </c>
      <c r="P130" s="103">
        <v>76.010273602506601</v>
      </c>
      <c r="Q130" s="103" t="s">
        <v>217</v>
      </c>
      <c r="R130" s="103">
        <v>7.3081370294889343</v>
      </c>
      <c r="S130" s="103">
        <v>3.0530678354151171</v>
      </c>
      <c r="T130" s="103">
        <v>13.62852153258935</v>
      </c>
      <c r="U130" s="104"/>
    </row>
    <row r="131" spans="1:21" x14ac:dyDescent="0.2">
      <c r="B131" s="55" t="s">
        <v>90</v>
      </c>
      <c r="C131" s="55">
        <v>1994</v>
      </c>
      <c r="D131" s="56">
        <v>0.15297999999999998</v>
      </c>
      <c r="E131" s="56">
        <v>84.324748333115437</v>
      </c>
      <c r="F131" s="56" t="s">
        <v>217</v>
      </c>
      <c r="G131" s="56" t="s">
        <v>217</v>
      </c>
      <c r="H131" s="56" t="s">
        <v>217</v>
      </c>
      <c r="I131" s="56">
        <v>15.675251666884563</v>
      </c>
      <c r="J131" s="4"/>
      <c r="L131" s="52"/>
      <c r="M131" s="102" t="s">
        <v>90</v>
      </c>
      <c r="N131" s="102">
        <v>1994</v>
      </c>
      <c r="O131" s="103">
        <v>0.15297999999999998</v>
      </c>
      <c r="P131" s="103">
        <v>84.324748333115437</v>
      </c>
      <c r="Q131" s="103" t="s">
        <v>217</v>
      </c>
      <c r="R131" s="103" t="s">
        <v>217</v>
      </c>
      <c r="S131" s="103" t="s">
        <v>217</v>
      </c>
      <c r="T131" s="103">
        <v>15.675251666884563</v>
      </c>
      <c r="U131" s="104"/>
    </row>
    <row r="132" spans="1:21" x14ac:dyDescent="0.2">
      <c r="A132" s="54"/>
      <c r="B132" s="50" t="s">
        <v>91</v>
      </c>
      <c r="C132" s="50">
        <v>2000</v>
      </c>
      <c r="D132" s="51">
        <v>12.2987</v>
      </c>
      <c r="E132" s="51">
        <v>19.435956645824355</v>
      </c>
      <c r="F132" s="51">
        <v>5.5117207509736792</v>
      </c>
      <c r="G132" s="51">
        <v>0.92204867181084182</v>
      </c>
      <c r="H132" s="51">
        <v>76.824217193687133</v>
      </c>
      <c r="I132" s="51">
        <v>2.817777488677665</v>
      </c>
      <c r="J132" s="54"/>
      <c r="L132" s="52"/>
      <c r="M132" s="102" t="s">
        <v>91</v>
      </c>
      <c r="N132" s="102">
        <v>2000</v>
      </c>
      <c r="O132" s="103">
        <v>12.2987</v>
      </c>
      <c r="P132" s="103">
        <v>19.435956645824355</v>
      </c>
      <c r="Q132" s="103">
        <v>5.5117207509736792</v>
      </c>
      <c r="R132" s="103">
        <v>0.92204867181084182</v>
      </c>
      <c r="S132" s="103">
        <v>76.824217193687133</v>
      </c>
      <c r="T132" s="103">
        <v>2.817777488677665</v>
      </c>
      <c r="U132" s="104"/>
    </row>
    <row r="133" spans="1:21" x14ac:dyDescent="0.2">
      <c r="A133" s="54"/>
      <c r="B133" s="50" t="s">
        <v>92</v>
      </c>
      <c r="C133" s="50">
        <v>2012</v>
      </c>
      <c r="D133" s="51">
        <v>3.1401500000000002</v>
      </c>
      <c r="E133" s="51">
        <v>89.865452287311115</v>
      </c>
      <c r="F133" s="51">
        <v>17.5529831377482</v>
      </c>
      <c r="G133" s="51">
        <v>5.4720315908475712</v>
      </c>
      <c r="H133" s="51">
        <v>2.5298154546757319</v>
      </c>
      <c r="I133" s="51">
        <v>2.0721940034711714</v>
      </c>
      <c r="J133" s="54"/>
      <c r="L133" s="52"/>
      <c r="M133" s="102" t="s">
        <v>92</v>
      </c>
      <c r="N133" s="102">
        <v>2012</v>
      </c>
      <c r="O133" s="103">
        <v>3.1401500000000002</v>
      </c>
      <c r="P133" s="103">
        <v>89.865452287311115</v>
      </c>
      <c r="Q133" s="103">
        <v>17.5529831377482</v>
      </c>
      <c r="R133" s="103">
        <v>5.4720315908475712</v>
      </c>
      <c r="S133" s="103">
        <v>2.5298154546757319</v>
      </c>
      <c r="T133" s="103">
        <v>2.0721940034711714</v>
      </c>
      <c r="U133" s="104"/>
    </row>
    <row r="134" spans="1:21" x14ac:dyDescent="0.2">
      <c r="A134" s="54"/>
      <c r="B134" s="50" t="s">
        <v>93</v>
      </c>
      <c r="C134" s="50">
        <v>2000</v>
      </c>
      <c r="D134" s="51">
        <v>6.9438500000000003</v>
      </c>
      <c r="E134" s="51">
        <v>16.859091138201428</v>
      </c>
      <c r="F134" s="51">
        <v>5.8349474715035603</v>
      </c>
      <c r="G134" s="51">
        <v>0.27650366871404192</v>
      </c>
      <c r="H134" s="51">
        <v>81.61855454826933</v>
      </c>
      <c r="I134" s="51">
        <v>1.2457066324877408</v>
      </c>
      <c r="J134" s="54"/>
      <c r="L134" s="52"/>
      <c r="M134" s="102" t="s">
        <v>93</v>
      </c>
      <c r="N134" s="102">
        <v>2000</v>
      </c>
      <c r="O134" s="103">
        <v>6.9438500000000003</v>
      </c>
      <c r="P134" s="103">
        <v>16.859091138201428</v>
      </c>
      <c r="Q134" s="103">
        <v>5.8349474715035603</v>
      </c>
      <c r="R134" s="103">
        <v>0.27650366871404192</v>
      </c>
      <c r="S134" s="103">
        <v>81.61855454826933</v>
      </c>
      <c r="T134" s="103">
        <v>1.2457066324877408</v>
      </c>
      <c r="U134" s="104"/>
    </row>
    <row r="135" spans="1:21" x14ac:dyDescent="0.2">
      <c r="A135" s="54"/>
      <c r="B135" s="50" t="s">
        <v>94</v>
      </c>
      <c r="C135" s="50">
        <v>2006</v>
      </c>
      <c r="D135" s="51">
        <v>4.75753</v>
      </c>
      <c r="E135" s="51">
        <v>66.286077018957329</v>
      </c>
      <c r="F135" s="51">
        <v>18.005982095751367</v>
      </c>
      <c r="G135" s="51">
        <v>1.3654144062149896</v>
      </c>
      <c r="H135" s="51">
        <v>4.3308187231609683</v>
      </c>
      <c r="I135" s="51">
        <v>28.017689851666727</v>
      </c>
      <c r="J135" s="54"/>
      <c r="L135" s="52"/>
      <c r="M135" s="102" t="s">
        <v>94</v>
      </c>
      <c r="N135" s="102">
        <v>2006</v>
      </c>
      <c r="O135" s="103">
        <v>4.75753</v>
      </c>
      <c r="P135" s="103">
        <v>66.286077018957329</v>
      </c>
      <c r="Q135" s="103">
        <v>18.005982095751367</v>
      </c>
      <c r="R135" s="103">
        <v>1.3654144062149896</v>
      </c>
      <c r="S135" s="103">
        <v>4.3308187231609683</v>
      </c>
      <c r="T135" s="103">
        <v>28.017689851666727</v>
      </c>
      <c r="U135" s="104"/>
    </row>
    <row r="136" spans="1:21" x14ac:dyDescent="0.2">
      <c r="A136" s="54"/>
      <c r="B136" s="50" t="s">
        <v>95</v>
      </c>
      <c r="C136" s="50">
        <v>2006</v>
      </c>
      <c r="D136" s="51">
        <v>641.44749999999999</v>
      </c>
      <c r="E136" s="51">
        <v>67.051036912607813</v>
      </c>
      <c r="F136" s="51">
        <v>22.55693568062858</v>
      </c>
      <c r="G136" s="51">
        <v>9.9034917121042643</v>
      </c>
      <c r="H136" s="51">
        <v>7.1014697227754411</v>
      </c>
      <c r="I136" s="51">
        <v>15.94400165251248</v>
      </c>
      <c r="J136" s="54"/>
      <c r="L136" s="52"/>
      <c r="M136" s="102" t="s">
        <v>95</v>
      </c>
      <c r="N136" s="102">
        <v>2006</v>
      </c>
      <c r="O136" s="103">
        <v>641.44749999999999</v>
      </c>
      <c r="P136" s="103">
        <v>67.051036912607813</v>
      </c>
      <c r="Q136" s="103">
        <v>22.55693568062858</v>
      </c>
      <c r="R136" s="103">
        <v>9.9034917121042643</v>
      </c>
      <c r="S136" s="103">
        <v>7.1014697227754411</v>
      </c>
      <c r="T136" s="103">
        <v>15.94400165251248</v>
      </c>
      <c r="U136" s="104"/>
    </row>
    <row r="137" spans="1:21" x14ac:dyDescent="0.2">
      <c r="B137" s="55" t="s">
        <v>201</v>
      </c>
      <c r="C137" s="55">
        <v>1994</v>
      </c>
      <c r="D137" s="56">
        <v>0.24600999999999998</v>
      </c>
      <c r="E137" s="56">
        <v>97.959432543392552</v>
      </c>
      <c r="F137" s="56">
        <v>0.26015202634039269</v>
      </c>
      <c r="G137" s="56">
        <v>8.1297508231372717E-3</v>
      </c>
      <c r="H137" s="56">
        <v>0.34144953457176536</v>
      </c>
      <c r="I137" s="56">
        <v>1.6909881712125523</v>
      </c>
      <c r="J137" s="4"/>
      <c r="L137" s="52"/>
      <c r="M137" s="102" t="s">
        <v>201</v>
      </c>
      <c r="N137" s="102">
        <v>1994</v>
      </c>
      <c r="O137" s="103">
        <v>0.24600999999999998</v>
      </c>
      <c r="P137" s="103">
        <v>97.959432543392552</v>
      </c>
      <c r="Q137" s="103">
        <v>0.26015202634039269</v>
      </c>
      <c r="R137" s="103">
        <v>8.1297508231372717E-3</v>
      </c>
      <c r="S137" s="103">
        <v>0.34144953457176536</v>
      </c>
      <c r="T137" s="103">
        <v>1.6909881712125523</v>
      </c>
      <c r="U137" s="104"/>
    </row>
    <row r="138" spans="1:21" x14ac:dyDescent="0.2">
      <c r="B138" s="55" t="s">
        <v>96</v>
      </c>
      <c r="C138" s="55">
        <v>2012</v>
      </c>
      <c r="D138" s="56">
        <v>9.3469999999999998E-2</v>
      </c>
      <c r="E138" s="56">
        <v>91.50529581683962</v>
      </c>
      <c r="F138" s="56">
        <v>31.154381084840054</v>
      </c>
      <c r="G138" s="56">
        <v>7.0182946399914403</v>
      </c>
      <c r="H138" s="56" t="s">
        <v>217</v>
      </c>
      <c r="I138" s="56">
        <v>1.3801219642666098</v>
      </c>
      <c r="J138" s="4"/>
      <c r="L138" s="52"/>
      <c r="M138" s="102" t="s">
        <v>96</v>
      </c>
      <c r="N138" s="102">
        <v>2012</v>
      </c>
      <c r="O138" s="103">
        <v>9.3469999999999998E-2</v>
      </c>
      <c r="P138" s="103">
        <v>91.50529581683962</v>
      </c>
      <c r="Q138" s="103">
        <v>31.154381084840054</v>
      </c>
      <c r="R138" s="103">
        <v>7.0182946399914403</v>
      </c>
      <c r="S138" s="103" t="s">
        <v>217</v>
      </c>
      <c r="T138" s="103">
        <v>1.3801219642666098</v>
      </c>
      <c r="U138" s="104"/>
    </row>
    <row r="139" spans="1:21" x14ac:dyDescent="0.2">
      <c r="B139" s="55" t="s">
        <v>97</v>
      </c>
      <c r="C139" s="55">
        <v>2006</v>
      </c>
      <c r="D139" s="56">
        <v>17.71095</v>
      </c>
      <c r="E139" s="56">
        <v>57.702156010829455</v>
      </c>
      <c r="F139" s="56">
        <v>10.654030416211439</v>
      </c>
      <c r="G139" s="56">
        <v>5.0372791973327233</v>
      </c>
      <c r="H139" s="56">
        <v>36.483926610373807</v>
      </c>
      <c r="I139" s="56">
        <v>0.77663818146400965</v>
      </c>
      <c r="J139" s="4"/>
      <c r="L139" s="52"/>
      <c r="M139" s="102" t="s">
        <v>97</v>
      </c>
      <c r="N139" s="102">
        <v>2006</v>
      </c>
      <c r="O139" s="103">
        <v>17.71095</v>
      </c>
      <c r="P139" s="103">
        <v>57.702156010829455</v>
      </c>
      <c r="Q139" s="103">
        <v>10.654030416211439</v>
      </c>
      <c r="R139" s="103">
        <v>5.0372791973327233</v>
      </c>
      <c r="S139" s="103">
        <v>36.483926610373807</v>
      </c>
      <c r="T139" s="103">
        <v>0.77663818146400965</v>
      </c>
      <c r="U139" s="104"/>
    </row>
    <row r="140" spans="1:21" x14ac:dyDescent="0.2">
      <c r="B140" s="55" t="s">
        <v>202</v>
      </c>
      <c r="C140" s="55">
        <v>2003</v>
      </c>
      <c r="D140" s="56">
        <v>5.3136700000000001</v>
      </c>
      <c r="E140" s="56">
        <v>49.995577444591021</v>
      </c>
      <c r="F140" s="56" t="s">
        <v>217</v>
      </c>
      <c r="G140" s="56">
        <v>35.429938253598735</v>
      </c>
      <c r="H140" s="56">
        <v>12.329708092523623</v>
      </c>
      <c r="I140" s="56">
        <v>2.2447762092866133</v>
      </c>
      <c r="J140" s="4"/>
      <c r="L140" s="52"/>
      <c r="M140" s="102" t="s">
        <v>202</v>
      </c>
      <c r="N140" s="102">
        <v>2003</v>
      </c>
      <c r="O140" s="103">
        <v>5.3136700000000001</v>
      </c>
      <c r="P140" s="103">
        <v>49.995577444591021</v>
      </c>
      <c r="Q140" s="103" t="s">
        <v>217</v>
      </c>
      <c r="R140" s="103">
        <v>35.429938253598735</v>
      </c>
      <c r="S140" s="103">
        <v>12.329708092523623</v>
      </c>
      <c r="T140" s="103">
        <v>2.2447762092866133</v>
      </c>
      <c r="U140" s="104"/>
    </row>
    <row r="141" spans="1:21" x14ac:dyDescent="0.2">
      <c r="B141" s="55" t="s">
        <v>98</v>
      </c>
      <c r="C141" s="55">
        <v>2000</v>
      </c>
      <c r="D141" s="56">
        <v>59.699690000000004</v>
      </c>
      <c r="E141" s="56">
        <v>53.785421666343659</v>
      </c>
      <c r="F141" s="56">
        <v>9.9883098220443021</v>
      </c>
      <c r="G141" s="56">
        <v>6.3188100306718509</v>
      </c>
      <c r="H141" s="56">
        <v>35.054704639169813</v>
      </c>
      <c r="I141" s="56">
        <v>4.8410636638146691</v>
      </c>
      <c r="J141" s="4"/>
      <c r="L141" s="52"/>
      <c r="M141" s="102" t="s">
        <v>98</v>
      </c>
      <c r="N141" s="102">
        <v>2000</v>
      </c>
      <c r="O141" s="103">
        <v>59.699690000000004</v>
      </c>
      <c r="P141" s="103">
        <v>53.785421666343659</v>
      </c>
      <c r="Q141" s="103">
        <v>9.9883098220443021</v>
      </c>
      <c r="R141" s="103">
        <v>6.3188100306718509</v>
      </c>
      <c r="S141" s="103">
        <v>35.054704639169813</v>
      </c>
      <c r="T141" s="103">
        <v>4.8410636638146691</v>
      </c>
      <c r="U141" s="104"/>
    </row>
    <row r="142" spans="1:21" x14ac:dyDescent="0.2">
      <c r="A142" s="54"/>
      <c r="B142" s="50" t="s">
        <v>99</v>
      </c>
      <c r="C142" s="50">
        <v>1994</v>
      </c>
      <c r="D142" s="51">
        <v>8.223889999999999</v>
      </c>
      <c r="E142" s="51">
        <v>22.643542168000792</v>
      </c>
      <c r="F142" s="51">
        <v>10.393864703929649</v>
      </c>
      <c r="G142" s="51">
        <v>0.624400375005016</v>
      </c>
      <c r="H142" s="51">
        <v>56.204180746581002</v>
      </c>
      <c r="I142" s="51">
        <v>20.527876710413199</v>
      </c>
      <c r="J142" s="54"/>
      <c r="L142" s="52"/>
      <c r="M142" s="102" t="s">
        <v>99</v>
      </c>
      <c r="N142" s="102">
        <v>1994</v>
      </c>
      <c r="O142" s="103">
        <v>8.223889999999999</v>
      </c>
      <c r="P142" s="103">
        <v>22.643542168000792</v>
      </c>
      <c r="Q142" s="103">
        <v>10.393864703929649</v>
      </c>
      <c r="R142" s="103">
        <v>0.624400375005016</v>
      </c>
      <c r="S142" s="103">
        <v>56.204180746581002</v>
      </c>
      <c r="T142" s="103">
        <v>20.527876710413199</v>
      </c>
      <c r="U142" s="104"/>
    </row>
    <row r="143" spans="1:21" x14ac:dyDescent="0.2">
      <c r="A143" s="54"/>
      <c r="B143" s="50" t="s">
        <v>203</v>
      </c>
      <c r="C143" s="50">
        <v>2005</v>
      </c>
      <c r="D143" s="51">
        <v>38.374900000000004</v>
      </c>
      <c r="E143" s="51">
        <v>21.399430356821778</v>
      </c>
      <c r="F143" s="51">
        <v>6.4651373684361388</v>
      </c>
      <c r="G143" s="51">
        <v>1.3204203789456128</v>
      </c>
      <c r="H143" s="51">
        <v>69.126043325194331</v>
      </c>
      <c r="I143" s="51">
        <v>8.1376107820476413</v>
      </c>
      <c r="J143" s="54"/>
      <c r="L143" s="52"/>
      <c r="M143" s="102" t="s">
        <v>203</v>
      </c>
      <c r="N143" s="102">
        <v>2005</v>
      </c>
      <c r="O143" s="103">
        <v>38.374900000000004</v>
      </c>
      <c r="P143" s="103">
        <v>21.399430356821778</v>
      </c>
      <c r="Q143" s="103">
        <v>6.4651373684361388</v>
      </c>
      <c r="R143" s="103">
        <v>1.3204203789456128</v>
      </c>
      <c r="S143" s="103">
        <v>69.126043325194331</v>
      </c>
      <c r="T143" s="103">
        <v>8.1376107820476413</v>
      </c>
      <c r="U143" s="104"/>
    </row>
    <row r="144" spans="1:21" x14ac:dyDescent="0.2">
      <c r="A144" s="54"/>
      <c r="B144" s="50" t="s">
        <v>100</v>
      </c>
      <c r="C144" s="50">
        <v>2000</v>
      </c>
      <c r="D144" s="51">
        <v>9.085799999999999</v>
      </c>
      <c r="E144" s="51">
        <v>23.869114442316583</v>
      </c>
      <c r="F144" s="51">
        <v>11.327566092143785</v>
      </c>
      <c r="G144" s="51" t="s">
        <v>217</v>
      </c>
      <c r="H144" s="51">
        <v>74.154174646151134</v>
      </c>
      <c r="I144" s="51">
        <v>1.9767109115322812</v>
      </c>
      <c r="J144" s="54"/>
      <c r="L144" s="52"/>
      <c r="M144" s="102" t="s">
        <v>100</v>
      </c>
      <c r="N144" s="102">
        <v>2000</v>
      </c>
      <c r="O144" s="103">
        <v>9.085799999999999</v>
      </c>
      <c r="P144" s="103">
        <v>23.869114442316583</v>
      </c>
      <c r="Q144" s="103">
        <v>11.327566092143785</v>
      </c>
      <c r="R144" s="103" t="s">
        <v>217</v>
      </c>
      <c r="S144" s="103">
        <v>74.154174646151134</v>
      </c>
      <c r="T144" s="103">
        <v>1.9767109115322812</v>
      </c>
      <c r="U144" s="104"/>
    </row>
    <row r="145" spans="1:21" x14ac:dyDescent="0.2">
      <c r="A145" s="54"/>
      <c r="B145" s="50" t="s">
        <v>101</v>
      </c>
      <c r="C145" s="50">
        <v>1994</v>
      </c>
      <c r="D145" s="51">
        <v>3.5900000000000001E-2</v>
      </c>
      <c r="E145" s="51">
        <v>78.885793871866298</v>
      </c>
      <c r="F145" s="51" t="s">
        <v>217</v>
      </c>
      <c r="G145" s="51" t="s">
        <v>217</v>
      </c>
      <c r="H145" s="51">
        <v>13.676880222841225</v>
      </c>
      <c r="I145" s="51">
        <v>7.4373259052924787</v>
      </c>
      <c r="J145" s="54"/>
      <c r="L145" s="52"/>
      <c r="M145" s="102" t="s">
        <v>101</v>
      </c>
      <c r="N145" s="102">
        <v>1994</v>
      </c>
      <c r="O145" s="103">
        <v>3.5900000000000001E-2</v>
      </c>
      <c r="P145" s="103">
        <v>78.885793871866298</v>
      </c>
      <c r="Q145" s="103" t="s">
        <v>217</v>
      </c>
      <c r="R145" s="103" t="s">
        <v>217</v>
      </c>
      <c r="S145" s="103">
        <v>13.676880222841225</v>
      </c>
      <c r="T145" s="103">
        <v>7.4373259052924787</v>
      </c>
      <c r="U145" s="104"/>
    </row>
    <row r="146" spans="1:21" x14ac:dyDescent="0.2">
      <c r="A146" s="54"/>
      <c r="B146" s="50" t="s">
        <v>102</v>
      </c>
      <c r="C146" s="50">
        <v>1994</v>
      </c>
      <c r="D146" s="51">
        <v>31.188869999999998</v>
      </c>
      <c r="E146" s="51">
        <v>10.471684289940612</v>
      </c>
      <c r="F146" s="51">
        <v>1.4620600233352476</v>
      </c>
      <c r="G146" s="51">
        <v>0.52903487686472772</v>
      </c>
      <c r="H146" s="51">
        <v>87.200979067212131</v>
      </c>
      <c r="I146" s="51">
        <v>1.7983017659825444</v>
      </c>
      <c r="J146" s="54"/>
      <c r="L146" s="52"/>
      <c r="M146" s="102" t="s">
        <v>102</v>
      </c>
      <c r="N146" s="102">
        <v>1994</v>
      </c>
      <c r="O146" s="103">
        <v>31.188869999999998</v>
      </c>
      <c r="P146" s="103">
        <v>10.471684289940612</v>
      </c>
      <c r="Q146" s="103">
        <v>1.4620600233352476</v>
      </c>
      <c r="R146" s="103">
        <v>0.52903487686472772</v>
      </c>
      <c r="S146" s="103">
        <v>87.200979067212131</v>
      </c>
      <c r="T146" s="103">
        <v>1.7983017659825444</v>
      </c>
      <c r="U146" s="104"/>
    </row>
    <row r="147" spans="1:21" ht="11.25" customHeight="1" x14ac:dyDescent="0.2">
      <c r="B147" s="55" t="s">
        <v>103</v>
      </c>
      <c r="C147" s="55">
        <v>2012</v>
      </c>
      <c r="D147" s="56">
        <v>191.6687</v>
      </c>
      <c r="E147" s="56">
        <v>84.494453189279213</v>
      </c>
      <c r="F147" s="56">
        <v>17.731027549099043</v>
      </c>
      <c r="G147" s="56">
        <v>5.17623378256335</v>
      </c>
      <c r="H147" s="56">
        <v>8.2973850190458851</v>
      </c>
      <c r="I147" s="56">
        <v>1.9243308897070832</v>
      </c>
      <c r="J147" s="4"/>
      <c r="L147" s="52"/>
      <c r="M147" s="102" t="s">
        <v>103</v>
      </c>
      <c r="N147" s="102">
        <v>2012</v>
      </c>
      <c r="O147" s="103">
        <v>191.6687</v>
      </c>
      <c r="P147" s="103">
        <v>84.494453189279213</v>
      </c>
      <c r="Q147" s="103">
        <v>17.731027549099043</v>
      </c>
      <c r="R147" s="103">
        <v>5.17623378256335</v>
      </c>
      <c r="S147" s="103">
        <v>8.2973850190458851</v>
      </c>
      <c r="T147" s="103">
        <v>1.9243308897070832</v>
      </c>
      <c r="U147" s="104"/>
    </row>
    <row r="148" spans="1:21" x14ac:dyDescent="0.2">
      <c r="B148" s="55" t="s">
        <v>104</v>
      </c>
      <c r="C148" s="55">
        <v>2012</v>
      </c>
      <c r="D148" s="56">
        <v>76.047979999999995</v>
      </c>
      <c r="E148" s="56">
        <v>42.238176477534317</v>
      </c>
      <c r="F148" s="56">
        <v>18.087396930201173</v>
      </c>
      <c r="G148" s="56">
        <v>6.9387773350455859</v>
      </c>
      <c r="H148" s="56">
        <v>46.050046299717621</v>
      </c>
      <c r="I148" s="56">
        <v>4.7281597749210436</v>
      </c>
      <c r="J148" s="4"/>
      <c r="L148" s="52"/>
      <c r="M148" s="102" t="s">
        <v>104</v>
      </c>
      <c r="N148" s="102">
        <v>2012</v>
      </c>
      <c r="O148" s="103">
        <v>76.047979999999995</v>
      </c>
      <c r="P148" s="103">
        <v>42.238176477534317</v>
      </c>
      <c r="Q148" s="103">
        <v>18.087396930201173</v>
      </c>
      <c r="R148" s="103">
        <v>6.9387773350455859</v>
      </c>
      <c r="S148" s="103">
        <v>46.050046299717621</v>
      </c>
      <c r="T148" s="103">
        <v>4.7281597749210436</v>
      </c>
      <c r="U148" s="104"/>
    </row>
    <row r="149" spans="1:21" x14ac:dyDescent="0.2">
      <c r="B149" s="55" t="s">
        <v>105</v>
      </c>
      <c r="C149" s="55">
        <v>2000</v>
      </c>
      <c r="D149" s="56">
        <v>11.980639999999999</v>
      </c>
      <c r="E149" s="56">
        <v>32.734812163623985</v>
      </c>
      <c r="F149" s="56">
        <v>10.304207454693573</v>
      </c>
      <c r="G149" s="56">
        <v>2.5528686280532598</v>
      </c>
      <c r="H149" s="56">
        <v>59.270623272212511</v>
      </c>
      <c r="I149" s="56">
        <v>5.4416959361102588</v>
      </c>
      <c r="J149" s="4"/>
      <c r="L149" s="52"/>
      <c r="M149" s="102" t="s">
        <v>105</v>
      </c>
      <c r="N149" s="102">
        <v>2000</v>
      </c>
      <c r="O149" s="103">
        <v>11.980639999999999</v>
      </c>
      <c r="P149" s="103">
        <v>32.734812163623985</v>
      </c>
      <c r="Q149" s="103">
        <v>10.304207454693573</v>
      </c>
      <c r="R149" s="103">
        <v>2.5528686280532598</v>
      </c>
      <c r="S149" s="103">
        <v>59.270623272212511</v>
      </c>
      <c r="T149" s="103">
        <v>5.4416959361102588</v>
      </c>
      <c r="U149" s="104"/>
    </row>
    <row r="150" spans="1:21" x14ac:dyDescent="0.2">
      <c r="B150" s="55" t="s">
        <v>106</v>
      </c>
      <c r="C150" s="55">
        <v>2000</v>
      </c>
      <c r="D150" s="56">
        <v>13.627000000000001</v>
      </c>
      <c r="E150" s="56">
        <v>19.241212299112057</v>
      </c>
      <c r="F150" s="56">
        <v>5.5551478682028321</v>
      </c>
      <c r="G150" s="56">
        <v>0.1320907022822338</v>
      </c>
      <c r="H150" s="56">
        <v>78.043589931753132</v>
      </c>
      <c r="I150" s="56">
        <v>2.5831070668525724</v>
      </c>
      <c r="J150" s="4"/>
      <c r="L150" s="52"/>
      <c r="M150" s="102" t="s">
        <v>106</v>
      </c>
      <c r="N150" s="102">
        <v>2000</v>
      </c>
      <c r="O150" s="103">
        <v>13.627000000000001</v>
      </c>
      <c r="P150" s="103">
        <v>19.241212299112057</v>
      </c>
      <c r="Q150" s="103">
        <v>5.5551478682028321</v>
      </c>
      <c r="R150" s="103">
        <v>0.1320907022822338</v>
      </c>
      <c r="S150" s="103">
        <v>78.043589931753132</v>
      </c>
      <c r="T150" s="103">
        <v>2.5831070668525724</v>
      </c>
      <c r="U150" s="104"/>
    </row>
    <row r="151" spans="1:21" x14ac:dyDescent="0.2">
      <c r="B151" s="55" t="s">
        <v>107</v>
      </c>
      <c r="C151" s="55">
        <v>2000</v>
      </c>
      <c r="D151" s="56">
        <v>212.44399999999999</v>
      </c>
      <c r="E151" s="56">
        <v>71.625463651597599</v>
      </c>
      <c r="F151" s="56" t="s">
        <v>217</v>
      </c>
      <c r="G151" s="56">
        <v>0.98896650411402531</v>
      </c>
      <c r="H151" s="56">
        <v>26.270452448645287</v>
      </c>
      <c r="I151" s="56">
        <v>1.1151173956430871</v>
      </c>
      <c r="J151" s="4"/>
      <c r="L151" s="52"/>
      <c r="M151" s="102" t="s">
        <v>107</v>
      </c>
      <c r="N151" s="102">
        <v>2000</v>
      </c>
      <c r="O151" s="103">
        <v>212.44399999999999</v>
      </c>
      <c r="P151" s="103">
        <v>71.625463651597599</v>
      </c>
      <c r="Q151" s="103" t="s">
        <v>217</v>
      </c>
      <c r="R151" s="103">
        <v>0.98896650411402531</v>
      </c>
      <c r="S151" s="103">
        <v>26.270452448645287</v>
      </c>
      <c r="T151" s="103">
        <v>1.1151173956430871</v>
      </c>
      <c r="U151" s="104"/>
    </row>
    <row r="152" spans="1:21" x14ac:dyDescent="0.2">
      <c r="A152" s="54"/>
      <c r="B152" s="50" t="s">
        <v>108</v>
      </c>
      <c r="C152" s="50">
        <v>1994</v>
      </c>
      <c r="D152" s="51">
        <v>4.4221499999999994</v>
      </c>
      <c r="E152" s="51">
        <v>99.943240279049789</v>
      </c>
      <c r="F152" s="51">
        <v>32.156304060242192</v>
      </c>
      <c r="G152" s="51" t="s">
        <v>217</v>
      </c>
      <c r="H152" s="51">
        <v>2.4874778105672582E-2</v>
      </c>
      <c r="I152" s="51">
        <v>3.2111077190959153E-2</v>
      </c>
      <c r="J152" s="54"/>
      <c r="L152" s="52"/>
      <c r="M152" s="102" t="s">
        <v>108</v>
      </c>
      <c r="N152" s="102">
        <v>1994</v>
      </c>
      <c r="O152" s="103">
        <v>4.4221499999999994</v>
      </c>
      <c r="P152" s="103">
        <v>99.943240279049789</v>
      </c>
      <c r="Q152" s="103">
        <v>32.156304060242192</v>
      </c>
      <c r="R152" s="103" t="s">
        <v>217</v>
      </c>
      <c r="S152" s="103">
        <v>2.4874778105672582E-2</v>
      </c>
      <c r="T152" s="103">
        <v>3.2111077190959153E-2</v>
      </c>
      <c r="U152" s="104"/>
    </row>
    <row r="153" spans="1:21" x14ac:dyDescent="0.2">
      <c r="A153" s="54"/>
      <c r="B153" s="50" t="s">
        <v>109</v>
      </c>
      <c r="C153" s="50">
        <v>2012</v>
      </c>
      <c r="D153" s="51">
        <v>52.757239999999996</v>
      </c>
      <c r="E153" s="51">
        <v>74.318122024578997</v>
      </c>
      <c r="F153" s="51">
        <v>28.741742365597595</v>
      </c>
      <c r="G153" s="51">
        <v>14.545207444513778</v>
      </c>
      <c r="H153" s="51">
        <v>8.5362122810063603</v>
      </c>
      <c r="I153" s="51">
        <v>2.2638030344271232</v>
      </c>
      <c r="J153" s="54"/>
      <c r="L153" s="52"/>
      <c r="M153" s="102" t="s">
        <v>109</v>
      </c>
      <c r="N153" s="102">
        <v>2012</v>
      </c>
      <c r="O153" s="103">
        <v>52.757239999999996</v>
      </c>
      <c r="P153" s="103">
        <v>74.318122024578997</v>
      </c>
      <c r="Q153" s="103">
        <v>28.741742365597595</v>
      </c>
      <c r="R153" s="103">
        <v>14.545207444513778</v>
      </c>
      <c r="S153" s="103">
        <v>8.5362122810063603</v>
      </c>
      <c r="T153" s="103">
        <v>2.2638030344271232</v>
      </c>
      <c r="U153" s="104"/>
    </row>
    <row r="154" spans="1:21" x14ac:dyDescent="0.2">
      <c r="A154" s="54"/>
      <c r="B154" s="50" t="s">
        <v>204</v>
      </c>
      <c r="C154" s="50">
        <v>1994</v>
      </c>
      <c r="D154" s="51">
        <v>20.87867</v>
      </c>
      <c r="E154" s="51">
        <v>59.606047703230146</v>
      </c>
      <c r="F154" s="51">
        <v>7.9345092383758153</v>
      </c>
      <c r="G154" s="51">
        <v>2.8380160230512765</v>
      </c>
      <c r="H154" s="51">
        <v>35.771914590345077</v>
      </c>
      <c r="I154" s="51">
        <v>1.7840216833735101</v>
      </c>
      <c r="J154" s="54"/>
      <c r="L154" s="52"/>
      <c r="M154" s="102" t="s">
        <v>204</v>
      </c>
      <c r="N154" s="102">
        <v>1994</v>
      </c>
      <c r="O154" s="103">
        <v>20.87867</v>
      </c>
      <c r="P154" s="103">
        <v>59.606047703230146</v>
      </c>
      <c r="Q154" s="103">
        <v>7.9345092383758153</v>
      </c>
      <c r="R154" s="103">
        <v>2.8380160230512765</v>
      </c>
      <c r="S154" s="103">
        <v>35.771914590345077</v>
      </c>
      <c r="T154" s="103">
        <v>1.7840216833735101</v>
      </c>
      <c r="U154" s="104"/>
    </row>
    <row r="155" spans="1:21" x14ac:dyDescent="0.2">
      <c r="A155" s="54"/>
      <c r="B155" s="50" t="s">
        <v>110</v>
      </c>
      <c r="C155" s="50">
        <v>1994</v>
      </c>
      <c r="D155" s="51">
        <v>160.58920000000001</v>
      </c>
      <c r="E155" s="51">
        <v>51.844563644379569</v>
      </c>
      <c r="F155" s="51">
        <v>11.630296433384062</v>
      </c>
      <c r="G155" s="51">
        <v>7.0176574763433655</v>
      </c>
      <c r="H155" s="51">
        <v>38.570570125512795</v>
      </c>
      <c r="I155" s="51">
        <v>2.5672087537642629</v>
      </c>
      <c r="J155" s="54"/>
      <c r="L155" s="52"/>
      <c r="M155" s="102" t="s">
        <v>110</v>
      </c>
      <c r="N155" s="102">
        <v>1994</v>
      </c>
      <c r="O155" s="103">
        <v>160.58920000000001</v>
      </c>
      <c r="P155" s="103">
        <v>51.844563644379569</v>
      </c>
      <c r="Q155" s="103">
        <v>11.630296433384062</v>
      </c>
      <c r="R155" s="103">
        <v>7.0176574763433655</v>
      </c>
      <c r="S155" s="103">
        <v>38.570570125512795</v>
      </c>
      <c r="T155" s="103">
        <v>2.5672087537642629</v>
      </c>
      <c r="U155" s="104"/>
    </row>
    <row r="156" spans="1:21" x14ac:dyDescent="0.2">
      <c r="A156" s="54"/>
      <c r="B156" s="50" t="s">
        <v>111</v>
      </c>
      <c r="C156" s="50">
        <v>2000</v>
      </c>
      <c r="D156" s="51">
        <v>9.2469999999999997E-2</v>
      </c>
      <c r="E156" s="51" t="s">
        <v>217</v>
      </c>
      <c r="F156" s="51" t="s">
        <v>217</v>
      </c>
      <c r="G156" s="51">
        <v>1.0814318157240186E-2</v>
      </c>
      <c r="H156" s="51">
        <v>99.989185681842756</v>
      </c>
      <c r="I156" s="51" t="s">
        <v>217</v>
      </c>
      <c r="J156" s="54"/>
      <c r="L156" s="52"/>
      <c r="M156" s="102" t="s">
        <v>111</v>
      </c>
      <c r="N156" s="102">
        <v>2000</v>
      </c>
      <c r="O156" s="103">
        <v>9.2469999999999997E-2</v>
      </c>
      <c r="P156" s="103" t="s">
        <v>217</v>
      </c>
      <c r="Q156" s="103" t="s">
        <v>217</v>
      </c>
      <c r="R156" s="103">
        <v>1.0814318157240186E-2</v>
      </c>
      <c r="S156" s="103">
        <v>99.989185681842756</v>
      </c>
      <c r="T156" s="103" t="s">
        <v>217</v>
      </c>
      <c r="U156" s="104"/>
    </row>
    <row r="157" spans="1:21" x14ac:dyDescent="0.2">
      <c r="B157" s="55" t="s">
        <v>112</v>
      </c>
      <c r="C157" s="55">
        <v>2000</v>
      </c>
      <c r="D157" s="56">
        <v>9.7077399999999994</v>
      </c>
      <c r="E157" s="56">
        <v>49.593108179658707</v>
      </c>
      <c r="F157" s="56">
        <v>28.081716238795025</v>
      </c>
      <c r="G157" s="56">
        <v>6.1054375168679842</v>
      </c>
      <c r="H157" s="56">
        <v>33.171366353033768</v>
      </c>
      <c r="I157" s="56">
        <v>11.130087950439545</v>
      </c>
      <c r="J157" s="4"/>
      <c r="L157" s="52"/>
      <c r="M157" s="102" t="s">
        <v>112</v>
      </c>
      <c r="N157" s="102">
        <v>2000</v>
      </c>
      <c r="O157" s="103">
        <v>9.7077399999999994</v>
      </c>
      <c r="P157" s="103">
        <v>49.593108179658707</v>
      </c>
      <c r="Q157" s="103">
        <v>28.081716238795025</v>
      </c>
      <c r="R157" s="103">
        <v>6.1054375168679842</v>
      </c>
      <c r="S157" s="103">
        <v>33.171366353033768</v>
      </c>
      <c r="T157" s="103">
        <v>11.130087950439545</v>
      </c>
      <c r="U157" s="104"/>
    </row>
    <row r="158" spans="1:21" x14ac:dyDescent="0.2">
      <c r="B158" s="55" t="s">
        <v>113</v>
      </c>
      <c r="C158" s="55">
        <v>1994</v>
      </c>
      <c r="D158" s="56">
        <v>5.0122399999999994</v>
      </c>
      <c r="E158" s="56">
        <v>18.90512026558984</v>
      </c>
      <c r="F158" s="56" t="s">
        <v>217</v>
      </c>
      <c r="G158" s="56">
        <v>3.850573795348986</v>
      </c>
      <c r="H158" s="56">
        <v>77.244305939061192</v>
      </c>
      <c r="I158" s="56" t="s">
        <v>217</v>
      </c>
      <c r="J158" s="4"/>
      <c r="L158" s="52"/>
      <c r="M158" s="102" t="s">
        <v>113</v>
      </c>
      <c r="N158" s="102">
        <v>1994</v>
      </c>
      <c r="O158" s="103">
        <v>5.0122399999999994</v>
      </c>
      <c r="P158" s="103">
        <v>18.90512026558984</v>
      </c>
      <c r="Q158" s="103" t="s">
        <v>217</v>
      </c>
      <c r="R158" s="103">
        <v>3.850573795348986</v>
      </c>
      <c r="S158" s="103">
        <v>77.244305939061192</v>
      </c>
      <c r="T158" s="103" t="s">
        <v>217</v>
      </c>
      <c r="U158" s="104"/>
    </row>
    <row r="159" spans="1:21" x14ac:dyDescent="0.2">
      <c r="B159" s="55" t="s">
        <v>114</v>
      </c>
      <c r="C159" s="55">
        <v>2000</v>
      </c>
      <c r="D159" s="56">
        <v>23.429880000000001</v>
      </c>
      <c r="E159" s="56">
        <v>15.722743778457252</v>
      </c>
      <c r="F159" s="56">
        <v>11.90484116862741</v>
      </c>
      <c r="G159" s="56">
        <v>1.6867350579687135</v>
      </c>
      <c r="H159" s="56">
        <v>79.506297087309022</v>
      </c>
      <c r="I159" s="56">
        <v>3.0842240762650084</v>
      </c>
      <c r="J159" s="4"/>
      <c r="L159" s="52"/>
      <c r="M159" s="102" t="s">
        <v>114</v>
      </c>
      <c r="N159" s="102">
        <v>2000</v>
      </c>
      <c r="O159" s="103">
        <v>23.429880000000001</v>
      </c>
      <c r="P159" s="103">
        <v>15.722743778457252</v>
      </c>
      <c r="Q159" s="103">
        <v>11.90484116862741</v>
      </c>
      <c r="R159" s="103">
        <v>1.6867350579687135</v>
      </c>
      <c r="S159" s="103">
        <v>79.506297087309022</v>
      </c>
      <c r="T159" s="103">
        <v>3.0842240762650084</v>
      </c>
      <c r="U159" s="104"/>
    </row>
    <row r="160" spans="1:21" x14ac:dyDescent="0.2">
      <c r="B160" s="55" t="s">
        <v>115</v>
      </c>
      <c r="C160" s="55">
        <v>2010</v>
      </c>
      <c r="D160" s="56">
        <v>80.59102</v>
      </c>
      <c r="E160" s="56">
        <v>50.38433562449017</v>
      </c>
      <c r="F160" s="56">
        <v>18.867734891554917</v>
      </c>
      <c r="G160" s="56">
        <v>7.7850360995555086</v>
      </c>
      <c r="H160" s="56">
        <v>32.325412930621802</v>
      </c>
      <c r="I160" s="56">
        <v>9.5052153453325197</v>
      </c>
      <c r="J160" s="4"/>
      <c r="L160" s="52"/>
      <c r="M160" s="102" t="s">
        <v>115</v>
      </c>
      <c r="N160" s="102">
        <v>2010</v>
      </c>
      <c r="O160" s="103">
        <v>80.59102</v>
      </c>
      <c r="P160" s="103">
        <v>50.38433562449017</v>
      </c>
      <c r="Q160" s="103">
        <v>18.867734891554917</v>
      </c>
      <c r="R160" s="103">
        <v>7.7850360995555086</v>
      </c>
      <c r="S160" s="103">
        <v>32.325412930621802</v>
      </c>
      <c r="T160" s="103">
        <v>9.5052153453325197</v>
      </c>
      <c r="U160" s="104"/>
    </row>
    <row r="161" spans="1:21" x14ac:dyDescent="0.2">
      <c r="B161" s="55" t="s">
        <v>116</v>
      </c>
      <c r="C161" s="55">
        <v>2000</v>
      </c>
      <c r="D161" s="56">
        <v>126.87871000000001</v>
      </c>
      <c r="E161" s="56">
        <v>54.908534300198987</v>
      </c>
      <c r="F161" s="56">
        <v>20.441396354045526</v>
      </c>
      <c r="G161" s="56">
        <v>6.7858350703597168</v>
      </c>
      <c r="H161" s="56">
        <v>29.163828982813587</v>
      </c>
      <c r="I161" s="56">
        <v>9.1418016466277123</v>
      </c>
      <c r="J161" s="4"/>
      <c r="L161" s="52"/>
      <c r="M161" s="102" t="s">
        <v>116</v>
      </c>
      <c r="N161" s="102">
        <v>2000</v>
      </c>
      <c r="O161" s="103">
        <v>126.87871000000001</v>
      </c>
      <c r="P161" s="103">
        <v>54.908534300198987</v>
      </c>
      <c r="Q161" s="103">
        <v>20.441396354045526</v>
      </c>
      <c r="R161" s="103">
        <v>6.7858350703597168</v>
      </c>
      <c r="S161" s="103">
        <v>29.163828982813587</v>
      </c>
      <c r="T161" s="103">
        <v>9.1418016466277123</v>
      </c>
      <c r="U161" s="104"/>
    </row>
    <row r="162" spans="1:21" x14ac:dyDescent="0.2">
      <c r="A162" s="54"/>
      <c r="B162" s="50" t="s">
        <v>117</v>
      </c>
      <c r="C162" s="50">
        <v>2012</v>
      </c>
      <c r="D162" s="51">
        <v>399.26796999999999</v>
      </c>
      <c r="E162" s="51">
        <v>80.060907465229434</v>
      </c>
      <c r="F162" s="51">
        <v>11.727594878196717</v>
      </c>
      <c r="G162" s="51">
        <v>6.7519365502822586</v>
      </c>
      <c r="H162" s="51">
        <v>9.1802655745212931</v>
      </c>
      <c r="I162" s="51">
        <v>3.8166222048815985</v>
      </c>
      <c r="J162" s="54"/>
      <c r="L162" s="52"/>
      <c r="M162" s="102" t="s">
        <v>117</v>
      </c>
      <c r="N162" s="102">
        <v>2012</v>
      </c>
      <c r="O162" s="103">
        <v>399.26796999999999</v>
      </c>
      <c r="P162" s="103">
        <v>80.060907465229434</v>
      </c>
      <c r="Q162" s="103">
        <v>11.727594878196717</v>
      </c>
      <c r="R162" s="103">
        <v>6.7519365502822586</v>
      </c>
      <c r="S162" s="103">
        <v>9.1802655745212931</v>
      </c>
      <c r="T162" s="103">
        <v>3.8166222048815985</v>
      </c>
      <c r="U162" s="104"/>
    </row>
    <row r="163" spans="1:21" x14ac:dyDescent="0.2">
      <c r="A163" s="54"/>
      <c r="B163" s="50" t="s">
        <v>118</v>
      </c>
      <c r="C163" s="50">
        <v>2012</v>
      </c>
      <c r="D163" s="51">
        <v>68.853769999999997</v>
      </c>
      <c r="E163" s="51">
        <v>69.56327881537932</v>
      </c>
      <c r="F163" s="51">
        <v>24.696585241447195</v>
      </c>
      <c r="G163" s="51">
        <v>7.7191561188298037</v>
      </c>
      <c r="H163" s="51">
        <v>10.491524284000716</v>
      </c>
      <c r="I163" s="51">
        <v>11.888049122074214</v>
      </c>
      <c r="J163" s="54"/>
      <c r="L163" s="52"/>
      <c r="M163" s="102" t="s">
        <v>118</v>
      </c>
      <c r="N163" s="102">
        <v>2012</v>
      </c>
      <c r="O163" s="103">
        <v>68.853769999999997</v>
      </c>
      <c r="P163" s="103">
        <v>69.56327881537932</v>
      </c>
      <c r="Q163" s="103">
        <v>24.696585241447195</v>
      </c>
      <c r="R163" s="103">
        <v>7.7191561188298037</v>
      </c>
      <c r="S163" s="103">
        <v>10.491524284000716</v>
      </c>
      <c r="T163" s="103">
        <v>11.888049122074214</v>
      </c>
      <c r="U163" s="104"/>
    </row>
    <row r="164" spans="1:21" x14ac:dyDescent="0.2">
      <c r="A164" s="54"/>
      <c r="B164" s="50" t="s">
        <v>205</v>
      </c>
      <c r="C164" s="50">
        <v>2007</v>
      </c>
      <c r="D164" s="51">
        <v>61.592970000000001</v>
      </c>
      <c r="E164" s="51">
        <v>91.268971117970111</v>
      </c>
      <c r="F164" s="51">
        <v>8.6732463136620943</v>
      </c>
      <c r="G164" s="51">
        <v>7.9216995056416346</v>
      </c>
      <c r="H164" s="51">
        <v>0.13777546366086907</v>
      </c>
      <c r="I164" s="51">
        <v>0.67155391272737774</v>
      </c>
      <c r="J164" s="54"/>
      <c r="L164" s="52"/>
      <c r="M164" s="102" t="s">
        <v>205</v>
      </c>
      <c r="N164" s="102">
        <v>2007</v>
      </c>
      <c r="O164" s="103">
        <v>61.592970000000001</v>
      </c>
      <c r="P164" s="103">
        <v>91.268971117970111</v>
      </c>
      <c r="Q164" s="103">
        <v>8.6732463136620943</v>
      </c>
      <c r="R164" s="103">
        <v>7.9216995056416346</v>
      </c>
      <c r="S164" s="103">
        <v>0.13777546366086907</v>
      </c>
      <c r="T164" s="103">
        <v>0.67155391272737774</v>
      </c>
      <c r="U164" s="104"/>
    </row>
    <row r="165" spans="1:21" x14ac:dyDescent="0.2">
      <c r="A165" s="54"/>
      <c r="B165" s="50" t="s">
        <v>206</v>
      </c>
      <c r="C165" s="50">
        <v>2012</v>
      </c>
      <c r="D165" s="51">
        <v>688.43120999999996</v>
      </c>
      <c r="E165" s="51">
        <v>87.191609166005136</v>
      </c>
      <c r="F165" s="51">
        <v>12.545150299040046</v>
      </c>
      <c r="G165" s="51">
        <v>7.461515290685325</v>
      </c>
      <c r="H165" s="51">
        <v>3.1948958269919228</v>
      </c>
      <c r="I165" s="51">
        <v>2.151979716317626</v>
      </c>
      <c r="J165" s="54"/>
      <c r="L165" s="52"/>
      <c r="M165" s="102" t="s">
        <v>206</v>
      </c>
      <c r="N165" s="102">
        <v>2012</v>
      </c>
      <c r="O165" s="103">
        <v>688.43120999999996</v>
      </c>
      <c r="P165" s="103">
        <v>87.191609166005136</v>
      </c>
      <c r="Q165" s="103">
        <v>12.545150299040046</v>
      </c>
      <c r="R165" s="103">
        <v>7.461515290685325</v>
      </c>
      <c r="S165" s="103">
        <v>3.1948958269919228</v>
      </c>
      <c r="T165" s="103">
        <v>2.151979716317626</v>
      </c>
      <c r="U165" s="104"/>
    </row>
    <row r="166" spans="1:21" x14ac:dyDescent="0.2">
      <c r="A166" s="54"/>
      <c r="B166" s="50" t="s">
        <v>119</v>
      </c>
      <c r="C166" s="50">
        <v>2010</v>
      </c>
      <c r="D166" s="51">
        <v>13.276110000000001</v>
      </c>
      <c r="E166" s="51">
        <v>67.388112933683132</v>
      </c>
      <c r="F166" s="51">
        <v>14.346747654245107</v>
      </c>
      <c r="G166" s="51">
        <v>4.2556140315197748</v>
      </c>
      <c r="H166" s="51">
        <v>16.062084450942333</v>
      </c>
      <c r="I166" s="51">
        <v>11.888422135700893</v>
      </c>
      <c r="J166" s="54"/>
      <c r="L166" s="52"/>
      <c r="M166" s="102" t="s">
        <v>119</v>
      </c>
      <c r="N166" s="102">
        <v>2010</v>
      </c>
      <c r="O166" s="103">
        <v>13.276110000000001</v>
      </c>
      <c r="P166" s="103">
        <v>67.388112933683132</v>
      </c>
      <c r="Q166" s="103">
        <v>14.346747654245107</v>
      </c>
      <c r="R166" s="103">
        <v>4.2556140315197748</v>
      </c>
      <c r="S166" s="103">
        <v>16.062084450942333</v>
      </c>
      <c r="T166" s="103">
        <v>11.888422135700893</v>
      </c>
      <c r="U166" s="104"/>
    </row>
    <row r="167" spans="1:21" x14ac:dyDescent="0.2">
      <c r="B167" s="55" t="s">
        <v>120</v>
      </c>
      <c r="C167" s="55">
        <v>2012</v>
      </c>
      <c r="D167" s="56">
        <v>118.78904</v>
      </c>
      <c r="E167" s="56">
        <v>69.217252702774601</v>
      </c>
      <c r="F167" s="56">
        <v>12.679764059041137</v>
      </c>
      <c r="G167" s="56">
        <v>10.420464716273489</v>
      </c>
      <c r="H167" s="56">
        <v>15.330387382539671</v>
      </c>
      <c r="I167" s="56">
        <v>4.9243431885635243</v>
      </c>
      <c r="J167" s="4"/>
      <c r="L167" s="52"/>
      <c r="M167" s="102" t="s">
        <v>120</v>
      </c>
      <c r="N167" s="102">
        <v>2012</v>
      </c>
      <c r="O167" s="103">
        <v>118.78904</v>
      </c>
      <c r="P167" s="103">
        <v>69.217252702774601</v>
      </c>
      <c r="Q167" s="103">
        <v>12.679764059041137</v>
      </c>
      <c r="R167" s="103">
        <v>10.420464716273489</v>
      </c>
      <c r="S167" s="103">
        <v>15.330387382539671</v>
      </c>
      <c r="T167" s="103">
        <v>4.9243431885635243</v>
      </c>
      <c r="U167" s="104"/>
    </row>
    <row r="168" spans="1:21" x14ac:dyDescent="0.2">
      <c r="B168" s="55" t="s">
        <v>121</v>
      </c>
      <c r="C168" s="55">
        <v>2012</v>
      </c>
      <c r="D168" s="56">
        <v>2297.1517999999996</v>
      </c>
      <c r="E168" s="56">
        <v>82.156411256757181</v>
      </c>
      <c r="F168" s="56">
        <v>10.50728515198691</v>
      </c>
      <c r="G168" s="56">
        <v>7.8856299352963966</v>
      </c>
      <c r="H168" s="56">
        <v>6.2782986305040884</v>
      </c>
      <c r="I168" s="56">
        <v>3.6546975258665975</v>
      </c>
      <c r="J168" s="4"/>
      <c r="L168" s="52"/>
      <c r="M168" s="102" t="s">
        <v>121</v>
      </c>
      <c r="N168" s="102">
        <v>2012</v>
      </c>
      <c r="O168" s="103">
        <v>2297.1517999999996</v>
      </c>
      <c r="P168" s="103">
        <v>82.156411256757181</v>
      </c>
      <c r="Q168" s="103">
        <v>10.50728515198691</v>
      </c>
      <c r="R168" s="103">
        <v>7.8856299352963966</v>
      </c>
      <c r="S168" s="103">
        <v>6.2782986305040884</v>
      </c>
      <c r="T168" s="103">
        <v>3.6546975258665975</v>
      </c>
      <c r="U168" s="104"/>
    </row>
    <row r="169" spans="1:21" x14ac:dyDescent="0.2">
      <c r="B169" s="55" t="s">
        <v>122</v>
      </c>
      <c r="C169" s="55">
        <v>2005</v>
      </c>
      <c r="D169" s="56">
        <v>6.1800800000000002</v>
      </c>
      <c r="E169" s="56">
        <v>12.960997268643773</v>
      </c>
      <c r="F169" s="56">
        <v>4.4335995650541742</v>
      </c>
      <c r="G169" s="56">
        <v>2.4433340668729207</v>
      </c>
      <c r="H169" s="56">
        <v>83.576264384927057</v>
      </c>
      <c r="I169" s="56">
        <v>1.0194042795562517</v>
      </c>
      <c r="J169" s="4"/>
      <c r="L169" s="52"/>
      <c r="M169" s="102" t="s">
        <v>122</v>
      </c>
      <c r="N169" s="102">
        <v>2005</v>
      </c>
      <c r="O169" s="103">
        <v>6.1800800000000002</v>
      </c>
      <c r="P169" s="103">
        <v>12.960997268643773</v>
      </c>
      <c r="Q169" s="103">
        <v>4.4335995650541742</v>
      </c>
      <c r="R169" s="103">
        <v>2.4433340668729207</v>
      </c>
      <c r="S169" s="103">
        <v>83.576264384927057</v>
      </c>
      <c r="T169" s="103">
        <v>1.0194042795562517</v>
      </c>
      <c r="U169" s="104"/>
    </row>
    <row r="170" spans="1:21" x14ac:dyDescent="0.2">
      <c r="B170" s="55" t="s">
        <v>123</v>
      </c>
      <c r="C170" s="55">
        <v>1994</v>
      </c>
      <c r="D170" s="56">
        <v>0.16441</v>
      </c>
      <c r="E170" s="56">
        <v>44.966851164771008</v>
      </c>
      <c r="F170" s="56">
        <v>15.978346815887113</v>
      </c>
      <c r="G170" s="56" t="s">
        <v>217</v>
      </c>
      <c r="H170" s="56">
        <v>25.783103217565845</v>
      </c>
      <c r="I170" s="56">
        <v>29.250045617663162</v>
      </c>
      <c r="J170" s="4"/>
      <c r="L170" s="52"/>
      <c r="M170" s="102" t="s">
        <v>123</v>
      </c>
      <c r="N170" s="102">
        <v>1994</v>
      </c>
      <c r="O170" s="103">
        <v>0.16441</v>
      </c>
      <c r="P170" s="103">
        <v>44.966851164771008</v>
      </c>
      <c r="Q170" s="103">
        <v>15.978346815887113</v>
      </c>
      <c r="R170" s="103" t="s">
        <v>217</v>
      </c>
      <c r="S170" s="103">
        <v>25.783103217565845</v>
      </c>
      <c r="T170" s="103">
        <v>29.250045617663162</v>
      </c>
      <c r="U170" s="104"/>
    </row>
    <row r="171" spans="1:21" x14ac:dyDescent="0.2">
      <c r="B171" s="55" t="s">
        <v>124</v>
      </c>
      <c r="C171" s="55">
        <v>2000</v>
      </c>
      <c r="D171" s="56">
        <v>0.55086000000000002</v>
      </c>
      <c r="E171" s="56">
        <v>63.54609156591512</v>
      </c>
      <c r="F171" s="56" t="s">
        <v>217</v>
      </c>
      <c r="G171" s="56" t="s">
        <v>217</v>
      </c>
      <c r="H171" s="56">
        <v>7.3303561703518136</v>
      </c>
      <c r="I171" s="56">
        <v>29.011000980285374</v>
      </c>
      <c r="J171" s="4"/>
      <c r="L171" s="52"/>
      <c r="M171" s="102" t="s">
        <v>124</v>
      </c>
      <c r="N171" s="102">
        <v>2000</v>
      </c>
      <c r="O171" s="103">
        <v>0.55086000000000002</v>
      </c>
      <c r="P171" s="103">
        <v>63.54609156591512</v>
      </c>
      <c r="Q171" s="103" t="s">
        <v>217</v>
      </c>
      <c r="R171" s="103" t="s">
        <v>217</v>
      </c>
      <c r="S171" s="103">
        <v>7.3303561703518136</v>
      </c>
      <c r="T171" s="103">
        <v>29.011000980285374</v>
      </c>
      <c r="U171" s="104"/>
    </row>
    <row r="172" spans="1:21" x14ac:dyDescent="0.2">
      <c r="A172" s="54"/>
      <c r="B172" s="50" t="s">
        <v>207</v>
      </c>
      <c r="C172" s="50">
        <v>1997</v>
      </c>
      <c r="D172" s="51">
        <v>0.41039999999999999</v>
      </c>
      <c r="E172" s="51">
        <v>26.147660818713454</v>
      </c>
      <c r="F172" s="51">
        <v>9.2324561403508785</v>
      </c>
      <c r="G172" s="51" t="s">
        <v>217</v>
      </c>
      <c r="H172" s="51">
        <v>64.398148148148167</v>
      </c>
      <c r="I172" s="51">
        <v>9.4541910331384003</v>
      </c>
      <c r="J172" s="54"/>
      <c r="L172" s="52"/>
      <c r="M172" s="102" t="s">
        <v>207</v>
      </c>
      <c r="N172" s="102">
        <v>1997</v>
      </c>
      <c r="O172" s="103">
        <v>0.41039999999999999</v>
      </c>
      <c r="P172" s="103">
        <v>26.147660818713454</v>
      </c>
      <c r="Q172" s="103">
        <v>9.2324561403508785</v>
      </c>
      <c r="R172" s="103" t="s">
        <v>217</v>
      </c>
      <c r="S172" s="103">
        <v>64.398148148148167</v>
      </c>
      <c r="T172" s="103">
        <v>9.4541910331384003</v>
      </c>
      <c r="U172" s="104"/>
    </row>
    <row r="173" spans="1:21" x14ac:dyDescent="0.2">
      <c r="A173" s="54"/>
      <c r="B173" s="50" t="s">
        <v>125</v>
      </c>
      <c r="C173" s="50">
        <v>1994</v>
      </c>
      <c r="D173" s="51">
        <v>0.56083000000000005</v>
      </c>
      <c r="E173" s="51">
        <v>18.335324429862883</v>
      </c>
      <c r="F173" s="51">
        <v>12.700818429827221</v>
      </c>
      <c r="G173" s="51" t="s">
        <v>217</v>
      </c>
      <c r="H173" s="51">
        <v>76.793324180232872</v>
      </c>
      <c r="I173" s="51">
        <v>4.8713513899042482</v>
      </c>
      <c r="J173" s="54"/>
      <c r="L173" s="52"/>
      <c r="M173" s="102" t="s">
        <v>125</v>
      </c>
      <c r="N173" s="102">
        <v>1994</v>
      </c>
      <c r="O173" s="103">
        <v>0.56083000000000005</v>
      </c>
      <c r="P173" s="103">
        <v>18.335324429862883</v>
      </c>
      <c r="Q173" s="103">
        <v>12.700818429827221</v>
      </c>
      <c r="R173" s="103" t="s">
        <v>217</v>
      </c>
      <c r="S173" s="103">
        <v>76.793324180232872</v>
      </c>
      <c r="T173" s="103">
        <v>4.8713513899042482</v>
      </c>
      <c r="U173" s="104"/>
    </row>
    <row r="174" spans="1:21" x14ac:dyDescent="0.2">
      <c r="A174" s="54"/>
      <c r="B174" s="50" t="s">
        <v>185</v>
      </c>
      <c r="C174" s="50">
        <v>2007</v>
      </c>
      <c r="D174" s="51">
        <v>0.23744999999999999</v>
      </c>
      <c r="E174" s="51">
        <v>98.285954937881655</v>
      </c>
      <c r="F174" s="51">
        <v>58.820804379869443</v>
      </c>
      <c r="G174" s="51" t="s">
        <v>217</v>
      </c>
      <c r="H174" s="51">
        <v>1.7182564750473786</v>
      </c>
      <c r="I174" s="51" t="s">
        <v>217</v>
      </c>
      <c r="J174" s="54"/>
      <c r="L174" s="52"/>
      <c r="M174" s="102" t="s">
        <v>185</v>
      </c>
      <c r="N174" s="102">
        <v>2007</v>
      </c>
      <c r="O174" s="103">
        <v>0.23744999999999999</v>
      </c>
      <c r="P174" s="103">
        <v>98.285954937881655</v>
      </c>
      <c r="Q174" s="103">
        <v>58.820804379869443</v>
      </c>
      <c r="R174" s="103" t="s">
        <v>217</v>
      </c>
      <c r="S174" s="103">
        <v>1.7182564750473786</v>
      </c>
      <c r="T174" s="103" t="s">
        <v>217</v>
      </c>
      <c r="U174" s="104"/>
    </row>
    <row r="175" spans="1:21" x14ac:dyDescent="0.2">
      <c r="A175" s="54"/>
      <c r="B175" s="50" t="s">
        <v>126</v>
      </c>
      <c r="C175" s="50">
        <v>2005</v>
      </c>
      <c r="D175" s="51">
        <v>9.9159999999999998E-2</v>
      </c>
      <c r="E175" s="51">
        <v>71.399757966922152</v>
      </c>
      <c r="F175" s="51">
        <v>28.549818475191607</v>
      </c>
      <c r="G175" s="51">
        <v>6.7265026220250101</v>
      </c>
      <c r="H175" s="51">
        <v>14.713594191206131</v>
      </c>
      <c r="I175" s="51">
        <v>7.1500605082694637</v>
      </c>
      <c r="J175" s="54"/>
      <c r="L175" s="52"/>
      <c r="M175" s="102" t="s">
        <v>126</v>
      </c>
      <c r="N175" s="102">
        <v>2005</v>
      </c>
      <c r="O175" s="103">
        <v>9.9159999999999998E-2</v>
      </c>
      <c r="P175" s="103">
        <v>71.399757966922152</v>
      </c>
      <c r="Q175" s="103">
        <v>28.549818475191607</v>
      </c>
      <c r="R175" s="103">
        <v>6.7265026220250101</v>
      </c>
      <c r="S175" s="103">
        <v>14.713594191206131</v>
      </c>
      <c r="T175" s="103">
        <v>7.1500605082694637</v>
      </c>
      <c r="U175" s="104"/>
    </row>
    <row r="176" spans="1:21" x14ac:dyDescent="0.2">
      <c r="A176" s="54"/>
      <c r="B176" s="50" t="s">
        <v>127</v>
      </c>
      <c r="C176" s="50">
        <v>2000</v>
      </c>
      <c r="D176" s="51">
        <v>296.05986999999999</v>
      </c>
      <c r="E176" s="51">
        <v>82.838879852240694</v>
      </c>
      <c r="F176" s="51">
        <v>19.621997402079518</v>
      </c>
      <c r="G176" s="51">
        <v>6.5553565229897579</v>
      </c>
      <c r="H176" s="51">
        <v>4.1650730982216544</v>
      </c>
      <c r="I176" s="51">
        <v>6.4406905265478906</v>
      </c>
      <c r="J176" s="54"/>
      <c r="L176" s="52"/>
      <c r="M176" s="102" t="s">
        <v>127</v>
      </c>
      <c r="N176" s="102">
        <v>2000</v>
      </c>
      <c r="O176" s="103">
        <v>296.05986999999999</v>
      </c>
      <c r="P176" s="103">
        <v>82.838879852240694</v>
      </c>
      <c r="Q176" s="103">
        <v>19.621997402079518</v>
      </c>
      <c r="R176" s="103">
        <v>6.5553565229897579</v>
      </c>
      <c r="S176" s="103">
        <v>4.1650730982216544</v>
      </c>
      <c r="T176" s="103">
        <v>6.4406905265478906</v>
      </c>
      <c r="U176" s="104"/>
    </row>
    <row r="177" spans="1:21" x14ac:dyDescent="0.2">
      <c r="B177" s="55" t="s">
        <v>128</v>
      </c>
      <c r="C177" s="55">
        <v>2000</v>
      </c>
      <c r="D177" s="56">
        <v>16.882110000000001</v>
      </c>
      <c r="E177" s="56">
        <v>48.470244536968423</v>
      </c>
      <c r="F177" s="56">
        <v>11.377783938145173</v>
      </c>
      <c r="G177" s="56">
        <v>2.151034438230766</v>
      </c>
      <c r="H177" s="56">
        <v>37.083812390749735</v>
      </c>
      <c r="I177" s="56">
        <v>12.294908634051074</v>
      </c>
      <c r="J177" s="4"/>
      <c r="L177" s="52"/>
      <c r="M177" s="102" t="s">
        <v>128</v>
      </c>
      <c r="N177" s="102">
        <v>2000</v>
      </c>
      <c r="O177" s="103">
        <v>16.882110000000001</v>
      </c>
      <c r="P177" s="103">
        <v>48.470244536968423</v>
      </c>
      <c r="Q177" s="103">
        <v>11.377783938145173</v>
      </c>
      <c r="R177" s="103">
        <v>2.151034438230766</v>
      </c>
      <c r="S177" s="103">
        <v>37.083812390749735</v>
      </c>
      <c r="T177" s="103">
        <v>12.294908634051074</v>
      </c>
      <c r="U177" s="104"/>
    </row>
    <row r="178" spans="1:21" x14ac:dyDescent="0.2">
      <c r="B178" s="55" t="s">
        <v>208</v>
      </c>
      <c r="C178" s="55">
        <v>1998</v>
      </c>
      <c r="D178" s="56">
        <v>66.342410000000001</v>
      </c>
      <c r="E178" s="56">
        <v>76.189062170035726</v>
      </c>
      <c r="F178" s="56">
        <v>5.8434717701693373</v>
      </c>
      <c r="G178" s="56">
        <v>5.4552284127151847</v>
      </c>
      <c r="H178" s="56">
        <v>14.319211496838898</v>
      </c>
      <c r="I178" s="56">
        <v>4.036497920410187</v>
      </c>
      <c r="J178" s="4"/>
      <c r="L178" s="52"/>
      <c r="M178" s="102" t="s">
        <v>208</v>
      </c>
      <c r="N178" s="102">
        <v>1998</v>
      </c>
      <c r="O178" s="103">
        <v>66.342410000000001</v>
      </c>
      <c r="P178" s="103">
        <v>76.189062170035726</v>
      </c>
      <c r="Q178" s="103">
        <v>5.8434717701693373</v>
      </c>
      <c r="R178" s="103">
        <v>5.4552284127151847</v>
      </c>
      <c r="S178" s="103">
        <v>14.319211496838898</v>
      </c>
      <c r="T178" s="103">
        <v>4.036497920410187</v>
      </c>
      <c r="U178" s="104"/>
    </row>
    <row r="179" spans="1:21" x14ac:dyDescent="0.2">
      <c r="B179" s="55" t="s">
        <v>129</v>
      </c>
      <c r="C179" s="55">
        <v>2000</v>
      </c>
      <c r="D179" s="56">
        <v>0.33007999999999998</v>
      </c>
      <c r="E179" s="56">
        <v>79.314105671352408</v>
      </c>
      <c r="F179" s="56">
        <v>20.131483276781388</v>
      </c>
      <c r="G179" s="56" t="s">
        <v>217</v>
      </c>
      <c r="H179" s="56">
        <v>4.7170382937469713</v>
      </c>
      <c r="I179" s="56">
        <v>15.968856034900631</v>
      </c>
      <c r="J179" s="4"/>
      <c r="L179" s="52"/>
      <c r="M179" s="102" t="s">
        <v>129</v>
      </c>
      <c r="N179" s="102">
        <v>2000</v>
      </c>
      <c r="O179" s="103">
        <v>0.33007999999999998</v>
      </c>
      <c r="P179" s="103">
        <v>79.314105671352408</v>
      </c>
      <c r="Q179" s="103">
        <v>20.131483276781388</v>
      </c>
      <c r="R179" s="103" t="s">
        <v>217</v>
      </c>
      <c r="S179" s="103">
        <v>4.7170382937469713</v>
      </c>
      <c r="T179" s="103">
        <v>15.968856034900631</v>
      </c>
      <c r="U179" s="104"/>
    </row>
    <row r="180" spans="1:21" x14ac:dyDescent="0.2">
      <c r="B180" s="55" t="s">
        <v>209</v>
      </c>
      <c r="C180" s="55" t="s">
        <v>217</v>
      </c>
      <c r="D180" s="56" t="s">
        <v>217</v>
      </c>
      <c r="E180" s="56" t="s">
        <v>217</v>
      </c>
      <c r="F180" s="56" t="s">
        <v>217</v>
      </c>
      <c r="G180" s="56" t="s">
        <v>217</v>
      </c>
      <c r="H180" s="56" t="s">
        <v>217</v>
      </c>
      <c r="I180" s="56" t="s">
        <v>217</v>
      </c>
      <c r="J180" s="4"/>
      <c r="L180" s="52"/>
      <c r="M180" s="102" t="s">
        <v>209</v>
      </c>
      <c r="N180" s="102" t="s">
        <v>217</v>
      </c>
      <c r="O180" s="103" t="s">
        <v>217</v>
      </c>
      <c r="P180" s="103" t="s">
        <v>217</v>
      </c>
      <c r="Q180" s="103" t="s">
        <v>217</v>
      </c>
      <c r="R180" s="103" t="s">
        <v>217</v>
      </c>
      <c r="S180" s="103" t="s">
        <v>217</v>
      </c>
      <c r="T180" s="103" t="s">
        <v>217</v>
      </c>
      <c r="U180" s="104"/>
    </row>
    <row r="181" spans="1:21" x14ac:dyDescent="0.2">
      <c r="B181" s="55" t="s">
        <v>130</v>
      </c>
      <c r="C181" s="55">
        <v>2010</v>
      </c>
      <c r="D181" s="56">
        <v>46.869500000000002</v>
      </c>
      <c r="E181" s="56">
        <v>97.18595248509159</v>
      </c>
      <c r="F181" s="56">
        <v>14.851385229200226</v>
      </c>
      <c r="G181" s="56">
        <v>2.3770255710003307</v>
      </c>
      <c r="H181" s="56" t="s">
        <v>217</v>
      </c>
      <c r="I181" s="56" t="s">
        <v>217</v>
      </c>
      <c r="J181" s="4"/>
      <c r="L181" s="52"/>
      <c r="M181" s="102" t="s">
        <v>130</v>
      </c>
      <c r="N181" s="102">
        <v>2010</v>
      </c>
      <c r="O181" s="103">
        <v>46.869500000000002</v>
      </c>
      <c r="P181" s="103">
        <v>97.18595248509159</v>
      </c>
      <c r="Q181" s="103">
        <v>14.851385229200226</v>
      </c>
      <c r="R181" s="103">
        <v>2.3770255710003307</v>
      </c>
      <c r="S181" s="103" t="s">
        <v>217</v>
      </c>
      <c r="T181" s="103" t="s">
        <v>217</v>
      </c>
      <c r="U181" s="104"/>
    </row>
    <row r="182" spans="1:21" ht="12.75" customHeight="1" x14ac:dyDescent="0.2">
      <c r="A182" s="54"/>
      <c r="B182" s="50" t="s">
        <v>131</v>
      </c>
      <c r="C182" s="50">
        <v>2012</v>
      </c>
      <c r="D182" s="51">
        <v>43.118339999999996</v>
      </c>
      <c r="E182" s="51">
        <v>68.495285300871984</v>
      </c>
      <c r="F182" s="51">
        <v>15.245322524011826</v>
      </c>
      <c r="G182" s="51">
        <v>18.538561549447408</v>
      </c>
      <c r="H182" s="51">
        <v>7.563811593860061</v>
      </c>
      <c r="I182" s="51">
        <v>5.0012825169057997</v>
      </c>
      <c r="J182" s="54"/>
      <c r="L182" s="52"/>
      <c r="M182" s="102" t="s">
        <v>131</v>
      </c>
      <c r="N182" s="102">
        <v>2012</v>
      </c>
      <c r="O182" s="103">
        <v>43.118339999999996</v>
      </c>
      <c r="P182" s="103">
        <v>68.495285300871984</v>
      </c>
      <c r="Q182" s="103">
        <v>15.245322524011826</v>
      </c>
      <c r="R182" s="103">
        <v>18.538561549447408</v>
      </c>
      <c r="S182" s="103">
        <v>7.563811593860061</v>
      </c>
      <c r="T182" s="103">
        <v>5.0012825169057997</v>
      </c>
      <c r="U182" s="104"/>
    </row>
    <row r="183" spans="1:21" ht="21.75" customHeight="1" x14ac:dyDescent="0.2">
      <c r="A183" s="54"/>
      <c r="B183" s="58" t="s">
        <v>132</v>
      </c>
      <c r="C183" s="50">
        <v>2012</v>
      </c>
      <c r="D183" s="51">
        <v>18.910979999999999</v>
      </c>
      <c r="E183" s="51">
        <v>81.841607362495225</v>
      </c>
      <c r="F183" s="51">
        <v>30.528296259633294</v>
      </c>
      <c r="G183" s="51">
        <v>5.3597433871750697</v>
      </c>
      <c r="H183" s="51">
        <v>9.8950979801152563</v>
      </c>
      <c r="I183" s="51">
        <v>2.5823093250587754</v>
      </c>
      <c r="J183" s="54"/>
      <c r="L183" s="52"/>
      <c r="M183" s="102" t="s">
        <v>132</v>
      </c>
      <c r="N183" s="102">
        <v>2012</v>
      </c>
      <c r="O183" s="103">
        <v>18.910979999999999</v>
      </c>
      <c r="P183" s="103">
        <v>81.841607362495225</v>
      </c>
      <c r="Q183" s="103">
        <v>30.528296259633294</v>
      </c>
      <c r="R183" s="103">
        <v>5.3597433871750697</v>
      </c>
      <c r="S183" s="103">
        <v>9.8950979801152563</v>
      </c>
      <c r="T183" s="103">
        <v>2.5823093250587754</v>
      </c>
      <c r="U183" s="104"/>
    </row>
    <row r="184" spans="1:21" x14ac:dyDescent="0.2">
      <c r="A184" s="54"/>
      <c r="B184" s="50" t="s">
        <v>133</v>
      </c>
      <c r="C184" s="50">
        <v>1994</v>
      </c>
      <c r="D184" s="51">
        <v>0.29437999999999998</v>
      </c>
      <c r="E184" s="51">
        <v>100</v>
      </c>
      <c r="F184" s="51">
        <v>65.490182756980772</v>
      </c>
      <c r="G184" s="51" t="s">
        <v>217</v>
      </c>
      <c r="H184" s="51" t="s">
        <v>217</v>
      </c>
      <c r="I184" s="51" t="s">
        <v>217</v>
      </c>
      <c r="J184" s="54"/>
      <c r="L184" s="52"/>
      <c r="M184" s="102" t="s">
        <v>133</v>
      </c>
      <c r="N184" s="102">
        <v>1994</v>
      </c>
      <c r="O184" s="103">
        <v>0.29437999999999998</v>
      </c>
      <c r="P184" s="103">
        <v>100</v>
      </c>
      <c r="Q184" s="103">
        <v>65.490182756980772</v>
      </c>
      <c r="R184" s="103" t="s">
        <v>217</v>
      </c>
      <c r="S184" s="103" t="s">
        <v>217</v>
      </c>
      <c r="T184" s="103" t="s">
        <v>217</v>
      </c>
      <c r="U184" s="104"/>
    </row>
    <row r="185" spans="1:21" x14ac:dyDescent="0.2">
      <c r="A185" s="54"/>
      <c r="B185" s="50" t="s">
        <v>210</v>
      </c>
      <c r="C185" s="50" t="s">
        <v>217</v>
      </c>
      <c r="D185" s="51" t="s">
        <v>217</v>
      </c>
      <c r="E185" s="51" t="s">
        <v>217</v>
      </c>
      <c r="F185" s="51" t="s">
        <v>217</v>
      </c>
      <c r="G185" s="51" t="s">
        <v>217</v>
      </c>
      <c r="H185" s="51" t="s">
        <v>217</v>
      </c>
      <c r="I185" s="51" t="s">
        <v>217</v>
      </c>
      <c r="J185" s="54"/>
      <c r="L185" s="52"/>
      <c r="M185" s="102" t="s">
        <v>210</v>
      </c>
      <c r="N185" s="102" t="s">
        <v>217</v>
      </c>
      <c r="O185" s="103" t="s">
        <v>217</v>
      </c>
      <c r="P185" s="103" t="s">
        <v>217</v>
      </c>
      <c r="Q185" s="103" t="s">
        <v>217</v>
      </c>
      <c r="R185" s="103" t="s">
        <v>217</v>
      </c>
      <c r="S185" s="103" t="s">
        <v>217</v>
      </c>
      <c r="T185" s="103" t="s">
        <v>217</v>
      </c>
      <c r="U185" s="104"/>
    </row>
    <row r="186" spans="1:21" x14ac:dyDescent="0.2">
      <c r="A186" s="54"/>
      <c r="B186" s="50" t="s">
        <v>134</v>
      </c>
      <c r="C186" s="50">
        <v>1994</v>
      </c>
      <c r="D186" s="51">
        <v>379.83715999999998</v>
      </c>
      <c r="E186" s="51">
        <v>78.340505178587577</v>
      </c>
      <c r="F186" s="51">
        <v>11.457981099058344</v>
      </c>
      <c r="G186" s="51">
        <v>7.9998018098071295</v>
      </c>
      <c r="H186" s="51">
        <v>9.3344000360575574</v>
      </c>
      <c r="I186" s="51">
        <v>4.3252929755477325</v>
      </c>
      <c r="J186" s="54"/>
      <c r="L186" s="52"/>
      <c r="M186" s="102" t="s">
        <v>134</v>
      </c>
      <c r="N186" s="102">
        <v>1994</v>
      </c>
      <c r="O186" s="103">
        <v>379.83715999999998</v>
      </c>
      <c r="P186" s="103">
        <v>78.340505178587577</v>
      </c>
      <c r="Q186" s="103">
        <v>11.457981099058344</v>
      </c>
      <c r="R186" s="103">
        <v>7.9998018098071295</v>
      </c>
      <c r="S186" s="103">
        <v>9.3344000360575574</v>
      </c>
      <c r="T186" s="103">
        <v>4.3252929755477325</v>
      </c>
      <c r="U186" s="104"/>
    </row>
    <row r="187" spans="1:21" x14ac:dyDescent="0.2">
      <c r="B187" s="55" t="s">
        <v>135</v>
      </c>
      <c r="C187" s="55">
        <v>2012</v>
      </c>
      <c r="D187" s="56">
        <v>340.80859000000004</v>
      </c>
      <c r="E187" s="56">
        <v>77.917364113386924</v>
      </c>
      <c r="F187" s="56">
        <v>23.670395162281562</v>
      </c>
      <c r="G187" s="56">
        <v>6.8686737033242018</v>
      </c>
      <c r="H187" s="56">
        <v>11.066267431815611</v>
      </c>
      <c r="I187" s="56">
        <v>3.7771612505424228</v>
      </c>
      <c r="J187" s="4"/>
      <c r="L187" s="52"/>
      <c r="M187" s="102" t="s">
        <v>135</v>
      </c>
      <c r="N187" s="102">
        <v>2012</v>
      </c>
      <c r="O187" s="103">
        <v>340.80859000000004</v>
      </c>
      <c r="P187" s="103">
        <v>77.917364113386924</v>
      </c>
      <c r="Q187" s="103">
        <v>23.670395162281562</v>
      </c>
      <c r="R187" s="103">
        <v>6.8686737033242018</v>
      </c>
      <c r="S187" s="103">
        <v>11.066267431815611</v>
      </c>
      <c r="T187" s="103">
        <v>3.7771612505424228</v>
      </c>
      <c r="U187" s="104"/>
    </row>
    <row r="188" spans="1:21" x14ac:dyDescent="0.2">
      <c r="B188" s="55" t="s">
        <v>136</v>
      </c>
      <c r="C188" s="55">
        <v>2000</v>
      </c>
      <c r="D188" s="56">
        <v>18.797240000000002</v>
      </c>
      <c r="E188" s="56">
        <v>61.511636814766412</v>
      </c>
      <c r="F188" s="56">
        <v>27.045300267486077</v>
      </c>
      <c r="G188" s="56">
        <v>2.6195335059827927</v>
      </c>
      <c r="H188" s="56">
        <v>25.052241712081134</v>
      </c>
      <c r="I188" s="56">
        <v>10.816587967169648</v>
      </c>
      <c r="J188" s="4"/>
      <c r="L188" s="52"/>
      <c r="M188" s="102" t="s">
        <v>136</v>
      </c>
      <c r="N188" s="102">
        <v>2000</v>
      </c>
      <c r="O188" s="103">
        <v>18.797240000000002</v>
      </c>
      <c r="P188" s="103">
        <v>61.511636814766412</v>
      </c>
      <c r="Q188" s="103">
        <v>27.045300267486077</v>
      </c>
      <c r="R188" s="103">
        <v>2.6195335059827927</v>
      </c>
      <c r="S188" s="103">
        <v>25.052241712081134</v>
      </c>
      <c r="T188" s="103">
        <v>10.816587967169648</v>
      </c>
      <c r="U188" s="104"/>
    </row>
    <row r="189" spans="1:21" x14ac:dyDescent="0.2">
      <c r="B189" s="55" t="s">
        <v>137</v>
      </c>
      <c r="C189" s="55">
        <v>2000</v>
      </c>
      <c r="D189" s="56">
        <v>67.839600000000004</v>
      </c>
      <c r="E189" s="56">
        <v>12.38716030165272</v>
      </c>
      <c r="F189" s="56">
        <v>4.2025601566046973</v>
      </c>
      <c r="G189" s="56">
        <v>0.13708807245325738</v>
      </c>
      <c r="H189" s="56">
        <v>84.666183173249834</v>
      </c>
      <c r="I189" s="56">
        <v>2.8095684526441782</v>
      </c>
      <c r="J189" s="4"/>
      <c r="L189" s="52"/>
      <c r="M189" s="102" t="s">
        <v>137</v>
      </c>
      <c r="N189" s="102">
        <v>2000</v>
      </c>
      <c r="O189" s="103">
        <v>67.839600000000004</v>
      </c>
      <c r="P189" s="103">
        <v>12.38716030165272</v>
      </c>
      <c r="Q189" s="103">
        <v>4.2025601566046973</v>
      </c>
      <c r="R189" s="103">
        <v>0.13708807245325738</v>
      </c>
      <c r="S189" s="103">
        <v>84.666183173249834</v>
      </c>
      <c r="T189" s="103">
        <v>2.8095684526441782</v>
      </c>
      <c r="U189" s="104"/>
    </row>
    <row r="190" spans="1:21" x14ac:dyDescent="0.2">
      <c r="B190" s="55" t="s">
        <v>138</v>
      </c>
      <c r="C190" s="55">
        <v>2003</v>
      </c>
      <c r="D190" s="56">
        <v>3.33</v>
      </c>
      <c r="E190" s="56">
        <v>72.192192192192195</v>
      </c>
      <c r="F190" s="56">
        <v>10.54054054054054</v>
      </c>
      <c r="G190" s="56">
        <v>1.9519519519519519</v>
      </c>
      <c r="H190" s="56">
        <v>25.225225225225223</v>
      </c>
      <c r="I190" s="56">
        <v>0.63063063063063063</v>
      </c>
      <c r="J190" s="4"/>
      <c r="L190" s="52"/>
      <c r="M190" s="102" t="s">
        <v>138</v>
      </c>
      <c r="N190" s="102">
        <v>2003</v>
      </c>
      <c r="O190" s="103">
        <v>3.33</v>
      </c>
      <c r="P190" s="103">
        <v>72.192192192192195</v>
      </c>
      <c r="Q190" s="103">
        <v>10.54054054054054</v>
      </c>
      <c r="R190" s="103">
        <v>1.9519519519519519</v>
      </c>
      <c r="S190" s="103">
        <v>25.225225225225223</v>
      </c>
      <c r="T190" s="103">
        <v>0.63063063063063063</v>
      </c>
      <c r="U190" s="104"/>
    </row>
    <row r="191" spans="1:21" x14ac:dyDescent="0.2">
      <c r="B191" s="55" t="s">
        <v>139</v>
      </c>
      <c r="C191" s="55">
        <v>1994</v>
      </c>
      <c r="D191" s="56">
        <v>7.5386800000000003</v>
      </c>
      <c r="E191" s="56">
        <v>14.007094080130738</v>
      </c>
      <c r="F191" s="56">
        <v>5.8684013646951447</v>
      </c>
      <c r="G191" s="56">
        <v>65.033931669735281</v>
      </c>
      <c r="H191" s="56">
        <v>16.362148280600845</v>
      </c>
      <c r="I191" s="56">
        <v>4.5968259695331275</v>
      </c>
      <c r="J191" s="4"/>
      <c r="L191" s="52"/>
      <c r="M191" s="102" t="s">
        <v>139</v>
      </c>
      <c r="N191" s="102">
        <v>1994</v>
      </c>
      <c r="O191" s="103">
        <v>7.5386800000000003</v>
      </c>
      <c r="P191" s="103">
        <v>14.007094080130738</v>
      </c>
      <c r="Q191" s="103">
        <v>5.8684013646951447</v>
      </c>
      <c r="R191" s="103">
        <v>65.033931669735281</v>
      </c>
      <c r="S191" s="103">
        <v>16.362148280600845</v>
      </c>
      <c r="T191" s="103">
        <v>4.5968259695331275</v>
      </c>
      <c r="U191" s="104"/>
    </row>
    <row r="192" spans="1:21" x14ac:dyDescent="0.2">
      <c r="A192" s="54"/>
      <c r="B192" s="50" t="s">
        <v>140</v>
      </c>
      <c r="C192" s="50">
        <v>2012</v>
      </c>
      <c r="D192" s="51">
        <v>57.61045</v>
      </c>
      <c r="E192" s="51">
        <v>73.159626421942548</v>
      </c>
      <c r="F192" s="51">
        <v>33.168739351975205</v>
      </c>
      <c r="G192" s="51">
        <v>10.23906253119009</v>
      </c>
      <c r="H192" s="51">
        <v>13.263965131326003</v>
      </c>
      <c r="I192" s="51">
        <v>2.8119898386490645</v>
      </c>
      <c r="J192" s="54"/>
      <c r="L192" s="52"/>
      <c r="M192" s="102" t="s">
        <v>140</v>
      </c>
      <c r="N192" s="102">
        <v>2012</v>
      </c>
      <c r="O192" s="103">
        <v>57.61045</v>
      </c>
      <c r="P192" s="103">
        <v>73.159626421942548</v>
      </c>
      <c r="Q192" s="103">
        <v>33.168739351975205</v>
      </c>
      <c r="R192" s="103">
        <v>10.23906253119009</v>
      </c>
      <c r="S192" s="103">
        <v>13.263965131326003</v>
      </c>
      <c r="T192" s="103">
        <v>2.8119898386490645</v>
      </c>
      <c r="U192" s="104"/>
    </row>
    <row r="193" spans="1:21" x14ac:dyDescent="0.2">
      <c r="A193" s="54"/>
      <c r="B193" s="58" t="s">
        <v>141</v>
      </c>
      <c r="C193" s="50">
        <v>2012</v>
      </c>
      <c r="D193" s="51">
        <v>51.492660000000001</v>
      </c>
      <c r="E193" s="51">
        <v>80.595447972584822</v>
      </c>
      <c r="F193" s="51">
        <v>31.716112548856472</v>
      </c>
      <c r="G193" s="51">
        <v>7.0460916177179422</v>
      </c>
      <c r="H193" s="51">
        <v>10.756037850831554</v>
      </c>
      <c r="I193" s="51">
        <v>1.1868099259195388</v>
      </c>
      <c r="J193" s="54"/>
      <c r="L193" s="52"/>
      <c r="M193" s="102" t="s">
        <v>141</v>
      </c>
      <c r="N193" s="102">
        <v>2012</v>
      </c>
      <c r="O193" s="103">
        <v>51.492660000000001</v>
      </c>
      <c r="P193" s="103">
        <v>80.595447972584822</v>
      </c>
      <c r="Q193" s="103">
        <v>31.716112548856472</v>
      </c>
      <c r="R193" s="103">
        <v>7.0460916177179422</v>
      </c>
      <c r="S193" s="103">
        <v>10.756037850831554</v>
      </c>
      <c r="T193" s="103">
        <v>1.1868099259195388</v>
      </c>
      <c r="U193" s="104"/>
    </row>
    <row r="194" spans="1:21" x14ac:dyDescent="0.2">
      <c r="A194" s="54"/>
      <c r="B194" s="50" t="s">
        <v>211</v>
      </c>
      <c r="C194" s="50" t="s">
        <v>217</v>
      </c>
      <c r="D194" s="51" t="s">
        <v>217</v>
      </c>
      <c r="E194" s="51" t="s">
        <v>217</v>
      </c>
      <c r="F194" s="51" t="s">
        <v>217</v>
      </c>
      <c r="G194" s="51" t="s">
        <v>217</v>
      </c>
      <c r="H194" s="51" t="s">
        <v>217</v>
      </c>
      <c r="I194" s="51" t="s">
        <v>217</v>
      </c>
      <c r="J194" s="54"/>
      <c r="L194" s="52"/>
      <c r="M194" s="102" t="s">
        <v>211</v>
      </c>
      <c r="N194" s="102" t="s">
        <v>217</v>
      </c>
      <c r="O194" s="103" t="s">
        <v>217</v>
      </c>
      <c r="P194" s="103" t="s">
        <v>217</v>
      </c>
      <c r="Q194" s="103" t="s">
        <v>217</v>
      </c>
      <c r="R194" s="103" t="s">
        <v>217</v>
      </c>
      <c r="S194" s="103" t="s">
        <v>217</v>
      </c>
      <c r="T194" s="103" t="s">
        <v>217</v>
      </c>
      <c r="U194" s="104"/>
    </row>
    <row r="195" spans="1:21" x14ac:dyDescent="0.2">
      <c r="A195" s="54"/>
      <c r="B195" s="50" t="s">
        <v>142</v>
      </c>
      <c r="C195" s="50">
        <v>2010</v>
      </c>
      <c r="D195" s="51">
        <v>8.1839999999999993</v>
      </c>
      <c r="E195" s="51">
        <v>15.554740957966764</v>
      </c>
      <c r="F195" s="51">
        <v>4.9608993157380255</v>
      </c>
      <c r="G195" s="51">
        <v>8.0156402737047898</v>
      </c>
      <c r="H195" s="51">
        <v>69.758064516129039</v>
      </c>
      <c r="I195" s="51">
        <v>6.6715542521994129</v>
      </c>
      <c r="J195" s="54"/>
      <c r="L195" s="52"/>
      <c r="M195" s="102" t="s">
        <v>142</v>
      </c>
      <c r="N195" s="102">
        <v>2010</v>
      </c>
      <c r="O195" s="103">
        <v>8.1839999999999993</v>
      </c>
      <c r="P195" s="103">
        <v>15.554740957966764</v>
      </c>
      <c r="Q195" s="103">
        <v>4.9608993157380255</v>
      </c>
      <c r="R195" s="103">
        <v>8.0156402737047898</v>
      </c>
      <c r="S195" s="103">
        <v>69.758064516129039</v>
      </c>
      <c r="T195" s="103">
        <v>6.6715542521994129</v>
      </c>
      <c r="U195" s="104"/>
    </row>
    <row r="196" spans="1:21" x14ac:dyDescent="0.2">
      <c r="A196" s="54"/>
      <c r="B196" s="50" t="s">
        <v>143</v>
      </c>
      <c r="C196" s="50">
        <v>2000</v>
      </c>
      <c r="D196" s="51">
        <v>236.94686999999999</v>
      </c>
      <c r="E196" s="51">
        <v>67.264615059063658</v>
      </c>
      <c r="F196" s="51">
        <v>18.86553724047927</v>
      </c>
      <c r="G196" s="51">
        <v>6.9127733149629709</v>
      </c>
      <c r="H196" s="51">
        <v>21.890882120536137</v>
      </c>
      <c r="I196" s="51">
        <v>3.9317295054372323</v>
      </c>
      <c r="J196" s="54"/>
      <c r="L196" s="52"/>
      <c r="M196" s="102" t="s">
        <v>143</v>
      </c>
      <c r="N196" s="102">
        <v>2000</v>
      </c>
      <c r="O196" s="103">
        <v>236.94686999999999</v>
      </c>
      <c r="P196" s="103">
        <v>67.264615059063658</v>
      </c>
      <c r="Q196" s="103">
        <v>18.86553724047927</v>
      </c>
      <c r="R196" s="103">
        <v>6.9127733149629709</v>
      </c>
      <c r="S196" s="103">
        <v>21.890882120536137</v>
      </c>
      <c r="T196" s="103">
        <v>3.9317295054372323</v>
      </c>
      <c r="U196" s="104"/>
    </row>
    <row r="197" spans="1:21" ht="27.6" customHeight="1" x14ac:dyDescent="0.2">
      <c r="B197" s="106" t="s">
        <v>212</v>
      </c>
      <c r="C197" s="55">
        <v>2009</v>
      </c>
      <c r="D197" s="56">
        <v>11.491299999999999</v>
      </c>
      <c r="E197" s="56">
        <v>76.262389807941673</v>
      </c>
      <c r="F197" s="56">
        <v>11.26104096142299</v>
      </c>
      <c r="G197" s="56">
        <v>3.8922489187472262</v>
      </c>
      <c r="H197" s="56">
        <v>11.516451576409983</v>
      </c>
      <c r="I197" s="56">
        <v>8.3289096969011354</v>
      </c>
      <c r="J197" s="4"/>
      <c r="L197" s="52"/>
      <c r="M197" s="102" t="s">
        <v>212</v>
      </c>
      <c r="N197" s="102">
        <v>2009</v>
      </c>
      <c r="O197" s="103">
        <v>11.491299999999999</v>
      </c>
      <c r="P197" s="103">
        <v>76.262389807941673</v>
      </c>
      <c r="Q197" s="103">
        <v>11.26104096142299</v>
      </c>
      <c r="R197" s="103">
        <v>3.8922489187472262</v>
      </c>
      <c r="S197" s="103">
        <v>11.516451576409983</v>
      </c>
      <c r="T197" s="103">
        <v>8.3289096969011354</v>
      </c>
      <c r="U197" s="104"/>
    </row>
    <row r="198" spans="1:21" x14ac:dyDescent="0.2">
      <c r="B198" s="55" t="s">
        <v>213</v>
      </c>
      <c r="C198" s="55">
        <v>2010</v>
      </c>
      <c r="D198" s="56">
        <v>1.2765899999999999</v>
      </c>
      <c r="E198" s="56">
        <v>19.638255038814343</v>
      </c>
      <c r="F198" s="56">
        <v>8.6402055475916306</v>
      </c>
      <c r="G198" s="56" t="s">
        <v>217</v>
      </c>
      <c r="H198" s="56">
        <v>75.690707274849416</v>
      </c>
      <c r="I198" s="56">
        <v>4.6710376863362564</v>
      </c>
      <c r="J198" s="4"/>
      <c r="L198" s="52"/>
      <c r="M198" s="102" t="s">
        <v>213</v>
      </c>
      <c r="N198" s="102">
        <v>2010</v>
      </c>
      <c r="O198" s="103">
        <v>1.2765899999999999</v>
      </c>
      <c r="P198" s="103">
        <v>19.638255038814343</v>
      </c>
      <c r="Q198" s="103">
        <v>8.6402055475916306</v>
      </c>
      <c r="R198" s="103" t="s">
        <v>217</v>
      </c>
      <c r="S198" s="103">
        <v>75.690707274849416</v>
      </c>
      <c r="T198" s="103">
        <v>4.6710376863362564</v>
      </c>
      <c r="U198" s="104"/>
    </row>
    <row r="199" spans="1:21" x14ac:dyDescent="0.2">
      <c r="B199" s="55" t="s">
        <v>144</v>
      </c>
      <c r="C199" s="55">
        <v>2000</v>
      </c>
      <c r="D199" s="56">
        <v>4.9171899999999997</v>
      </c>
      <c r="E199" s="56">
        <v>34.870932382112549</v>
      </c>
      <c r="F199" s="56">
        <v>13.056847508434696</v>
      </c>
      <c r="G199" s="56">
        <v>6.3566793229466425</v>
      </c>
      <c r="H199" s="56">
        <v>55.334245778584922</v>
      </c>
      <c r="I199" s="56">
        <v>3.438142516355887</v>
      </c>
      <c r="J199" s="4"/>
      <c r="L199" s="52"/>
      <c r="M199" s="102" t="s">
        <v>144</v>
      </c>
      <c r="N199" s="102">
        <v>2000</v>
      </c>
      <c r="O199" s="103">
        <v>4.9171899999999997</v>
      </c>
      <c r="P199" s="103">
        <v>34.870932382112549</v>
      </c>
      <c r="Q199" s="103">
        <v>13.056847508434696</v>
      </c>
      <c r="R199" s="103">
        <v>6.3566793229466425</v>
      </c>
      <c r="S199" s="103">
        <v>55.334245778584922</v>
      </c>
      <c r="T199" s="103">
        <v>3.438142516355887</v>
      </c>
      <c r="U199" s="104"/>
    </row>
    <row r="200" spans="1:21" ht="14.25" customHeight="1" x14ac:dyDescent="0.2">
      <c r="B200" s="55" t="s">
        <v>145</v>
      </c>
      <c r="C200" s="55">
        <v>2000</v>
      </c>
      <c r="D200" s="56">
        <v>0.24509</v>
      </c>
      <c r="E200" s="56">
        <v>40.132196336039819</v>
      </c>
      <c r="F200" s="56">
        <v>23.020115059773961</v>
      </c>
      <c r="G200" s="56" t="s">
        <v>217</v>
      </c>
      <c r="H200" s="56">
        <v>38.116610224815375</v>
      </c>
      <c r="I200" s="56">
        <v>21.751193439144807</v>
      </c>
      <c r="J200" s="4"/>
      <c r="L200" s="52"/>
      <c r="M200" s="102" t="s">
        <v>145</v>
      </c>
      <c r="N200" s="102">
        <v>2000</v>
      </c>
      <c r="O200" s="103">
        <v>0.24509</v>
      </c>
      <c r="P200" s="103">
        <v>40.132196336039819</v>
      </c>
      <c r="Q200" s="103">
        <v>23.020115059773961</v>
      </c>
      <c r="R200" s="103" t="s">
        <v>217</v>
      </c>
      <c r="S200" s="103">
        <v>38.116610224815375</v>
      </c>
      <c r="T200" s="103">
        <v>21.751193439144807</v>
      </c>
      <c r="U200" s="104"/>
    </row>
    <row r="201" spans="1:21" x14ac:dyDescent="0.2">
      <c r="B201" s="55" t="s">
        <v>146</v>
      </c>
      <c r="C201" s="55">
        <v>1990</v>
      </c>
      <c r="D201" s="56">
        <v>16.006180000000001</v>
      </c>
      <c r="E201" s="56">
        <v>62.029041282804506</v>
      </c>
      <c r="F201" s="56">
        <v>9.3028442763982415</v>
      </c>
      <c r="G201" s="56">
        <v>31.968277252911058</v>
      </c>
      <c r="H201" s="56">
        <v>2.116182624461302</v>
      </c>
      <c r="I201" s="56">
        <v>3.8864988398231186</v>
      </c>
      <c r="J201" s="4"/>
      <c r="L201" s="52"/>
      <c r="M201" s="102" t="s">
        <v>146</v>
      </c>
      <c r="N201" s="102">
        <v>1990</v>
      </c>
      <c r="O201" s="103">
        <v>16.006180000000001</v>
      </c>
      <c r="P201" s="103">
        <v>62.029041282804506</v>
      </c>
      <c r="Q201" s="103">
        <v>9.3028442763982415</v>
      </c>
      <c r="R201" s="103">
        <v>31.968277252911058</v>
      </c>
      <c r="S201" s="103">
        <v>2.116182624461302</v>
      </c>
      <c r="T201" s="103">
        <v>3.8864988398231186</v>
      </c>
      <c r="U201" s="104"/>
    </row>
    <row r="202" spans="1:21" x14ac:dyDescent="0.2">
      <c r="A202" s="54"/>
      <c r="B202" s="50" t="s">
        <v>147</v>
      </c>
      <c r="C202" s="50">
        <v>2000</v>
      </c>
      <c r="D202" s="51">
        <v>34.237870000000001</v>
      </c>
      <c r="E202" s="51">
        <v>60.644923296922379</v>
      </c>
      <c r="F202" s="51">
        <v>15.06802263108073</v>
      </c>
      <c r="G202" s="51">
        <v>11.549754701446087</v>
      </c>
      <c r="H202" s="51">
        <v>22.307550090002675</v>
      </c>
      <c r="I202" s="51">
        <v>5.4977719116288482</v>
      </c>
      <c r="J202" s="54"/>
      <c r="L202" s="52"/>
      <c r="M202" s="102" t="s">
        <v>147</v>
      </c>
      <c r="N202" s="102">
        <v>2000</v>
      </c>
      <c r="O202" s="103">
        <v>34.237870000000001</v>
      </c>
      <c r="P202" s="103">
        <v>60.644923296922379</v>
      </c>
      <c r="Q202" s="103">
        <v>15.06802263108073</v>
      </c>
      <c r="R202" s="103">
        <v>11.549754701446087</v>
      </c>
      <c r="S202" s="103">
        <v>22.307550090002675</v>
      </c>
      <c r="T202" s="103">
        <v>5.4977719116288482</v>
      </c>
      <c r="U202" s="104"/>
    </row>
    <row r="203" spans="1:21" s="7" customFormat="1" x14ac:dyDescent="0.2">
      <c r="A203" s="54"/>
      <c r="B203" s="58" t="s">
        <v>148</v>
      </c>
      <c r="C203" s="50">
        <v>2012</v>
      </c>
      <c r="D203" s="51">
        <v>439.87371999999999</v>
      </c>
      <c r="E203" s="51">
        <v>70.157467011214052</v>
      </c>
      <c r="F203" s="51">
        <v>13.995571274410301</v>
      </c>
      <c r="G203" s="51">
        <v>14.27080026513064</v>
      </c>
      <c r="H203" s="51">
        <v>7.3386471008088412</v>
      </c>
      <c r="I203" s="51">
        <v>8.2330878962262179</v>
      </c>
      <c r="J203" s="54"/>
      <c r="K203" s="6"/>
      <c r="L203" s="52"/>
      <c r="M203" s="102" t="s">
        <v>148</v>
      </c>
      <c r="N203" s="102">
        <v>2012</v>
      </c>
      <c r="O203" s="103">
        <v>439.87371999999999</v>
      </c>
      <c r="P203" s="103">
        <v>70.157467011214052</v>
      </c>
      <c r="Q203" s="103">
        <v>13.995571274410301</v>
      </c>
      <c r="R203" s="103">
        <v>14.27080026513064</v>
      </c>
      <c r="S203" s="103">
        <v>7.3386471008088412</v>
      </c>
      <c r="T203" s="103">
        <v>8.2330878962262179</v>
      </c>
      <c r="U203" s="104"/>
    </row>
    <row r="204" spans="1:21" s="7" customFormat="1" x14ac:dyDescent="0.2">
      <c r="A204" s="54"/>
      <c r="B204" s="50" t="s">
        <v>149</v>
      </c>
      <c r="C204" s="50">
        <v>2004</v>
      </c>
      <c r="D204" s="51">
        <v>75.40852000000001</v>
      </c>
      <c r="E204" s="51">
        <v>69.630659771601401</v>
      </c>
      <c r="F204" s="51">
        <v>3.1443794414742521</v>
      </c>
      <c r="G204" s="51">
        <v>20.667266775690596</v>
      </c>
      <c r="H204" s="51">
        <v>9.0247892413218018</v>
      </c>
      <c r="I204" s="51">
        <v>0.67727095028519324</v>
      </c>
      <c r="J204" s="54"/>
      <c r="K204" s="6"/>
      <c r="L204" s="52"/>
      <c r="M204" s="102" t="s">
        <v>149</v>
      </c>
      <c r="N204" s="102">
        <v>2004</v>
      </c>
      <c r="O204" s="103">
        <v>75.40852000000001</v>
      </c>
      <c r="P204" s="103">
        <v>69.630659771601401</v>
      </c>
      <c r="Q204" s="103">
        <v>3.1443794414742521</v>
      </c>
      <c r="R204" s="103">
        <v>20.667266775690596</v>
      </c>
      <c r="S204" s="103">
        <v>9.0247892413218018</v>
      </c>
      <c r="T204" s="103">
        <v>0.67727095028519324</v>
      </c>
      <c r="U204" s="104"/>
    </row>
    <row r="205" spans="1:21" s="7" customFormat="1" x14ac:dyDescent="0.2">
      <c r="A205" s="54"/>
      <c r="B205" s="50" t="s">
        <v>150</v>
      </c>
      <c r="C205" s="50">
        <v>1994</v>
      </c>
      <c r="D205" s="51">
        <v>5.5599999999999998E-3</v>
      </c>
      <c r="E205" s="51">
        <v>83.633093525179873</v>
      </c>
      <c r="F205" s="51" t="s">
        <v>217</v>
      </c>
      <c r="G205" s="51" t="s">
        <v>217</v>
      </c>
      <c r="H205" s="51">
        <v>16.366906474820144</v>
      </c>
      <c r="I205" s="51" t="s">
        <v>217</v>
      </c>
      <c r="J205" s="54"/>
      <c r="K205" s="6"/>
      <c r="L205" s="52"/>
      <c r="M205" s="102" t="s">
        <v>150</v>
      </c>
      <c r="N205" s="102">
        <v>1994</v>
      </c>
      <c r="O205" s="103">
        <v>5.5599999999999998E-3</v>
      </c>
      <c r="P205" s="103">
        <v>83.633093525179873</v>
      </c>
      <c r="Q205" s="103" t="s">
        <v>217</v>
      </c>
      <c r="R205" s="103" t="s">
        <v>217</v>
      </c>
      <c r="S205" s="103">
        <v>16.366906474820144</v>
      </c>
      <c r="T205" s="103" t="s">
        <v>217</v>
      </c>
      <c r="U205" s="104"/>
    </row>
    <row r="206" spans="1:21" s="7" customFormat="1" x14ac:dyDescent="0.2">
      <c r="A206" s="54"/>
      <c r="B206" s="50" t="s">
        <v>151</v>
      </c>
      <c r="C206" s="50">
        <v>2000</v>
      </c>
      <c r="D206" s="51">
        <v>27.55978</v>
      </c>
      <c r="E206" s="51">
        <v>17.772275395522026</v>
      </c>
      <c r="F206" s="51">
        <v>2.9318085993429559</v>
      </c>
      <c r="G206" s="51">
        <v>0.57692768229644797</v>
      </c>
      <c r="H206" s="51">
        <v>79.136263061606442</v>
      </c>
      <c r="I206" s="51">
        <v>2.5145338605750847</v>
      </c>
      <c r="J206" s="54"/>
      <c r="K206" s="6"/>
      <c r="L206" s="52"/>
      <c r="M206" s="102" t="s">
        <v>151</v>
      </c>
      <c r="N206" s="102">
        <v>2000</v>
      </c>
      <c r="O206" s="103">
        <v>27.55978</v>
      </c>
      <c r="P206" s="103">
        <v>17.772275395522026</v>
      </c>
      <c r="Q206" s="103">
        <v>2.9318085993429559</v>
      </c>
      <c r="R206" s="103">
        <v>0.57692768229644797</v>
      </c>
      <c r="S206" s="103">
        <v>79.136263061606442</v>
      </c>
      <c r="T206" s="103">
        <v>2.5145338605750847</v>
      </c>
      <c r="U206" s="104"/>
    </row>
    <row r="207" spans="1:21" s="7" customFormat="1" x14ac:dyDescent="0.2">
      <c r="A207" s="4"/>
      <c r="B207" s="55" t="s">
        <v>152</v>
      </c>
      <c r="C207" s="55">
        <v>2012</v>
      </c>
      <c r="D207" s="56">
        <v>402.66595000000001</v>
      </c>
      <c r="E207" s="56">
        <v>76.758685456269646</v>
      </c>
      <c r="F207" s="56">
        <v>8.3130594975810581</v>
      </c>
      <c r="G207" s="56">
        <v>11.426151130980903</v>
      </c>
      <c r="H207" s="56">
        <v>8.9486558274917449</v>
      </c>
      <c r="I207" s="56">
        <v>2.8226921099238713</v>
      </c>
      <c r="J207" s="4"/>
      <c r="K207" s="6"/>
      <c r="L207" s="52"/>
      <c r="M207" s="102" t="s">
        <v>152</v>
      </c>
      <c r="N207" s="102">
        <v>2012</v>
      </c>
      <c r="O207" s="103">
        <v>402.66595000000001</v>
      </c>
      <c r="P207" s="103">
        <v>76.758685456269646</v>
      </c>
      <c r="Q207" s="103">
        <v>8.3130594975810581</v>
      </c>
      <c r="R207" s="103">
        <v>11.426151130980903</v>
      </c>
      <c r="S207" s="103">
        <v>8.9486558274917449</v>
      </c>
      <c r="T207" s="103">
        <v>2.8226921099238713</v>
      </c>
      <c r="U207" s="104"/>
    </row>
    <row r="208" spans="1:21" s="7" customFormat="1" x14ac:dyDescent="0.2">
      <c r="A208" s="4"/>
      <c r="B208" s="55" t="s">
        <v>153</v>
      </c>
      <c r="C208" s="55">
        <v>2005</v>
      </c>
      <c r="D208" s="56">
        <v>195.30799999999999</v>
      </c>
      <c r="E208" s="56">
        <v>89.479181600344077</v>
      </c>
      <c r="F208" s="56">
        <v>14.962520736477769</v>
      </c>
      <c r="G208" s="56">
        <v>4.831343314149958</v>
      </c>
      <c r="H208" s="56">
        <v>2.044463104429926</v>
      </c>
      <c r="I208" s="56">
        <v>3.6450119810760442</v>
      </c>
      <c r="J208" s="4"/>
      <c r="K208" s="6"/>
      <c r="L208" s="52"/>
      <c r="M208" s="102" t="s">
        <v>153</v>
      </c>
      <c r="N208" s="102">
        <v>2005</v>
      </c>
      <c r="O208" s="103">
        <v>195.30799999999999</v>
      </c>
      <c r="P208" s="103">
        <v>89.479181600344077</v>
      </c>
      <c r="Q208" s="103">
        <v>14.962520736477769</v>
      </c>
      <c r="R208" s="103">
        <v>4.831343314149958</v>
      </c>
      <c r="S208" s="103">
        <v>2.044463104429926</v>
      </c>
      <c r="T208" s="103">
        <v>3.6450119810760442</v>
      </c>
      <c r="U208" s="104"/>
    </row>
    <row r="209" spans="1:21" s="7" customFormat="1" x14ac:dyDescent="0.2">
      <c r="A209" s="4"/>
      <c r="B209" s="55" t="s">
        <v>214</v>
      </c>
      <c r="C209" s="55">
        <v>2012</v>
      </c>
      <c r="D209" s="56">
        <v>586.35712999999998</v>
      </c>
      <c r="E209" s="56">
        <v>82.806497125736328</v>
      </c>
      <c r="F209" s="56">
        <v>19.736132482946019</v>
      </c>
      <c r="G209" s="56">
        <v>4.2590613676003226</v>
      </c>
      <c r="H209" s="56">
        <v>8.889773370710099</v>
      </c>
      <c r="I209" s="56">
        <v>4.0446698413985338</v>
      </c>
      <c r="J209" s="4"/>
      <c r="K209" s="6"/>
      <c r="L209" s="52"/>
      <c r="M209" s="102" t="s">
        <v>214</v>
      </c>
      <c r="N209" s="102">
        <v>2012</v>
      </c>
      <c r="O209" s="103">
        <v>586.35712999999998</v>
      </c>
      <c r="P209" s="103">
        <v>82.806497125736328</v>
      </c>
      <c r="Q209" s="103">
        <v>19.736132482946019</v>
      </c>
      <c r="R209" s="103">
        <v>4.2590613676003226</v>
      </c>
      <c r="S209" s="103">
        <v>8.889773370710099</v>
      </c>
      <c r="T209" s="103">
        <v>4.0446698413985338</v>
      </c>
      <c r="U209" s="104"/>
    </row>
    <row r="210" spans="1:21" s="7" customFormat="1" x14ac:dyDescent="0.2">
      <c r="A210" s="4"/>
      <c r="B210" s="55" t="s">
        <v>215</v>
      </c>
      <c r="C210" s="55">
        <v>1994</v>
      </c>
      <c r="D210" s="56">
        <v>39.236699999999999</v>
      </c>
      <c r="E210" s="56">
        <v>17.556598796534878</v>
      </c>
      <c r="F210" s="56">
        <v>4.2643239620049602</v>
      </c>
      <c r="G210" s="56">
        <v>0.94416706807657125</v>
      </c>
      <c r="H210" s="56">
        <v>75.771229486679573</v>
      </c>
      <c r="I210" s="56">
        <v>5.72800464870899</v>
      </c>
      <c r="J210" s="4"/>
      <c r="K210" s="6"/>
      <c r="L210" s="52"/>
      <c r="M210" s="102" t="s">
        <v>215</v>
      </c>
      <c r="N210" s="102">
        <v>1994</v>
      </c>
      <c r="O210" s="103">
        <v>39.236699999999999</v>
      </c>
      <c r="P210" s="103">
        <v>17.556598796534878</v>
      </c>
      <c r="Q210" s="103">
        <v>4.2643239620049602</v>
      </c>
      <c r="R210" s="103">
        <v>0.94416706807657125</v>
      </c>
      <c r="S210" s="103">
        <v>75.771229486679573</v>
      </c>
      <c r="T210" s="103">
        <v>5.72800464870899</v>
      </c>
      <c r="U210" s="104"/>
    </row>
    <row r="211" spans="1:21" s="7" customFormat="1" x14ac:dyDescent="0.2">
      <c r="A211" s="4"/>
      <c r="B211" s="55" t="s">
        <v>216</v>
      </c>
      <c r="C211" s="55">
        <v>2012</v>
      </c>
      <c r="D211" s="56">
        <v>6487.8470499999994</v>
      </c>
      <c r="E211" s="56">
        <v>84.756660686074596</v>
      </c>
      <c r="F211" s="56">
        <v>26.767566291501893</v>
      </c>
      <c r="G211" s="56">
        <v>5.1535405724461398</v>
      </c>
      <c r="H211" s="56">
        <v>8.1113427296347886</v>
      </c>
      <c r="I211" s="56">
        <v>1.910835274700257</v>
      </c>
      <c r="J211" s="4"/>
      <c r="K211" s="6"/>
      <c r="L211" s="52"/>
      <c r="M211" s="102" t="s">
        <v>216</v>
      </c>
      <c r="N211" s="102">
        <v>2012</v>
      </c>
      <c r="O211" s="103">
        <v>6487.8470499999994</v>
      </c>
      <c r="P211" s="103">
        <v>84.756660686074596</v>
      </c>
      <c r="Q211" s="103">
        <v>26.767566291501893</v>
      </c>
      <c r="R211" s="103">
        <v>5.1535405724461398</v>
      </c>
      <c r="S211" s="103">
        <v>8.1113427296347886</v>
      </c>
      <c r="T211" s="103">
        <v>1.910835274700257</v>
      </c>
      <c r="U211" s="104"/>
    </row>
    <row r="212" spans="1:21" s="7" customFormat="1" x14ac:dyDescent="0.2">
      <c r="A212" s="54"/>
      <c r="B212" s="50" t="s">
        <v>154</v>
      </c>
      <c r="C212" s="50">
        <v>2004</v>
      </c>
      <c r="D212" s="51">
        <v>36.278359999999999</v>
      </c>
      <c r="E212" s="51">
        <v>14.291715502023797</v>
      </c>
      <c r="F212" s="51">
        <v>6.1862223099390388</v>
      </c>
      <c r="G212" s="51">
        <v>0.93898952433351446</v>
      </c>
      <c r="H212" s="51">
        <v>80.826669121757433</v>
      </c>
      <c r="I212" s="51">
        <v>3.9426258518852557</v>
      </c>
      <c r="J212" s="54"/>
      <c r="K212" s="6"/>
      <c r="L212" s="52"/>
      <c r="M212" s="102" t="s">
        <v>154</v>
      </c>
      <c r="N212" s="102">
        <v>2004</v>
      </c>
      <c r="O212" s="103">
        <v>36.278359999999999</v>
      </c>
      <c r="P212" s="103">
        <v>14.291715502023797</v>
      </c>
      <c r="Q212" s="103">
        <v>6.1862223099390388</v>
      </c>
      <c r="R212" s="103">
        <v>0.93898952433351446</v>
      </c>
      <c r="S212" s="103">
        <v>80.826669121757433</v>
      </c>
      <c r="T212" s="103">
        <v>3.9426258518852557</v>
      </c>
      <c r="U212" s="104"/>
    </row>
    <row r="213" spans="1:21" s="7" customFormat="1" x14ac:dyDescent="0.2">
      <c r="A213" s="54"/>
      <c r="B213" s="58" t="s">
        <v>155</v>
      </c>
      <c r="C213" s="50">
        <v>2005</v>
      </c>
      <c r="D213" s="51">
        <v>199.83707999999999</v>
      </c>
      <c r="E213" s="51">
        <v>86.239550738031213</v>
      </c>
      <c r="F213" s="51">
        <v>4.8195710225549737</v>
      </c>
      <c r="G213" s="51">
        <v>3.1858001528044744</v>
      </c>
      <c r="H213" s="51">
        <v>8.2275471599164671</v>
      </c>
      <c r="I213" s="51">
        <v>2.347106953324178</v>
      </c>
      <c r="J213" s="54"/>
      <c r="K213" s="6"/>
      <c r="L213" s="52"/>
      <c r="M213" s="102" t="s">
        <v>155</v>
      </c>
      <c r="N213" s="102">
        <v>2005</v>
      </c>
      <c r="O213" s="103">
        <v>199.83707999999999</v>
      </c>
      <c r="P213" s="103">
        <v>86.239550738031213</v>
      </c>
      <c r="Q213" s="103">
        <v>4.8195710225549737</v>
      </c>
      <c r="R213" s="103">
        <v>3.1858001528044744</v>
      </c>
      <c r="S213" s="103">
        <v>8.2275471599164671</v>
      </c>
      <c r="T213" s="103">
        <v>2.347106953324178</v>
      </c>
      <c r="U213" s="104"/>
    </row>
    <row r="214" spans="1:21" s="7" customFormat="1" x14ac:dyDescent="0.2">
      <c r="A214" s="54"/>
      <c r="B214" s="50" t="s">
        <v>156</v>
      </c>
      <c r="C214" s="50">
        <v>1994</v>
      </c>
      <c r="D214" s="51">
        <v>0.29938999999999999</v>
      </c>
      <c r="E214" s="51">
        <v>21.45362236547647</v>
      </c>
      <c r="F214" s="51">
        <v>15.127425765723638</v>
      </c>
      <c r="G214" s="51" t="s">
        <v>217</v>
      </c>
      <c r="H214" s="51">
        <v>78.546377634523537</v>
      </c>
      <c r="I214" s="51" t="s">
        <v>217</v>
      </c>
      <c r="J214" s="54"/>
      <c r="K214" s="6"/>
      <c r="L214" s="52"/>
      <c r="M214" s="102" t="s">
        <v>156</v>
      </c>
      <c r="N214" s="102">
        <v>1994</v>
      </c>
      <c r="O214" s="103">
        <v>0.29938999999999999</v>
      </c>
      <c r="P214" s="103">
        <v>21.45362236547647</v>
      </c>
      <c r="Q214" s="103">
        <v>15.127425765723638</v>
      </c>
      <c r="R214" s="103" t="s">
        <v>217</v>
      </c>
      <c r="S214" s="103">
        <v>78.546377634523537</v>
      </c>
      <c r="T214" s="103" t="s">
        <v>217</v>
      </c>
      <c r="U214" s="104"/>
    </row>
    <row r="215" spans="1:21" s="7" customFormat="1" x14ac:dyDescent="0.2">
      <c r="A215" s="54"/>
      <c r="B215" s="50" t="s">
        <v>186</v>
      </c>
      <c r="C215" s="50">
        <v>1999</v>
      </c>
      <c r="D215" s="51">
        <v>192.19224</v>
      </c>
      <c r="E215" s="51">
        <v>74.696668294203775</v>
      </c>
      <c r="F215" s="51">
        <v>17.685937788122978</v>
      </c>
      <c r="G215" s="51">
        <v>4.7900997459626886</v>
      </c>
      <c r="H215" s="51">
        <v>17.149339640351762</v>
      </c>
      <c r="I215" s="51">
        <v>3.3638923194817858</v>
      </c>
      <c r="J215" s="54"/>
      <c r="K215" s="6"/>
      <c r="L215" s="52"/>
      <c r="M215" s="102" t="s">
        <v>186</v>
      </c>
      <c r="N215" s="102">
        <v>1999</v>
      </c>
      <c r="O215" s="103">
        <v>192.19224</v>
      </c>
      <c r="P215" s="103">
        <v>74.696668294203775</v>
      </c>
      <c r="Q215" s="103">
        <v>17.685937788122978</v>
      </c>
      <c r="R215" s="103">
        <v>4.7900997459626886</v>
      </c>
      <c r="S215" s="103">
        <v>17.149339640351762</v>
      </c>
      <c r="T215" s="103">
        <v>3.3638923194817858</v>
      </c>
      <c r="U215" s="104"/>
    </row>
    <row r="216" spans="1:21" s="7" customFormat="1" x14ac:dyDescent="0.2">
      <c r="A216" s="54"/>
      <c r="B216" s="50" t="s">
        <v>157</v>
      </c>
      <c r="C216" s="50">
        <v>2010</v>
      </c>
      <c r="D216" s="51">
        <v>266.04922999999997</v>
      </c>
      <c r="E216" s="51">
        <v>53.061901363142461</v>
      </c>
      <c r="F216" s="51">
        <v>11.959399393864061</v>
      </c>
      <c r="G216" s="51">
        <v>7.9579294403520722</v>
      </c>
      <c r="H216" s="51">
        <v>33.209936371550484</v>
      </c>
      <c r="I216" s="51">
        <v>5.7702328249549906</v>
      </c>
      <c r="J216" s="54"/>
      <c r="K216" s="6"/>
      <c r="L216" s="52"/>
      <c r="M216" s="102" t="s">
        <v>157</v>
      </c>
      <c r="N216" s="102">
        <v>2010</v>
      </c>
      <c r="O216" s="103">
        <v>266.04922999999997</v>
      </c>
      <c r="P216" s="103">
        <v>53.061901363142461</v>
      </c>
      <c r="Q216" s="103">
        <v>11.959399393864061</v>
      </c>
      <c r="R216" s="103">
        <v>7.9579294403520722</v>
      </c>
      <c r="S216" s="103">
        <v>33.209936371550484</v>
      </c>
      <c r="T216" s="103">
        <v>5.7702328249549906</v>
      </c>
      <c r="U216" s="104"/>
    </row>
    <row r="217" spans="1:21" s="7" customFormat="1" x14ac:dyDescent="0.2">
      <c r="A217" s="4"/>
      <c r="B217" s="55" t="s">
        <v>158</v>
      </c>
      <c r="C217" s="55">
        <v>2000</v>
      </c>
      <c r="D217" s="56">
        <v>25.742090000000001</v>
      </c>
      <c r="E217" s="56">
        <v>69.06976084692424</v>
      </c>
      <c r="F217" s="56">
        <v>19.252516015599355</v>
      </c>
      <c r="G217" s="56">
        <v>2.8513613308010344</v>
      </c>
      <c r="H217" s="56">
        <v>23.340334836837258</v>
      </c>
      <c r="I217" s="56">
        <v>4.7385429854374683</v>
      </c>
      <c r="J217" s="4"/>
      <c r="K217" s="6"/>
      <c r="L217" s="52"/>
      <c r="M217" s="102" t="s">
        <v>158</v>
      </c>
      <c r="N217" s="102">
        <v>2000</v>
      </c>
      <c r="O217" s="103">
        <v>25.742090000000001</v>
      </c>
      <c r="P217" s="103">
        <v>69.06976084692424</v>
      </c>
      <c r="Q217" s="103">
        <v>19.252516015599355</v>
      </c>
      <c r="R217" s="103">
        <v>2.8513613308010344</v>
      </c>
      <c r="S217" s="103">
        <v>23.340334836837258</v>
      </c>
      <c r="T217" s="103">
        <v>4.7385429854374683</v>
      </c>
      <c r="U217" s="104"/>
    </row>
    <row r="218" spans="1:21" s="7" customFormat="1" x14ac:dyDescent="0.2">
      <c r="A218" s="4"/>
      <c r="B218" s="55" t="s">
        <v>159</v>
      </c>
      <c r="C218" s="55">
        <v>2000</v>
      </c>
      <c r="D218" s="56">
        <v>14.4047</v>
      </c>
      <c r="E218" s="56">
        <v>18.245503203815421</v>
      </c>
      <c r="F218" s="56">
        <v>4.0586058716946551</v>
      </c>
      <c r="G218" s="56">
        <v>6.9805688421140317</v>
      </c>
      <c r="H218" s="56">
        <v>71.916596666365834</v>
      </c>
      <c r="I218" s="56">
        <v>2.857331287704707</v>
      </c>
      <c r="J218" s="4"/>
      <c r="K218" s="6"/>
      <c r="L218" s="52"/>
      <c r="M218" s="102" t="s">
        <v>159</v>
      </c>
      <c r="N218" s="102">
        <v>2000</v>
      </c>
      <c r="O218" s="103">
        <v>14.4047</v>
      </c>
      <c r="P218" s="103">
        <v>18.245503203815421</v>
      </c>
      <c r="Q218" s="103">
        <v>4.0586058716946551</v>
      </c>
      <c r="R218" s="103">
        <v>6.9805688421140317</v>
      </c>
      <c r="S218" s="103">
        <v>71.916596666365834</v>
      </c>
      <c r="T218" s="103">
        <v>2.857331287704707</v>
      </c>
      <c r="U218" s="104"/>
    </row>
    <row r="219" spans="1:21" s="7" customFormat="1" x14ac:dyDescent="0.2">
      <c r="A219" s="4"/>
      <c r="B219" s="55" t="s">
        <v>160</v>
      </c>
      <c r="C219" s="55">
        <v>2000</v>
      </c>
      <c r="D219" s="56">
        <v>68.540679999999995</v>
      </c>
      <c r="E219" s="56">
        <v>38.663170543391168</v>
      </c>
      <c r="F219" s="56">
        <v>1.5625756849800734</v>
      </c>
      <c r="G219" s="56">
        <v>1.5176096881443257</v>
      </c>
      <c r="H219" s="56">
        <v>57.732721647932308</v>
      </c>
      <c r="I219" s="56">
        <v>2.0864981205322151</v>
      </c>
      <c r="J219" s="4"/>
      <c r="K219" s="6"/>
      <c r="L219" s="52"/>
      <c r="M219" s="102" t="s">
        <v>160</v>
      </c>
      <c r="N219" s="102">
        <v>2000</v>
      </c>
      <c r="O219" s="103">
        <v>68.540679999999995</v>
      </c>
      <c r="P219" s="103">
        <v>38.663170543391168</v>
      </c>
      <c r="Q219" s="103">
        <v>1.5625756849800734</v>
      </c>
      <c r="R219" s="103">
        <v>1.5176096881443257</v>
      </c>
      <c r="S219" s="103">
        <v>57.732721647932308</v>
      </c>
      <c r="T219" s="103">
        <v>2.0864981205322151</v>
      </c>
      <c r="U219" s="104"/>
    </row>
    <row r="220" spans="1:21" s="7" customFormat="1" x14ac:dyDescent="0.2">
      <c r="A220" s="1"/>
      <c r="B220" s="2"/>
      <c r="C220" s="2"/>
      <c r="D220" s="3"/>
      <c r="E220" s="3"/>
      <c r="F220" s="3"/>
      <c r="G220" s="3"/>
      <c r="H220" s="3"/>
      <c r="I220" s="3"/>
      <c r="J220" s="1"/>
      <c r="K220" s="6"/>
      <c r="L220" s="52"/>
      <c r="M220" s="102"/>
      <c r="N220" s="102"/>
      <c r="O220" s="103"/>
      <c r="P220" s="103"/>
      <c r="Q220" s="103"/>
      <c r="R220" s="103"/>
      <c r="S220" s="103"/>
      <c r="T220" s="103"/>
      <c r="U220" s="104"/>
    </row>
    <row r="221" spans="1:21" s="7" customFormat="1" ht="14.25" x14ac:dyDescent="0.2">
      <c r="A221" s="65"/>
      <c r="B221" s="60"/>
      <c r="C221" s="61"/>
      <c r="D221" s="5"/>
      <c r="E221" s="62"/>
      <c r="F221" s="63"/>
      <c r="G221" s="5"/>
      <c r="H221" s="5"/>
      <c r="I221" s="64"/>
      <c r="J221" s="64"/>
      <c r="K221" s="6"/>
      <c r="L221" s="6"/>
      <c r="M221" s="102"/>
      <c r="N221" s="102"/>
      <c r="O221" s="103"/>
      <c r="P221" s="103"/>
      <c r="Q221" s="103"/>
      <c r="R221" s="103"/>
      <c r="S221" s="103"/>
      <c r="T221" s="103"/>
      <c r="U221" s="104"/>
    </row>
    <row r="222" spans="1:21" s="7" customFormat="1" ht="14.25" x14ac:dyDescent="0.2">
      <c r="A222" s="65" t="s">
        <v>182</v>
      </c>
      <c r="B222" s="60"/>
      <c r="C222" s="61"/>
      <c r="D222" s="5"/>
      <c r="E222" s="62"/>
      <c r="F222" s="63"/>
      <c r="G222" s="5"/>
      <c r="H222" s="5"/>
      <c r="I222" s="64"/>
      <c r="J222" s="64"/>
      <c r="K222" s="6"/>
      <c r="L222" s="6"/>
      <c r="M222" s="102"/>
      <c r="N222" s="102"/>
      <c r="O222" s="103"/>
      <c r="P222" s="103"/>
      <c r="Q222" s="103"/>
      <c r="R222" s="103"/>
      <c r="S222" s="103"/>
      <c r="T222" s="103"/>
      <c r="U222" s="104"/>
    </row>
    <row r="223" spans="1:21" s="7" customFormat="1" ht="3" customHeight="1" x14ac:dyDescent="0.2">
      <c r="A223" s="59"/>
      <c r="B223" s="60"/>
      <c r="C223" s="61"/>
      <c r="D223" s="5"/>
      <c r="E223" s="62"/>
      <c r="F223" s="63"/>
      <c r="G223" s="5"/>
      <c r="H223" s="5"/>
      <c r="I223" s="64"/>
      <c r="J223" s="64"/>
      <c r="K223" s="6"/>
      <c r="L223" s="6"/>
      <c r="M223" s="102"/>
      <c r="N223" s="102"/>
      <c r="O223" s="103"/>
      <c r="P223" s="103"/>
      <c r="Q223" s="103"/>
      <c r="R223" s="103"/>
      <c r="S223" s="103"/>
      <c r="T223" s="103"/>
      <c r="U223" s="104"/>
    </row>
    <row r="224" spans="1:21" s="7" customFormat="1" ht="14.25" customHeight="1" x14ac:dyDescent="0.2">
      <c r="A224" s="117" t="s">
        <v>220</v>
      </c>
      <c r="B224" s="117"/>
      <c r="C224" s="117"/>
      <c r="D224" s="117"/>
      <c r="E224" s="117"/>
      <c r="F224" s="117"/>
      <c r="G224" s="117"/>
      <c r="H224" s="117"/>
      <c r="I224" s="117"/>
      <c r="J224" s="118"/>
      <c r="K224" s="6"/>
      <c r="L224" s="6"/>
      <c r="M224" s="102"/>
      <c r="N224" s="102"/>
      <c r="O224" s="103"/>
      <c r="P224" s="103"/>
      <c r="Q224" s="103"/>
      <c r="R224" s="103"/>
      <c r="S224" s="103"/>
      <c r="T224" s="103"/>
      <c r="U224" s="104"/>
    </row>
    <row r="225" spans="1:22" s="7" customFormat="1" ht="14.25" customHeight="1" x14ac:dyDescent="0.2">
      <c r="A225" s="115" t="s">
        <v>221</v>
      </c>
      <c r="B225" s="116"/>
      <c r="C225" s="116"/>
      <c r="D225" s="116"/>
      <c r="E225" s="116"/>
      <c r="F225" s="116"/>
      <c r="G225" s="116"/>
      <c r="H225" s="116"/>
      <c r="I225" s="116"/>
      <c r="J225" s="116"/>
      <c r="K225" s="6"/>
      <c r="L225" s="6"/>
      <c r="M225" s="102"/>
      <c r="N225" s="102"/>
      <c r="O225" s="103"/>
      <c r="P225" s="103"/>
      <c r="Q225" s="103"/>
      <c r="R225" s="103"/>
      <c r="S225" s="103"/>
      <c r="T225" s="103"/>
      <c r="U225" s="104"/>
    </row>
    <row r="226" spans="1:22" s="7" customFormat="1" ht="14.25" x14ac:dyDescent="0.2">
      <c r="A226" s="59"/>
      <c r="B226" s="60"/>
      <c r="C226" s="61"/>
      <c r="D226" s="5"/>
      <c r="E226" s="62"/>
      <c r="F226" s="63"/>
      <c r="G226" s="5"/>
      <c r="H226" s="5"/>
      <c r="I226" s="64"/>
      <c r="J226" s="64"/>
      <c r="K226" s="6"/>
      <c r="L226" s="6"/>
      <c r="M226" s="102"/>
      <c r="N226" s="102"/>
      <c r="O226" s="103"/>
      <c r="P226" s="103"/>
      <c r="Q226" s="103"/>
      <c r="R226" s="103"/>
      <c r="S226" s="103"/>
      <c r="T226" s="103"/>
      <c r="U226" s="104"/>
    </row>
    <row r="227" spans="1:22" s="7" customFormat="1" ht="15.75" customHeight="1" x14ac:dyDescent="0.2">
      <c r="A227" s="65" t="s">
        <v>161</v>
      </c>
      <c r="B227" s="66"/>
      <c r="C227" s="66"/>
      <c r="D227" s="66"/>
      <c r="E227" s="66"/>
      <c r="F227" s="66"/>
      <c r="G227" s="66"/>
      <c r="H227" s="66"/>
      <c r="I227" s="66"/>
      <c r="J227" s="66"/>
      <c r="K227" s="6"/>
      <c r="L227" s="6"/>
      <c r="M227" s="102"/>
      <c r="N227" s="102"/>
      <c r="O227" s="103"/>
      <c r="P227" s="103"/>
      <c r="Q227" s="103"/>
      <c r="R227" s="103"/>
      <c r="S227" s="103"/>
      <c r="T227" s="103"/>
      <c r="U227" s="104"/>
    </row>
    <row r="228" spans="1:22" s="7" customFormat="1" ht="3" customHeight="1" x14ac:dyDescent="0.2">
      <c r="A228" s="67"/>
      <c r="B228" s="67"/>
      <c r="C228" s="67"/>
      <c r="D228" s="67"/>
      <c r="E228" s="67"/>
      <c r="F228" s="67"/>
      <c r="G228" s="67"/>
      <c r="H228" s="67"/>
      <c r="I228" s="67"/>
      <c r="J228" s="67"/>
      <c r="K228" s="6"/>
      <c r="L228" s="6"/>
      <c r="M228" s="102"/>
      <c r="N228" s="102"/>
      <c r="O228" s="103"/>
      <c r="P228" s="103"/>
      <c r="Q228" s="103"/>
      <c r="R228" s="103"/>
      <c r="S228" s="103"/>
      <c r="T228" s="103"/>
      <c r="U228" s="104"/>
    </row>
    <row r="229" spans="1:22" s="7" customFormat="1" ht="24" customHeight="1" x14ac:dyDescent="0.2">
      <c r="A229" s="107" t="s">
        <v>167</v>
      </c>
      <c r="B229" s="107"/>
      <c r="C229" s="107"/>
      <c r="D229" s="107"/>
      <c r="E229" s="107"/>
      <c r="F229" s="107"/>
      <c r="G229" s="107"/>
      <c r="H229" s="107"/>
      <c r="I229" s="107"/>
      <c r="J229" s="68"/>
      <c r="K229" s="6"/>
      <c r="L229" s="6"/>
      <c r="M229" s="102"/>
      <c r="N229" s="102"/>
      <c r="O229" s="103"/>
      <c r="P229" s="103"/>
      <c r="Q229" s="103"/>
      <c r="R229" s="103"/>
      <c r="S229" s="103"/>
      <c r="T229" s="103"/>
      <c r="U229" s="104"/>
    </row>
    <row r="230" spans="1:22" s="7" customFormat="1" ht="27" customHeight="1" x14ac:dyDescent="0.2">
      <c r="A230" s="107" t="s">
        <v>174</v>
      </c>
      <c r="B230" s="107"/>
      <c r="C230" s="107"/>
      <c r="D230" s="107"/>
      <c r="E230" s="107"/>
      <c r="F230" s="107"/>
      <c r="G230" s="107"/>
      <c r="H230" s="107"/>
      <c r="I230" s="107"/>
      <c r="J230" s="68"/>
      <c r="K230" s="6"/>
      <c r="L230" s="6"/>
      <c r="M230" s="102"/>
      <c r="N230" s="102"/>
      <c r="O230" s="103"/>
      <c r="P230" s="103"/>
      <c r="Q230" s="103"/>
      <c r="R230" s="103"/>
      <c r="S230" s="103"/>
      <c r="T230" s="103"/>
      <c r="U230" s="104"/>
    </row>
    <row r="231" spans="1:22" s="7" customFormat="1" ht="27.75" customHeight="1" x14ac:dyDescent="0.2">
      <c r="A231" s="107" t="s">
        <v>173</v>
      </c>
      <c r="B231" s="107"/>
      <c r="C231" s="107"/>
      <c r="D231" s="107"/>
      <c r="E231" s="107"/>
      <c r="F231" s="107"/>
      <c r="G231" s="107"/>
      <c r="H231" s="107"/>
      <c r="I231" s="107"/>
      <c r="J231" s="68"/>
      <c r="K231" s="6"/>
      <c r="L231" s="6"/>
      <c r="M231" s="102"/>
      <c r="N231" s="102"/>
      <c r="O231" s="103"/>
      <c r="P231" s="103"/>
      <c r="Q231" s="103"/>
      <c r="R231" s="103"/>
      <c r="S231" s="103"/>
      <c r="T231" s="103"/>
      <c r="U231" s="104"/>
    </row>
    <row r="232" spans="1:22" s="7" customFormat="1" ht="28.5" customHeight="1" x14ac:dyDescent="0.2">
      <c r="A232" s="107" t="s">
        <v>170</v>
      </c>
      <c r="B232" s="107"/>
      <c r="C232" s="107"/>
      <c r="D232" s="107"/>
      <c r="E232" s="107"/>
      <c r="F232" s="107"/>
      <c r="G232" s="107"/>
      <c r="H232" s="107"/>
      <c r="I232" s="107"/>
      <c r="J232" s="68"/>
      <c r="K232" s="6"/>
      <c r="L232" s="6"/>
      <c r="M232" s="102"/>
      <c r="N232" s="102"/>
      <c r="O232" s="103"/>
      <c r="P232" s="103"/>
      <c r="Q232" s="103"/>
      <c r="R232" s="103"/>
      <c r="S232" s="103"/>
      <c r="T232" s="103"/>
      <c r="U232" s="104"/>
    </row>
    <row r="233" spans="1:22" s="7" customFormat="1" ht="25.5" customHeight="1" x14ac:dyDescent="0.2">
      <c r="A233" s="107" t="s">
        <v>168</v>
      </c>
      <c r="B233" s="107"/>
      <c r="C233" s="107"/>
      <c r="D233" s="107"/>
      <c r="E233" s="107"/>
      <c r="F233" s="107"/>
      <c r="G233" s="107"/>
      <c r="H233" s="107"/>
      <c r="I233" s="107"/>
      <c r="J233" s="68"/>
      <c r="K233" s="6"/>
      <c r="L233" s="6"/>
      <c r="M233" s="102"/>
      <c r="N233" s="102"/>
      <c r="O233" s="103"/>
      <c r="P233" s="103"/>
      <c r="Q233" s="103"/>
      <c r="R233" s="103"/>
      <c r="S233" s="103"/>
      <c r="T233" s="103"/>
      <c r="U233" s="104"/>
    </row>
    <row r="234" spans="1:22" s="7" customFormat="1" ht="33.75" customHeight="1" x14ac:dyDescent="0.2">
      <c r="A234" s="108" t="s">
        <v>222</v>
      </c>
      <c r="B234" s="108"/>
      <c r="C234" s="108"/>
      <c r="D234" s="108"/>
      <c r="E234" s="108"/>
      <c r="F234" s="108"/>
      <c r="G234" s="108"/>
      <c r="H234" s="108"/>
      <c r="I234" s="108"/>
      <c r="J234" s="68"/>
      <c r="K234" s="6"/>
      <c r="L234" s="6"/>
      <c r="M234" s="102"/>
      <c r="N234" s="102"/>
      <c r="O234" s="103"/>
      <c r="P234" s="103"/>
      <c r="Q234" s="103"/>
      <c r="R234" s="103"/>
      <c r="S234" s="103"/>
      <c r="T234" s="103"/>
      <c r="U234" s="104"/>
    </row>
    <row r="235" spans="1:22" s="7" customFormat="1" ht="15" customHeight="1" x14ac:dyDescent="0.2">
      <c r="A235" s="109" t="s">
        <v>223</v>
      </c>
      <c r="B235" s="110"/>
      <c r="C235" s="110"/>
      <c r="D235" s="110"/>
      <c r="E235" s="110"/>
      <c r="F235" s="110"/>
      <c r="G235" s="110"/>
      <c r="H235" s="110"/>
      <c r="I235" s="110"/>
      <c r="J235" s="68"/>
      <c r="K235" s="6"/>
      <c r="L235" s="6"/>
      <c r="M235" s="102"/>
      <c r="N235" s="102"/>
      <c r="O235" s="103"/>
      <c r="P235" s="103"/>
      <c r="Q235" s="103"/>
      <c r="R235" s="103"/>
      <c r="S235" s="103"/>
      <c r="T235" s="103"/>
      <c r="U235" s="104"/>
    </row>
    <row r="236" spans="1:22" s="7" customFormat="1" x14ac:dyDescent="0.2">
      <c r="A236" s="68"/>
      <c r="B236" s="68"/>
      <c r="C236" s="68"/>
      <c r="D236" s="69"/>
      <c r="E236" s="69"/>
      <c r="F236" s="70"/>
      <c r="G236" s="69"/>
      <c r="H236" s="69"/>
      <c r="I236" s="69"/>
      <c r="J236" s="64"/>
      <c r="K236" s="6"/>
      <c r="L236" s="6"/>
      <c r="M236" s="102"/>
      <c r="N236" s="102"/>
      <c r="O236" s="103"/>
      <c r="P236" s="103"/>
      <c r="Q236" s="103"/>
      <c r="R236" s="103"/>
      <c r="S236" s="103"/>
      <c r="T236" s="103"/>
      <c r="U236" s="104"/>
    </row>
    <row r="237" spans="1:22" s="7" customFormat="1" ht="12.75" customHeight="1" x14ac:dyDescent="0.2">
      <c r="A237" s="71" t="s">
        <v>162</v>
      </c>
      <c r="B237" s="66"/>
      <c r="C237" s="66"/>
      <c r="D237" s="66"/>
      <c r="E237" s="66"/>
      <c r="F237" s="66"/>
      <c r="G237" s="66"/>
      <c r="H237" s="66"/>
      <c r="I237" s="66"/>
      <c r="J237" s="66"/>
      <c r="K237" s="6"/>
      <c r="L237" s="6"/>
      <c r="M237" s="102"/>
      <c r="N237" s="102"/>
      <c r="O237" s="103"/>
      <c r="P237" s="103"/>
      <c r="Q237" s="103"/>
      <c r="R237" s="103"/>
      <c r="S237" s="103"/>
      <c r="T237" s="103"/>
      <c r="U237" s="104"/>
    </row>
    <row r="238" spans="1:22" s="7" customFormat="1" ht="3" customHeight="1" x14ac:dyDescent="0.2">
      <c r="A238" s="67"/>
      <c r="B238" s="67"/>
      <c r="C238" s="67"/>
      <c r="D238" s="67"/>
      <c r="E238" s="67"/>
      <c r="F238" s="67"/>
      <c r="G238" s="67"/>
      <c r="H238" s="67"/>
      <c r="I238" s="67"/>
      <c r="J238" s="67"/>
      <c r="K238" s="6"/>
      <c r="L238" s="6"/>
      <c r="M238" s="102"/>
      <c r="N238" s="102"/>
      <c r="O238" s="103"/>
      <c r="P238" s="103"/>
      <c r="Q238" s="103"/>
      <c r="R238" s="103"/>
      <c r="S238" s="103"/>
      <c r="T238" s="103"/>
      <c r="U238" s="104"/>
    </row>
    <row r="239" spans="1:22" s="7" customFormat="1" ht="45.75" customHeight="1" x14ac:dyDescent="0.2">
      <c r="A239" s="108" t="s">
        <v>189</v>
      </c>
      <c r="B239" s="108"/>
      <c r="C239" s="108"/>
      <c r="D239" s="108"/>
      <c r="E239" s="108"/>
      <c r="F239" s="108"/>
      <c r="G239" s="108"/>
      <c r="H239" s="108"/>
      <c r="I239" s="108"/>
      <c r="J239" s="68"/>
      <c r="K239" s="72"/>
      <c r="L239" s="6"/>
      <c r="M239" s="102"/>
      <c r="N239" s="102"/>
      <c r="O239" s="103"/>
      <c r="P239" s="103"/>
      <c r="Q239" s="103"/>
      <c r="R239" s="103"/>
      <c r="S239" s="103"/>
      <c r="T239" s="103"/>
      <c r="U239" s="104"/>
      <c r="V239" s="73"/>
    </row>
    <row r="240" spans="1:22" s="7" customFormat="1" ht="11.25" customHeight="1" x14ac:dyDescent="0.2">
      <c r="A240" s="68"/>
      <c r="B240" s="68"/>
      <c r="C240" s="68"/>
      <c r="D240" s="69"/>
      <c r="E240" s="69"/>
      <c r="F240" s="70"/>
      <c r="G240" s="69"/>
      <c r="H240" s="69"/>
      <c r="I240" s="69"/>
      <c r="J240" s="64"/>
      <c r="K240" s="6"/>
      <c r="L240" s="6"/>
      <c r="M240" s="102"/>
      <c r="N240" s="102"/>
      <c r="O240" s="103"/>
      <c r="P240" s="103"/>
      <c r="Q240" s="103"/>
      <c r="R240" s="103"/>
      <c r="S240" s="103"/>
      <c r="T240" s="103"/>
      <c r="U240" s="104"/>
    </row>
    <row r="241" spans="1:21" s="7" customFormat="1" x14ac:dyDescent="0.2">
      <c r="A241" s="4"/>
      <c r="B241" s="4"/>
      <c r="C241" s="4"/>
      <c r="D241" s="5"/>
      <c r="E241" s="5"/>
      <c r="F241" s="5"/>
      <c r="G241" s="5"/>
      <c r="H241" s="5"/>
      <c r="I241" s="5"/>
      <c r="J241" s="5"/>
      <c r="K241" s="6"/>
      <c r="L241" s="6"/>
      <c r="M241" s="102"/>
      <c r="N241" s="102"/>
      <c r="O241" s="103"/>
      <c r="P241" s="103"/>
      <c r="Q241" s="103"/>
      <c r="R241" s="103"/>
      <c r="S241" s="103"/>
      <c r="T241" s="103"/>
      <c r="U241" s="104"/>
    </row>
    <row r="242" spans="1:21" s="7" customFormat="1" x14ac:dyDescent="0.2">
      <c r="A242" s="4"/>
      <c r="B242" s="4"/>
      <c r="C242" s="4"/>
      <c r="D242" s="5"/>
      <c r="E242" s="5"/>
      <c r="F242" s="5"/>
      <c r="G242" s="5"/>
      <c r="H242" s="5"/>
      <c r="I242" s="5"/>
      <c r="J242" s="5"/>
      <c r="K242" s="6"/>
      <c r="L242" s="6"/>
      <c r="M242" s="102"/>
      <c r="N242" s="102"/>
      <c r="O242" s="103"/>
      <c r="P242" s="103"/>
      <c r="Q242" s="103"/>
      <c r="R242" s="103"/>
      <c r="S242" s="103"/>
      <c r="T242" s="103"/>
      <c r="U242" s="104"/>
    </row>
    <row r="243" spans="1:21" s="7" customFormat="1" x14ac:dyDescent="0.2">
      <c r="A243" s="4"/>
      <c r="B243" s="4"/>
      <c r="C243" s="4"/>
      <c r="D243" s="5"/>
      <c r="E243" s="5"/>
      <c r="F243" s="5"/>
      <c r="G243" s="5"/>
      <c r="H243" s="5"/>
      <c r="I243" s="5"/>
      <c r="J243" s="5"/>
      <c r="K243" s="6"/>
      <c r="L243" s="6"/>
      <c r="M243" s="102"/>
      <c r="N243" s="102"/>
      <c r="O243" s="103"/>
      <c r="P243" s="103"/>
      <c r="Q243" s="103"/>
      <c r="R243" s="103"/>
      <c r="S243" s="103"/>
      <c r="T243" s="103"/>
      <c r="U243" s="104"/>
    </row>
    <row r="244" spans="1:21" s="7" customFormat="1" x14ac:dyDescent="0.2">
      <c r="A244" s="4"/>
      <c r="B244" s="4"/>
      <c r="C244" s="4"/>
      <c r="D244" s="5"/>
      <c r="E244" s="5"/>
      <c r="F244" s="5"/>
      <c r="G244" s="5"/>
      <c r="H244" s="5"/>
      <c r="I244" s="5"/>
      <c r="J244" s="5"/>
      <c r="K244" s="6"/>
      <c r="L244" s="6"/>
      <c r="M244" s="102"/>
      <c r="N244" s="102"/>
      <c r="O244" s="103"/>
      <c r="P244" s="103"/>
      <c r="Q244" s="103"/>
      <c r="R244" s="103"/>
      <c r="S244" s="103"/>
      <c r="T244" s="103"/>
      <c r="U244" s="104"/>
    </row>
    <row r="245" spans="1:21" s="7" customFormat="1" x14ac:dyDescent="0.2">
      <c r="A245" s="4"/>
      <c r="B245" s="4"/>
      <c r="C245" s="4"/>
      <c r="D245" s="5"/>
      <c r="E245" s="5"/>
      <c r="F245" s="5"/>
      <c r="G245" s="5"/>
      <c r="H245" s="5"/>
      <c r="I245" s="5"/>
      <c r="J245" s="5"/>
      <c r="K245" s="6"/>
      <c r="L245" s="6"/>
      <c r="M245" s="102"/>
      <c r="N245" s="102"/>
      <c r="O245" s="103"/>
      <c r="P245" s="103"/>
      <c r="Q245" s="103"/>
      <c r="R245" s="103"/>
      <c r="S245" s="103"/>
      <c r="T245" s="103"/>
      <c r="U245" s="104"/>
    </row>
    <row r="246" spans="1:21" s="7" customFormat="1" x14ac:dyDescent="0.2">
      <c r="A246" s="4"/>
      <c r="B246" s="4"/>
      <c r="C246" s="4"/>
      <c r="D246" s="5"/>
      <c r="E246" s="5"/>
      <c r="F246" s="5"/>
      <c r="G246" s="5"/>
      <c r="H246" s="5"/>
      <c r="I246" s="5"/>
      <c r="J246" s="5"/>
      <c r="K246" s="6"/>
      <c r="L246" s="6"/>
      <c r="M246" s="102"/>
      <c r="N246" s="102"/>
      <c r="O246" s="103"/>
      <c r="P246" s="103"/>
      <c r="Q246" s="103"/>
      <c r="R246" s="103"/>
      <c r="S246" s="103"/>
      <c r="T246" s="103"/>
      <c r="U246" s="104"/>
    </row>
    <row r="247" spans="1:21" s="7" customFormat="1" x14ac:dyDescent="0.2">
      <c r="A247" s="4"/>
      <c r="B247" s="4"/>
      <c r="C247" s="4"/>
      <c r="D247" s="5"/>
      <c r="E247" s="5"/>
      <c r="F247" s="5"/>
      <c r="G247" s="5"/>
      <c r="H247" s="5"/>
      <c r="I247" s="5"/>
      <c r="J247" s="5"/>
      <c r="K247" s="6"/>
      <c r="L247" s="6"/>
      <c r="M247" s="102"/>
      <c r="N247" s="102"/>
      <c r="O247" s="103"/>
      <c r="P247" s="103"/>
      <c r="Q247" s="103"/>
      <c r="R247" s="103"/>
      <c r="S247" s="103"/>
      <c r="T247" s="103"/>
      <c r="U247" s="104"/>
    </row>
    <row r="248" spans="1:21" s="7" customFormat="1" x14ac:dyDescent="0.2">
      <c r="A248" s="4"/>
      <c r="B248" s="4"/>
      <c r="C248" s="4"/>
      <c r="D248" s="5"/>
      <c r="E248" s="5"/>
      <c r="F248" s="5"/>
      <c r="G248" s="5"/>
      <c r="H248" s="5"/>
      <c r="I248" s="5"/>
      <c r="J248" s="5"/>
      <c r="K248" s="6"/>
      <c r="L248" s="6"/>
      <c r="M248" s="102"/>
      <c r="N248" s="102"/>
      <c r="O248" s="103"/>
      <c r="P248" s="103"/>
      <c r="Q248" s="103"/>
      <c r="R248" s="103"/>
      <c r="S248" s="103"/>
      <c r="T248" s="103"/>
      <c r="U248" s="104"/>
    </row>
    <row r="249" spans="1:21" s="7" customFormat="1" x14ac:dyDescent="0.2">
      <c r="A249" s="4"/>
      <c r="B249" s="4"/>
      <c r="C249" s="4"/>
      <c r="D249" s="5"/>
      <c r="E249" s="5"/>
      <c r="F249" s="5"/>
      <c r="G249" s="5"/>
      <c r="H249" s="5"/>
      <c r="I249" s="5"/>
      <c r="J249" s="5"/>
      <c r="K249" s="6"/>
      <c r="L249" s="6"/>
      <c r="M249" s="102"/>
      <c r="N249" s="102"/>
      <c r="O249" s="103"/>
      <c r="P249" s="103"/>
      <c r="Q249" s="103"/>
      <c r="R249" s="103"/>
      <c r="S249" s="103"/>
      <c r="T249" s="103"/>
      <c r="U249" s="104"/>
    </row>
    <row r="250" spans="1:21" s="7" customFormat="1" x14ac:dyDescent="0.2">
      <c r="A250" s="4"/>
      <c r="B250" s="4"/>
      <c r="C250" s="4"/>
      <c r="D250" s="5"/>
      <c r="E250" s="5"/>
      <c r="F250" s="5"/>
      <c r="G250" s="5"/>
      <c r="H250" s="5"/>
      <c r="I250" s="5"/>
      <c r="J250" s="5"/>
      <c r="K250" s="6"/>
      <c r="L250" s="6"/>
      <c r="M250" s="102"/>
      <c r="N250" s="102"/>
      <c r="O250" s="103"/>
      <c r="P250" s="103"/>
      <c r="Q250" s="103"/>
      <c r="R250" s="103"/>
      <c r="S250" s="103"/>
      <c r="T250" s="103"/>
      <c r="U250" s="104"/>
    </row>
    <row r="251" spans="1:21" s="7" customFormat="1" x14ac:dyDescent="0.2">
      <c r="A251" s="4"/>
      <c r="B251" s="4"/>
      <c r="C251" s="4"/>
      <c r="D251" s="5"/>
      <c r="E251" s="5"/>
      <c r="F251" s="5"/>
      <c r="G251" s="5"/>
      <c r="H251" s="5"/>
      <c r="I251" s="5"/>
      <c r="J251" s="5"/>
      <c r="K251" s="6"/>
      <c r="L251" s="6"/>
      <c r="M251" s="102"/>
      <c r="N251" s="102"/>
      <c r="O251" s="103"/>
      <c r="P251" s="103"/>
      <c r="Q251" s="103"/>
      <c r="R251" s="103"/>
      <c r="S251" s="103"/>
      <c r="T251" s="103"/>
      <c r="U251" s="104"/>
    </row>
    <row r="252" spans="1:21" s="7" customFormat="1" x14ac:dyDescent="0.2">
      <c r="A252" s="4"/>
      <c r="B252" s="4"/>
      <c r="C252" s="4"/>
      <c r="D252" s="5"/>
      <c r="E252" s="5"/>
      <c r="F252" s="5"/>
      <c r="G252" s="5"/>
      <c r="H252" s="5"/>
      <c r="I252" s="5"/>
      <c r="J252" s="5"/>
      <c r="K252" s="6"/>
      <c r="L252" s="6"/>
      <c r="M252" s="102"/>
      <c r="N252" s="102"/>
      <c r="O252" s="103"/>
      <c r="P252" s="103"/>
      <c r="Q252" s="103"/>
      <c r="R252" s="103"/>
      <c r="S252" s="103"/>
      <c r="T252" s="103"/>
      <c r="U252" s="104"/>
    </row>
    <row r="253" spans="1:21" s="7" customFormat="1" x14ac:dyDescent="0.2">
      <c r="A253" s="4"/>
      <c r="B253" s="4"/>
      <c r="C253" s="4"/>
      <c r="D253" s="5"/>
      <c r="E253" s="5"/>
      <c r="F253" s="5"/>
      <c r="G253" s="5"/>
      <c r="H253" s="5"/>
      <c r="I253" s="5"/>
      <c r="J253" s="5"/>
      <c r="K253" s="6"/>
      <c r="L253" s="6"/>
      <c r="M253" s="102"/>
      <c r="N253" s="102"/>
      <c r="O253" s="103"/>
      <c r="P253" s="103"/>
      <c r="Q253" s="103"/>
      <c r="R253" s="103"/>
      <c r="S253" s="103"/>
      <c r="T253" s="103"/>
      <c r="U253" s="104"/>
    </row>
    <row r="254" spans="1:21" s="7" customFormat="1" x14ac:dyDescent="0.2">
      <c r="A254" s="4"/>
      <c r="B254" s="4"/>
      <c r="C254" s="4"/>
      <c r="D254" s="5"/>
      <c r="E254" s="5"/>
      <c r="F254" s="5"/>
      <c r="G254" s="5"/>
      <c r="H254" s="5"/>
      <c r="I254" s="5"/>
      <c r="J254" s="5"/>
      <c r="K254" s="6"/>
      <c r="L254" s="6"/>
      <c r="M254" s="102"/>
      <c r="N254" s="102"/>
      <c r="O254" s="103"/>
      <c r="P254" s="103"/>
      <c r="Q254" s="103"/>
      <c r="R254" s="103"/>
      <c r="S254" s="103"/>
      <c r="T254" s="103"/>
      <c r="U254" s="104"/>
    </row>
    <row r="255" spans="1:21" s="7" customFormat="1" x14ac:dyDescent="0.2">
      <c r="A255" s="4"/>
      <c r="B255" s="4"/>
      <c r="C255" s="4"/>
      <c r="D255" s="5"/>
      <c r="E255" s="5"/>
      <c r="F255" s="5"/>
      <c r="G255" s="5"/>
      <c r="H255" s="5"/>
      <c r="I255" s="5"/>
      <c r="J255" s="5"/>
      <c r="K255" s="6"/>
      <c r="L255" s="6"/>
      <c r="M255" s="102"/>
      <c r="N255" s="102"/>
      <c r="O255" s="103"/>
      <c r="P255" s="103"/>
      <c r="Q255" s="103"/>
      <c r="R255" s="103"/>
      <c r="S255" s="103"/>
      <c r="T255" s="103"/>
      <c r="U255" s="104"/>
    </row>
    <row r="256" spans="1:21" s="7" customFormat="1" x14ac:dyDescent="0.2">
      <c r="A256" s="4"/>
      <c r="B256" s="4"/>
      <c r="C256" s="4"/>
      <c r="D256" s="5"/>
      <c r="E256" s="5"/>
      <c r="F256" s="5"/>
      <c r="G256" s="5"/>
      <c r="H256" s="5"/>
      <c r="I256" s="5"/>
      <c r="J256" s="5"/>
      <c r="K256" s="6"/>
      <c r="L256" s="6"/>
      <c r="M256" s="102"/>
      <c r="N256" s="102"/>
      <c r="O256" s="103"/>
      <c r="P256" s="103"/>
      <c r="Q256" s="103"/>
      <c r="R256" s="103"/>
      <c r="S256" s="103"/>
      <c r="T256" s="103"/>
      <c r="U256" s="104"/>
    </row>
    <row r="257" spans="1:21" s="7" customFormat="1" x14ac:dyDescent="0.2">
      <c r="A257" s="4"/>
      <c r="B257" s="4"/>
      <c r="C257" s="4"/>
      <c r="D257" s="5"/>
      <c r="E257" s="5"/>
      <c r="F257" s="5"/>
      <c r="G257" s="5"/>
      <c r="H257" s="5"/>
      <c r="I257" s="5"/>
      <c r="J257" s="5"/>
      <c r="K257" s="6"/>
      <c r="L257" s="6"/>
      <c r="M257" s="102"/>
      <c r="N257" s="102"/>
      <c r="O257" s="103"/>
      <c r="P257" s="103"/>
      <c r="Q257" s="103"/>
      <c r="R257" s="103"/>
      <c r="S257" s="103"/>
      <c r="T257" s="103"/>
      <c r="U257" s="104"/>
    </row>
    <row r="258" spans="1:21" s="7" customFormat="1" x14ac:dyDescent="0.2">
      <c r="A258" s="4"/>
      <c r="B258" s="4"/>
      <c r="C258" s="4"/>
      <c r="D258" s="5"/>
      <c r="E258" s="5"/>
      <c r="F258" s="5"/>
      <c r="G258" s="5"/>
      <c r="H258" s="5"/>
      <c r="I258" s="5"/>
      <c r="J258" s="5"/>
      <c r="K258" s="6"/>
      <c r="L258" s="6"/>
      <c r="M258" s="102"/>
      <c r="N258" s="102"/>
      <c r="O258" s="103"/>
      <c r="P258" s="103"/>
      <c r="Q258" s="103"/>
      <c r="R258" s="103"/>
      <c r="S258" s="103"/>
      <c r="T258" s="103"/>
      <c r="U258" s="104"/>
    </row>
    <row r="259" spans="1:21" s="7" customFormat="1" x14ac:dyDescent="0.2">
      <c r="A259" s="4"/>
      <c r="B259" s="4"/>
      <c r="C259" s="4"/>
      <c r="D259" s="5"/>
      <c r="E259" s="5"/>
      <c r="F259" s="5"/>
      <c r="G259" s="5"/>
      <c r="H259" s="5"/>
      <c r="I259" s="5"/>
      <c r="J259" s="5"/>
      <c r="K259" s="6"/>
      <c r="L259" s="6"/>
      <c r="M259" s="102"/>
      <c r="N259" s="102"/>
      <c r="O259" s="103"/>
      <c r="P259" s="103"/>
      <c r="Q259" s="103"/>
      <c r="R259" s="103"/>
      <c r="S259" s="103"/>
      <c r="T259" s="103"/>
      <c r="U259" s="104"/>
    </row>
    <row r="260" spans="1:21" s="7" customFormat="1" x14ac:dyDescent="0.2">
      <c r="A260" s="4"/>
      <c r="B260" s="4"/>
      <c r="C260" s="4"/>
      <c r="D260" s="5"/>
      <c r="E260" s="5"/>
      <c r="F260" s="5"/>
      <c r="G260" s="5"/>
      <c r="H260" s="5"/>
      <c r="I260" s="5"/>
      <c r="J260" s="5"/>
      <c r="K260" s="6"/>
      <c r="L260" s="6"/>
      <c r="M260" s="102"/>
      <c r="N260" s="102"/>
      <c r="O260" s="103"/>
      <c r="P260" s="103"/>
      <c r="Q260" s="103"/>
      <c r="R260" s="103"/>
      <c r="S260" s="103"/>
      <c r="T260" s="103"/>
      <c r="U260" s="104"/>
    </row>
    <row r="261" spans="1:21" s="7" customFormat="1" x14ac:dyDescent="0.2">
      <c r="A261" s="4"/>
      <c r="B261" s="4"/>
      <c r="C261" s="4"/>
      <c r="D261" s="5"/>
      <c r="E261" s="5"/>
      <c r="F261" s="5"/>
      <c r="G261" s="5"/>
      <c r="H261" s="5"/>
      <c r="I261" s="5"/>
      <c r="J261" s="5"/>
      <c r="K261" s="6"/>
      <c r="L261" s="6"/>
      <c r="M261" s="102"/>
      <c r="N261" s="102"/>
      <c r="O261" s="103"/>
      <c r="P261" s="103"/>
      <c r="Q261" s="103"/>
      <c r="R261" s="103"/>
      <c r="S261" s="103"/>
      <c r="T261" s="103"/>
      <c r="U261" s="104"/>
    </row>
    <row r="262" spans="1:21" s="7" customFormat="1" x14ac:dyDescent="0.2">
      <c r="A262" s="4"/>
      <c r="B262" s="4"/>
      <c r="C262" s="4"/>
      <c r="D262" s="5"/>
      <c r="E262" s="5"/>
      <c r="F262" s="5"/>
      <c r="G262" s="5"/>
      <c r="H262" s="5"/>
      <c r="I262" s="5"/>
      <c r="J262" s="5"/>
      <c r="K262" s="6"/>
      <c r="L262" s="6"/>
      <c r="M262" s="102"/>
      <c r="N262" s="102"/>
      <c r="O262" s="103"/>
      <c r="P262" s="103"/>
      <c r="Q262" s="103"/>
      <c r="R262" s="103"/>
      <c r="S262" s="103"/>
      <c r="T262" s="103"/>
      <c r="U262" s="104"/>
    </row>
    <row r="263" spans="1:21" s="7" customFormat="1" x14ac:dyDescent="0.2">
      <c r="A263" s="4"/>
      <c r="B263" s="4"/>
      <c r="C263" s="4"/>
      <c r="D263" s="5"/>
      <c r="E263" s="5"/>
      <c r="F263" s="5"/>
      <c r="G263" s="5"/>
      <c r="H263" s="5"/>
      <c r="I263" s="5"/>
      <c r="J263" s="5"/>
      <c r="K263" s="6"/>
      <c r="L263" s="6"/>
      <c r="M263" s="102"/>
      <c r="N263" s="102"/>
      <c r="O263" s="103"/>
      <c r="P263" s="103"/>
      <c r="Q263" s="103"/>
      <c r="R263" s="103"/>
      <c r="S263" s="103"/>
      <c r="T263" s="103"/>
      <c r="U263" s="104"/>
    </row>
    <row r="264" spans="1:21" s="7" customFormat="1" x14ac:dyDescent="0.2">
      <c r="A264" s="4"/>
      <c r="B264" s="4"/>
      <c r="C264" s="4"/>
      <c r="D264" s="5"/>
      <c r="E264" s="5"/>
      <c r="F264" s="5"/>
      <c r="G264" s="5"/>
      <c r="H264" s="5"/>
      <c r="I264" s="5"/>
      <c r="J264" s="5"/>
      <c r="K264" s="6"/>
      <c r="L264" s="6"/>
      <c r="M264" s="102"/>
      <c r="N264" s="102"/>
      <c r="O264" s="103"/>
      <c r="P264" s="103"/>
      <c r="Q264" s="103"/>
      <c r="R264" s="103"/>
      <c r="S264" s="103"/>
      <c r="T264" s="103"/>
      <c r="U264" s="104"/>
    </row>
    <row r="265" spans="1:21" s="7" customFormat="1" x14ac:dyDescent="0.2">
      <c r="A265" s="4"/>
      <c r="B265" s="4"/>
      <c r="C265" s="4"/>
      <c r="D265" s="5"/>
      <c r="E265" s="5"/>
      <c r="F265" s="5"/>
      <c r="G265" s="5"/>
      <c r="H265" s="5"/>
      <c r="I265" s="5"/>
      <c r="J265" s="5"/>
      <c r="K265" s="6"/>
      <c r="L265" s="6"/>
      <c r="M265" s="102"/>
      <c r="N265" s="102"/>
      <c r="O265" s="103"/>
      <c r="P265" s="103"/>
      <c r="Q265" s="103"/>
      <c r="R265" s="103"/>
      <c r="S265" s="103"/>
      <c r="T265" s="103"/>
      <c r="U265" s="104"/>
    </row>
    <row r="266" spans="1:21" s="7" customFormat="1" x14ac:dyDescent="0.2">
      <c r="A266" s="4"/>
      <c r="B266" s="4"/>
      <c r="C266" s="4"/>
      <c r="D266" s="5"/>
      <c r="E266" s="5"/>
      <c r="F266" s="5"/>
      <c r="G266" s="5"/>
      <c r="H266" s="5"/>
      <c r="I266" s="5"/>
      <c r="J266" s="5"/>
      <c r="K266" s="6"/>
      <c r="L266" s="6"/>
      <c r="M266" s="102"/>
      <c r="N266" s="102"/>
      <c r="O266" s="103"/>
      <c r="P266" s="103"/>
      <c r="Q266" s="103"/>
      <c r="R266" s="103"/>
      <c r="S266" s="103"/>
      <c r="T266" s="103"/>
      <c r="U266" s="104"/>
    </row>
    <row r="267" spans="1:21" s="7" customFormat="1" x14ac:dyDescent="0.2">
      <c r="A267" s="4"/>
      <c r="B267" s="4"/>
      <c r="C267" s="4"/>
      <c r="D267" s="5"/>
      <c r="E267" s="5"/>
      <c r="F267" s="5"/>
      <c r="G267" s="5"/>
      <c r="H267" s="5"/>
      <c r="I267" s="5"/>
      <c r="J267" s="5"/>
      <c r="K267" s="6"/>
      <c r="L267" s="6"/>
      <c r="M267" s="74"/>
      <c r="N267" s="79"/>
      <c r="O267" s="80"/>
      <c r="P267" s="80"/>
      <c r="Q267" s="80"/>
      <c r="R267" s="80"/>
      <c r="S267" s="80"/>
      <c r="T267" s="80"/>
      <c r="U267" s="75"/>
    </row>
    <row r="268" spans="1:21" s="7" customFormat="1" x14ac:dyDescent="0.2">
      <c r="A268" s="4"/>
      <c r="B268" s="4"/>
      <c r="C268" s="4"/>
      <c r="D268" s="5"/>
      <c r="E268" s="5"/>
      <c r="F268" s="5"/>
      <c r="G268" s="5"/>
      <c r="H268" s="5"/>
      <c r="I268" s="5"/>
      <c r="J268" s="5"/>
      <c r="K268" s="6"/>
      <c r="L268" s="6"/>
      <c r="M268" s="74"/>
      <c r="N268" s="79"/>
      <c r="O268" s="80"/>
      <c r="P268" s="80"/>
      <c r="Q268" s="80"/>
      <c r="R268" s="80"/>
      <c r="S268" s="80"/>
      <c r="T268" s="80"/>
      <c r="U268" s="75"/>
    </row>
    <row r="269" spans="1:21" s="7" customFormat="1" x14ac:dyDescent="0.2">
      <c r="A269" s="4"/>
      <c r="B269" s="4"/>
      <c r="C269" s="4"/>
      <c r="D269" s="5"/>
      <c r="E269" s="5"/>
      <c r="F269" s="5"/>
      <c r="G269" s="5"/>
      <c r="H269" s="5"/>
      <c r="I269" s="5"/>
      <c r="J269" s="5"/>
      <c r="K269" s="6"/>
      <c r="L269" s="6"/>
      <c r="M269" s="74"/>
      <c r="N269" s="79"/>
      <c r="O269" s="80"/>
      <c r="P269" s="80"/>
      <c r="Q269" s="80"/>
      <c r="R269" s="80"/>
      <c r="S269" s="80"/>
      <c r="T269" s="80"/>
      <c r="U269" s="75"/>
    </row>
    <row r="270" spans="1:21" s="7" customFormat="1" x14ac:dyDescent="0.2">
      <c r="A270" s="4"/>
      <c r="B270" s="4"/>
      <c r="C270" s="4"/>
      <c r="D270" s="5"/>
      <c r="E270" s="5"/>
      <c r="F270" s="5"/>
      <c r="G270" s="5"/>
      <c r="H270" s="5"/>
      <c r="I270" s="5"/>
      <c r="J270" s="5"/>
      <c r="K270" s="6"/>
      <c r="L270" s="6"/>
      <c r="M270" s="74"/>
      <c r="N270" s="79"/>
      <c r="O270" s="80"/>
      <c r="P270" s="80"/>
      <c r="Q270" s="80"/>
      <c r="R270" s="80"/>
      <c r="S270" s="80"/>
      <c r="T270" s="80"/>
      <c r="U270" s="75"/>
    </row>
    <row r="271" spans="1:21" s="7" customFormat="1" x14ac:dyDescent="0.2">
      <c r="A271" s="4"/>
      <c r="B271" s="4"/>
      <c r="C271" s="4"/>
      <c r="D271" s="5"/>
      <c r="E271" s="5"/>
      <c r="F271" s="5"/>
      <c r="G271" s="5"/>
      <c r="H271" s="5"/>
      <c r="I271" s="5"/>
      <c r="J271" s="5"/>
      <c r="K271" s="6"/>
      <c r="L271" s="6"/>
      <c r="M271" s="74"/>
      <c r="N271" s="79"/>
      <c r="O271" s="80"/>
      <c r="P271" s="80"/>
      <c r="Q271" s="80"/>
      <c r="R271" s="80"/>
      <c r="S271" s="80"/>
      <c r="T271" s="80"/>
      <c r="U271" s="75"/>
    </row>
    <row r="272" spans="1:21" s="7" customFormat="1" x14ac:dyDescent="0.2">
      <c r="A272" s="4"/>
      <c r="B272" s="4"/>
      <c r="C272" s="4"/>
      <c r="D272" s="5"/>
      <c r="E272" s="5"/>
      <c r="F272" s="5"/>
      <c r="G272" s="5"/>
      <c r="H272" s="5"/>
      <c r="I272" s="5"/>
      <c r="J272" s="5"/>
      <c r="K272" s="6"/>
      <c r="L272" s="6"/>
      <c r="M272" s="74"/>
      <c r="N272" s="79"/>
      <c r="O272" s="80"/>
      <c r="P272" s="80"/>
      <c r="Q272" s="80"/>
      <c r="R272" s="80"/>
      <c r="S272" s="80"/>
      <c r="T272" s="80"/>
      <c r="U272" s="75"/>
    </row>
    <row r="273" spans="1:21" s="7" customFormat="1" x14ac:dyDescent="0.2">
      <c r="A273" s="4"/>
      <c r="B273" s="4"/>
      <c r="C273" s="4"/>
      <c r="D273" s="5"/>
      <c r="E273" s="5"/>
      <c r="F273" s="5"/>
      <c r="G273" s="5"/>
      <c r="H273" s="5"/>
      <c r="I273" s="5"/>
      <c r="J273" s="5"/>
      <c r="K273" s="6"/>
      <c r="L273" s="6"/>
      <c r="M273" s="74"/>
      <c r="N273" s="79"/>
      <c r="O273" s="80"/>
      <c r="P273" s="80"/>
      <c r="Q273" s="80"/>
      <c r="R273" s="80"/>
      <c r="S273" s="80"/>
      <c r="T273" s="80"/>
      <c r="U273" s="75"/>
    </row>
    <row r="274" spans="1:21" s="7" customFormat="1" x14ac:dyDescent="0.2">
      <c r="A274" s="4"/>
      <c r="B274" s="4"/>
      <c r="C274" s="4"/>
      <c r="D274" s="5"/>
      <c r="E274" s="5"/>
      <c r="F274" s="5"/>
      <c r="G274" s="5"/>
      <c r="H274" s="5"/>
      <c r="I274" s="5"/>
      <c r="J274" s="5"/>
      <c r="K274" s="6"/>
      <c r="L274" s="6"/>
      <c r="M274" s="74"/>
      <c r="N274" s="79"/>
      <c r="O274" s="80"/>
      <c r="P274" s="80"/>
      <c r="Q274" s="80"/>
      <c r="R274" s="80"/>
      <c r="S274" s="80"/>
      <c r="T274" s="80"/>
      <c r="U274" s="75"/>
    </row>
    <row r="275" spans="1:21" s="7" customFormat="1" x14ac:dyDescent="0.2">
      <c r="A275" s="4"/>
      <c r="B275" s="4"/>
      <c r="C275" s="4"/>
      <c r="D275" s="5"/>
      <c r="E275" s="5"/>
      <c r="F275" s="5"/>
      <c r="G275" s="5"/>
      <c r="H275" s="5"/>
      <c r="I275" s="5"/>
      <c r="J275" s="5"/>
      <c r="K275" s="6"/>
      <c r="L275" s="6"/>
      <c r="M275" s="74"/>
      <c r="N275" s="79"/>
      <c r="O275" s="80"/>
      <c r="P275" s="80"/>
      <c r="Q275" s="80"/>
      <c r="R275" s="80"/>
      <c r="S275" s="80"/>
      <c r="T275" s="80"/>
      <c r="U275" s="75"/>
    </row>
    <row r="276" spans="1:21" s="7" customFormat="1" x14ac:dyDescent="0.2">
      <c r="A276" s="4"/>
      <c r="B276" s="4"/>
      <c r="C276" s="4"/>
      <c r="D276" s="5"/>
      <c r="E276" s="5"/>
      <c r="F276" s="5"/>
      <c r="G276" s="5"/>
      <c r="H276" s="5"/>
      <c r="I276" s="5"/>
      <c r="J276" s="5"/>
      <c r="K276" s="6"/>
      <c r="L276" s="6"/>
      <c r="M276" s="74"/>
      <c r="N276" s="79"/>
      <c r="O276" s="80"/>
      <c r="P276" s="80"/>
      <c r="Q276" s="80"/>
      <c r="R276" s="80"/>
      <c r="S276" s="80"/>
      <c r="T276" s="80"/>
      <c r="U276" s="75"/>
    </row>
  </sheetData>
  <sheetProtection selectLockedCells="1"/>
  <mergeCells count="13">
    <mergeCell ref="A230:I230"/>
    <mergeCell ref="H7:I7"/>
    <mergeCell ref="S7:T7"/>
    <mergeCell ref="P31:T31"/>
    <mergeCell ref="A229:I229"/>
    <mergeCell ref="A225:J225"/>
    <mergeCell ref="A224:J224"/>
    <mergeCell ref="A231:I231"/>
    <mergeCell ref="A232:I232"/>
    <mergeCell ref="A233:I233"/>
    <mergeCell ref="A234:I234"/>
    <mergeCell ref="A239:I239"/>
    <mergeCell ref="A235:I235"/>
  </mergeCells>
  <dataValidations count="2">
    <dataValidation type="list" errorStyle="warning" allowBlank="1" showInputMessage="1" showErrorMessage="1" promptTitle="Attention:" prompt="&quot;Countries with any missing data, are not shown in this pie chart list, but the data are available in the table below&quot;" sqref="WVP983043:WVQ983043 JD7:JE7 SZ7:TA7 ACV7:ACW7 AMR7:AMS7 AWN7:AWO7 BGJ7:BGK7 BQF7:BQG7 CAB7:CAC7 CJX7:CJY7 CTT7:CTU7 DDP7:DDQ7 DNL7:DNM7 DXH7:DXI7 EHD7:EHE7 EQZ7:ERA7 FAV7:FAW7 FKR7:FKS7 FUN7:FUO7 GEJ7:GEK7 GOF7:GOG7 GYB7:GYC7 HHX7:HHY7 HRT7:HRU7 IBP7:IBQ7 ILL7:ILM7 IVH7:IVI7 JFD7:JFE7 JOZ7:JPA7 JYV7:JYW7 KIR7:KIS7 KSN7:KSO7 LCJ7:LCK7 LMF7:LMG7 LWB7:LWC7 MFX7:MFY7 MPT7:MPU7 MZP7:MZQ7 NJL7:NJM7 NTH7:NTI7 ODD7:ODE7 OMZ7:ONA7 OWV7:OWW7 PGR7:PGS7 PQN7:PQO7 QAJ7:QAK7 QKF7:QKG7 QUB7:QUC7 RDX7:RDY7 RNT7:RNU7 RXP7:RXQ7 SHL7:SHM7 SRH7:SRI7 TBD7:TBE7 TKZ7:TLA7 TUV7:TUW7 UER7:UES7 UON7:UOO7 UYJ7:UYK7 VIF7:VIG7 VSB7:VSC7 WBX7:WBY7 WLT7:WLU7 WVP7:WVQ7 H65539:I65539 JD65539:JE65539 SZ65539:TA65539 ACV65539:ACW65539 AMR65539:AMS65539 AWN65539:AWO65539 BGJ65539:BGK65539 BQF65539:BQG65539 CAB65539:CAC65539 CJX65539:CJY65539 CTT65539:CTU65539 DDP65539:DDQ65539 DNL65539:DNM65539 DXH65539:DXI65539 EHD65539:EHE65539 EQZ65539:ERA65539 FAV65539:FAW65539 FKR65539:FKS65539 FUN65539:FUO65539 GEJ65539:GEK65539 GOF65539:GOG65539 GYB65539:GYC65539 HHX65539:HHY65539 HRT65539:HRU65539 IBP65539:IBQ65539 ILL65539:ILM65539 IVH65539:IVI65539 JFD65539:JFE65539 JOZ65539:JPA65539 JYV65539:JYW65539 KIR65539:KIS65539 KSN65539:KSO65539 LCJ65539:LCK65539 LMF65539:LMG65539 LWB65539:LWC65539 MFX65539:MFY65539 MPT65539:MPU65539 MZP65539:MZQ65539 NJL65539:NJM65539 NTH65539:NTI65539 ODD65539:ODE65539 OMZ65539:ONA65539 OWV65539:OWW65539 PGR65539:PGS65539 PQN65539:PQO65539 QAJ65539:QAK65539 QKF65539:QKG65539 QUB65539:QUC65539 RDX65539:RDY65539 RNT65539:RNU65539 RXP65539:RXQ65539 SHL65539:SHM65539 SRH65539:SRI65539 TBD65539:TBE65539 TKZ65539:TLA65539 TUV65539:TUW65539 UER65539:UES65539 UON65539:UOO65539 UYJ65539:UYK65539 VIF65539:VIG65539 VSB65539:VSC65539 WBX65539:WBY65539 WLT65539:WLU65539 WVP65539:WVQ65539 H131075:I131075 JD131075:JE131075 SZ131075:TA131075 ACV131075:ACW131075 AMR131075:AMS131075 AWN131075:AWO131075 BGJ131075:BGK131075 BQF131075:BQG131075 CAB131075:CAC131075 CJX131075:CJY131075 CTT131075:CTU131075 DDP131075:DDQ131075 DNL131075:DNM131075 DXH131075:DXI131075 EHD131075:EHE131075 EQZ131075:ERA131075 FAV131075:FAW131075 FKR131075:FKS131075 FUN131075:FUO131075 GEJ131075:GEK131075 GOF131075:GOG131075 GYB131075:GYC131075 HHX131075:HHY131075 HRT131075:HRU131075 IBP131075:IBQ131075 ILL131075:ILM131075 IVH131075:IVI131075 JFD131075:JFE131075 JOZ131075:JPA131075 JYV131075:JYW131075 KIR131075:KIS131075 KSN131075:KSO131075 LCJ131075:LCK131075 LMF131075:LMG131075 LWB131075:LWC131075 MFX131075:MFY131075 MPT131075:MPU131075 MZP131075:MZQ131075 NJL131075:NJM131075 NTH131075:NTI131075 ODD131075:ODE131075 OMZ131075:ONA131075 OWV131075:OWW131075 PGR131075:PGS131075 PQN131075:PQO131075 QAJ131075:QAK131075 QKF131075:QKG131075 QUB131075:QUC131075 RDX131075:RDY131075 RNT131075:RNU131075 RXP131075:RXQ131075 SHL131075:SHM131075 SRH131075:SRI131075 TBD131075:TBE131075 TKZ131075:TLA131075 TUV131075:TUW131075 UER131075:UES131075 UON131075:UOO131075 UYJ131075:UYK131075 VIF131075:VIG131075 VSB131075:VSC131075 WBX131075:WBY131075 WLT131075:WLU131075 WVP131075:WVQ131075 H196611:I196611 JD196611:JE196611 SZ196611:TA196611 ACV196611:ACW196611 AMR196611:AMS196611 AWN196611:AWO196611 BGJ196611:BGK196611 BQF196611:BQG196611 CAB196611:CAC196611 CJX196611:CJY196611 CTT196611:CTU196611 DDP196611:DDQ196611 DNL196611:DNM196611 DXH196611:DXI196611 EHD196611:EHE196611 EQZ196611:ERA196611 FAV196611:FAW196611 FKR196611:FKS196611 FUN196611:FUO196611 GEJ196611:GEK196611 GOF196611:GOG196611 GYB196611:GYC196611 HHX196611:HHY196611 HRT196611:HRU196611 IBP196611:IBQ196611 ILL196611:ILM196611 IVH196611:IVI196611 JFD196611:JFE196611 JOZ196611:JPA196611 JYV196611:JYW196611 KIR196611:KIS196611 KSN196611:KSO196611 LCJ196611:LCK196611 LMF196611:LMG196611 LWB196611:LWC196611 MFX196611:MFY196611 MPT196611:MPU196611 MZP196611:MZQ196611 NJL196611:NJM196611 NTH196611:NTI196611 ODD196611:ODE196611 OMZ196611:ONA196611 OWV196611:OWW196611 PGR196611:PGS196611 PQN196611:PQO196611 QAJ196611:QAK196611 QKF196611:QKG196611 QUB196611:QUC196611 RDX196611:RDY196611 RNT196611:RNU196611 RXP196611:RXQ196611 SHL196611:SHM196611 SRH196611:SRI196611 TBD196611:TBE196611 TKZ196611:TLA196611 TUV196611:TUW196611 UER196611:UES196611 UON196611:UOO196611 UYJ196611:UYK196611 VIF196611:VIG196611 VSB196611:VSC196611 WBX196611:WBY196611 WLT196611:WLU196611 WVP196611:WVQ196611 H262147:I262147 JD262147:JE262147 SZ262147:TA262147 ACV262147:ACW262147 AMR262147:AMS262147 AWN262147:AWO262147 BGJ262147:BGK262147 BQF262147:BQG262147 CAB262147:CAC262147 CJX262147:CJY262147 CTT262147:CTU262147 DDP262147:DDQ262147 DNL262147:DNM262147 DXH262147:DXI262147 EHD262147:EHE262147 EQZ262147:ERA262147 FAV262147:FAW262147 FKR262147:FKS262147 FUN262147:FUO262147 GEJ262147:GEK262147 GOF262147:GOG262147 GYB262147:GYC262147 HHX262147:HHY262147 HRT262147:HRU262147 IBP262147:IBQ262147 ILL262147:ILM262147 IVH262147:IVI262147 JFD262147:JFE262147 JOZ262147:JPA262147 JYV262147:JYW262147 KIR262147:KIS262147 KSN262147:KSO262147 LCJ262147:LCK262147 LMF262147:LMG262147 LWB262147:LWC262147 MFX262147:MFY262147 MPT262147:MPU262147 MZP262147:MZQ262147 NJL262147:NJM262147 NTH262147:NTI262147 ODD262147:ODE262147 OMZ262147:ONA262147 OWV262147:OWW262147 PGR262147:PGS262147 PQN262147:PQO262147 QAJ262147:QAK262147 QKF262147:QKG262147 QUB262147:QUC262147 RDX262147:RDY262147 RNT262147:RNU262147 RXP262147:RXQ262147 SHL262147:SHM262147 SRH262147:SRI262147 TBD262147:TBE262147 TKZ262147:TLA262147 TUV262147:TUW262147 UER262147:UES262147 UON262147:UOO262147 UYJ262147:UYK262147 VIF262147:VIG262147 VSB262147:VSC262147 WBX262147:WBY262147 WLT262147:WLU262147 WVP262147:WVQ262147 H327683:I327683 JD327683:JE327683 SZ327683:TA327683 ACV327683:ACW327683 AMR327683:AMS327683 AWN327683:AWO327683 BGJ327683:BGK327683 BQF327683:BQG327683 CAB327683:CAC327683 CJX327683:CJY327683 CTT327683:CTU327683 DDP327683:DDQ327683 DNL327683:DNM327683 DXH327683:DXI327683 EHD327683:EHE327683 EQZ327683:ERA327683 FAV327683:FAW327683 FKR327683:FKS327683 FUN327683:FUO327683 GEJ327683:GEK327683 GOF327683:GOG327683 GYB327683:GYC327683 HHX327683:HHY327683 HRT327683:HRU327683 IBP327683:IBQ327683 ILL327683:ILM327683 IVH327683:IVI327683 JFD327683:JFE327683 JOZ327683:JPA327683 JYV327683:JYW327683 KIR327683:KIS327683 KSN327683:KSO327683 LCJ327683:LCK327683 LMF327683:LMG327683 LWB327683:LWC327683 MFX327683:MFY327683 MPT327683:MPU327683 MZP327683:MZQ327683 NJL327683:NJM327683 NTH327683:NTI327683 ODD327683:ODE327683 OMZ327683:ONA327683 OWV327683:OWW327683 PGR327683:PGS327683 PQN327683:PQO327683 QAJ327683:QAK327683 QKF327683:QKG327683 QUB327683:QUC327683 RDX327683:RDY327683 RNT327683:RNU327683 RXP327683:RXQ327683 SHL327683:SHM327683 SRH327683:SRI327683 TBD327683:TBE327683 TKZ327683:TLA327683 TUV327683:TUW327683 UER327683:UES327683 UON327683:UOO327683 UYJ327683:UYK327683 VIF327683:VIG327683 VSB327683:VSC327683 WBX327683:WBY327683 WLT327683:WLU327683 WVP327683:WVQ327683 H393219:I393219 JD393219:JE393219 SZ393219:TA393219 ACV393219:ACW393219 AMR393219:AMS393219 AWN393219:AWO393219 BGJ393219:BGK393219 BQF393219:BQG393219 CAB393219:CAC393219 CJX393219:CJY393219 CTT393219:CTU393219 DDP393219:DDQ393219 DNL393219:DNM393219 DXH393219:DXI393219 EHD393219:EHE393219 EQZ393219:ERA393219 FAV393219:FAW393219 FKR393219:FKS393219 FUN393219:FUO393219 GEJ393219:GEK393219 GOF393219:GOG393219 GYB393219:GYC393219 HHX393219:HHY393219 HRT393219:HRU393219 IBP393219:IBQ393219 ILL393219:ILM393219 IVH393219:IVI393219 JFD393219:JFE393219 JOZ393219:JPA393219 JYV393219:JYW393219 KIR393219:KIS393219 KSN393219:KSO393219 LCJ393219:LCK393219 LMF393219:LMG393219 LWB393219:LWC393219 MFX393219:MFY393219 MPT393219:MPU393219 MZP393219:MZQ393219 NJL393219:NJM393219 NTH393219:NTI393219 ODD393219:ODE393219 OMZ393219:ONA393219 OWV393219:OWW393219 PGR393219:PGS393219 PQN393219:PQO393219 QAJ393219:QAK393219 QKF393219:QKG393219 QUB393219:QUC393219 RDX393219:RDY393219 RNT393219:RNU393219 RXP393219:RXQ393219 SHL393219:SHM393219 SRH393219:SRI393219 TBD393219:TBE393219 TKZ393219:TLA393219 TUV393219:TUW393219 UER393219:UES393219 UON393219:UOO393219 UYJ393219:UYK393219 VIF393219:VIG393219 VSB393219:VSC393219 WBX393219:WBY393219 WLT393219:WLU393219 WVP393219:WVQ393219 H458755:I458755 JD458755:JE458755 SZ458755:TA458755 ACV458755:ACW458755 AMR458755:AMS458755 AWN458755:AWO458755 BGJ458755:BGK458755 BQF458755:BQG458755 CAB458755:CAC458755 CJX458755:CJY458755 CTT458755:CTU458755 DDP458755:DDQ458755 DNL458755:DNM458755 DXH458755:DXI458755 EHD458755:EHE458755 EQZ458755:ERA458755 FAV458755:FAW458755 FKR458755:FKS458755 FUN458755:FUO458755 GEJ458755:GEK458755 GOF458755:GOG458755 GYB458755:GYC458755 HHX458755:HHY458755 HRT458755:HRU458755 IBP458755:IBQ458755 ILL458755:ILM458755 IVH458755:IVI458755 JFD458755:JFE458755 JOZ458755:JPA458755 JYV458755:JYW458755 KIR458755:KIS458755 KSN458755:KSO458755 LCJ458755:LCK458755 LMF458755:LMG458755 LWB458755:LWC458755 MFX458755:MFY458755 MPT458755:MPU458755 MZP458755:MZQ458755 NJL458755:NJM458755 NTH458755:NTI458755 ODD458755:ODE458755 OMZ458755:ONA458755 OWV458755:OWW458755 PGR458755:PGS458755 PQN458755:PQO458755 QAJ458755:QAK458755 QKF458755:QKG458755 QUB458755:QUC458755 RDX458755:RDY458755 RNT458755:RNU458755 RXP458755:RXQ458755 SHL458755:SHM458755 SRH458755:SRI458755 TBD458755:TBE458755 TKZ458755:TLA458755 TUV458755:TUW458755 UER458755:UES458755 UON458755:UOO458755 UYJ458755:UYK458755 VIF458755:VIG458755 VSB458755:VSC458755 WBX458755:WBY458755 WLT458755:WLU458755 WVP458755:WVQ458755 H524291:I524291 JD524291:JE524291 SZ524291:TA524291 ACV524291:ACW524291 AMR524291:AMS524291 AWN524291:AWO524291 BGJ524291:BGK524291 BQF524291:BQG524291 CAB524291:CAC524291 CJX524291:CJY524291 CTT524291:CTU524291 DDP524291:DDQ524291 DNL524291:DNM524291 DXH524291:DXI524291 EHD524291:EHE524291 EQZ524291:ERA524291 FAV524291:FAW524291 FKR524291:FKS524291 FUN524291:FUO524291 GEJ524291:GEK524291 GOF524291:GOG524291 GYB524291:GYC524291 HHX524291:HHY524291 HRT524291:HRU524291 IBP524291:IBQ524291 ILL524291:ILM524291 IVH524291:IVI524291 JFD524291:JFE524291 JOZ524291:JPA524291 JYV524291:JYW524291 KIR524291:KIS524291 KSN524291:KSO524291 LCJ524291:LCK524291 LMF524291:LMG524291 LWB524291:LWC524291 MFX524291:MFY524291 MPT524291:MPU524291 MZP524291:MZQ524291 NJL524291:NJM524291 NTH524291:NTI524291 ODD524291:ODE524291 OMZ524291:ONA524291 OWV524291:OWW524291 PGR524291:PGS524291 PQN524291:PQO524291 QAJ524291:QAK524291 QKF524291:QKG524291 QUB524291:QUC524291 RDX524291:RDY524291 RNT524291:RNU524291 RXP524291:RXQ524291 SHL524291:SHM524291 SRH524291:SRI524291 TBD524291:TBE524291 TKZ524291:TLA524291 TUV524291:TUW524291 UER524291:UES524291 UON524291:UOO524291 UYJ524291:UYK524291 VIF524291:VIG524291 VSB524291:VSC524291 WBX524291:WBY524291 WLT524291:WLU524291 WVP524291:WVQ524291 H589827:I589827 JD589827:JE589827 SZ589827:TA589827 ACV589827:ACW589827 AMR589827:AMS589827 AWN589827:AWO589827 BGJ589827:BGK589827 BQF589827:BQG589827 CAB589827:CAC589827 CJX589827:CJY589827 CTT589827:CTU589827 DDP589827:DDQ589827 DNL589827:DNM589827 DXH589827:DXI589827 EHD589827:EHE589827 EQZ589827:ERA589827 FAV589827:FAW589827 FKR589827:FKS589827 FUN589827:FUO589827 GEJ589827:GEK589827 GOF589827:GOG589827 GYB589827:GYC589827 HHX589827:HHY589827 HRT589827:HRU589827 IBP589827:IBQ589827 ILL589827:ILM589827 IVH589827:IVI589827 JFD589827:JFE589827 JOZ589827:JPA589827 JYV589827:JYW589827 KIR589827:KIS589827 KSN589827:KSO589827 LCJ589827:LCK589827 LMF589827:LMG589827 LWB589827:LWC589827 MFX589827:MFY589827 MPT589827:MPU589827 MZP589827:MZQ589827 NJL589827:NJM589827 NTH589827:NTI589827 ODD589827:ODE589827 OMZ589827:ONA589827 OWV589827:OWW589827 PGR589827:PGS589827 PQN589827:PQO589827 QAJ589827:QAK589827 QKF589827:QKG589827 QUB589827:QUC589827 RDX589827:RDY589827 RNT589827:RNU589827 RXP589827:RXQ589827 SHL589827:SHM589827 SRH589827:SRI589827 TBD589827:TBE589827 TKZ589827:TLA589827 TUV589827:TUW589827 UER589827:UES589827 UON589827:UOO589827 UYJ589827:UYK589827 VIF589827:VIG589827 VSB589827:VSC589827 WBX589827:WBY589827 WLT589827:WLU589827 WVP589827:WVQ589827 H655363:I655363 JD655363:JE655363 SZ655363:TA655363 ACV655363:ACW655363 AMR655363:AMS655363 AWN655363:AWO655363 BGJ655363:BGK655363 BQF655363:BQG655363 CAB655363:CAC655363 CJX655363:CJY655363 CTT655363:CTU655363 DDP655363:DDQ655363 DNL655363:DNM655363 DXH655363:DXI655363 EHD655363:EHE655363 EQZ655363:ERA655363 FAV655363:FAW655363 FKR655363:FKS655363 FUN655363:FUO655363 GEJ655363:GEK655363 GOF655363:GOG655363 GYB655363:GYC655363 HHX655363:HHY655363 HRT655363:HRU655363 IBP655363:IBQ655363 ILL655363:ILM655363 IVH655363:IVI655363 JFD655363:JFE655363 JOZ655363:JPA655363 JYV655363:JYW655363 KIR655363:KIS655363 KSN655363:KSO655363 LCJ655363:LCK655363 LMF655363:LMG655363 LWB655363:LWC655363 MFX655363:MFY655363 MPT655363:MPU655363 MZP655363:MZQ655363 NJL655363:NJM655363 NTH655363:NTI655363 ODD655363:ODE655363 OMZ655363:ONA655363 OWV655363:OWW655363 PGR655363:PGS655363 PQN655363:PQO655363 QAJ655363:QAK655363 QKF655363:QKG655363 QUB655363:QUC655363 RDX655363:RDY655363 RNT655363:RNU655363 RXP655363:RXQ655363 SHL655363:SHM655363 SRH655363:SRI655363 TBD655363:TBE655363 TKZ655363:TLA655363 TUV655363:TUW655363 UER655363:UES655363 UON655363:UOO655363 UYJ655363:UYK655363 VIF655363:VIG655363 VSB655363:VSC655363 WBX655363:WBY655363 WLT655363:WLU655363 WVP655363:WVQ655363 H720899:I720899 JD720899:JE720899 SZ720899:TA720899 ACV720899:ACW720899 AMR720899:AMS720899 AWN720899:AWO720899 BGJ720899:BGK720899 BQF720899:BQG720899 CAB720899:CAC720899 CJX720899:CJY720899 CTT720899:CTU720899 DDP720899:DDQ720899 DNL720899:DNM720899 DXH720899:DXI720899 EHD720899:EHE720899 EQZ720899:ERA720899 FAV720899:FAW720899 FKR720899:FKS720899 FUN720899:FUO720899 GEJ720899:GEK720899 GOF720899:GOG720899 GYB720899:GYC720899 HHX720899:HHY720899 HRT720899:HRU720899 IBP720899:IBQ720899 ILL720899:ILM720899 IVH720899:IVI720899 JFD720899:JFE720899 JOZ720899:JPA720899 JYV720899:JYW720899 KIR720899:KIS720899 KSN720899:KSO720899 LCJ720899:LCK720899 LMF720899:LMG720899 LWB720899:LWC720899 MFX720899:MFY720899 MPT720899:MPU720899 MZP720899:MZQ720899 NJL720899:NJM720899 NTH720899:NTI720899 ODD720899:ODE720899 OMZ720899:ONA720899 OWV720899:OWW720899 PGR720899:PGS720899 PQN720899:PQO720899 QAJ720899:QAK720899 QKF720899:QKG720899 QUB720899:QUC720899 RDX720899:RDY720899 RNT720899:RNU720899 RXP720899:RXQ720899 SHL720899:SHM720899 SRH720899:SRI720899 TBD720899:TBE720899 TKZ720899:TLA720899 TUV720899:TUW720899 UER720899:UES720899 UON720899:UOO720899 UYJ720899:UYK720899 VIF720899:VIG720899 VSB720899:VSC720899 WBX720899:WBY720899 WLT720899:WLU720899 WVP720899:WVQ720899 H786435:I786435 JD786435:JE786435 SZ786435:TA786435 ACV786435:ACW786435 AMR786435:AMS786435 AWN786435:AWO786435 BGJ786435:BGK786435 BQF786435:BQG786435 CAB786435:CAC786435 CJX786435:CJY786435 CTT786435:CTU786435 DDP786435:DDQ786435 DNL786435:DNM786435 DXH786435:DXI786435 EHD786435:EHE786435 EQZ786435:ERA786435 FAV786435:FAW786435 FKR786435:FKS786435 FUN786435:FUO786435 GEJ786435:GEK786435 GOF786435:GOG786435 GYB786435:GYC786435 HHX786435:HHY786435 HRT786435:HRU786435 IBP786435:IBQ786435 ILL786435:ILM786435 IVH786435:IVI786435 JFD786435:JFE786435 JOZ786435:JPA786435 JYV786435:JYW786435 KIR786435:KIS786435 KSN786435:KSO786435 LCJ786435:LCK786435 LMF786435:LMG786435 LWB786435:LWC786435 MFX786435:MFY786435 MPT786435:MPU786435 MZP786435:MZQ786435 NJL786435:NJM786435 NTH786435:NTI786435 ODD786435:ODE786435 OMZ786435:ONA786435 OWV786435:OWW786435 PGR786435:PGS786435 PQN786435:PQO786435 QAJ786435:QAK786435 QKF786435:QKG786435 QUB786435:QUC786435 RDX786435:RDY786435 RNT786435:RNU786435 RXP786435:RXQ786435 SHL786435:SHM786435 SRH786435:SRI786435 TBD786435:TBE786435 TKZ786435:TLA786435 TUV786435:TUW786435 UER786435:UES786435 UON786435:UOO786435 UYJ786435:UYK786435 VIF786435:VIG786435 VSB786435:VSC786435 WBX786435:WBY786435 WLT786435:WLU786435 WVP786435:WVQ786435 H851971:I851971 JD851971:JE851971 SZ851971:TA851971 ACV851971:ACW851971 AMR851971:AMS851971 AWN851971:AWO851971 BGJ851971:BGK851971 BQF851971:BQG851971 CAB851971:CAC851971 CJX851971:CJY851971 CTT851971:CTU851971 DDP851971:DDQ851971 DNL851971:DNM851971 DXH851971:DXI851971 EHD851971:EHE851971 EQZ851971:ERA851971 FAV851971:FAW851971 FKR851971:FKS851971 FUN851971:FUO851971 GEJ851971:GEK851971 GOF851971:GOG851971 GYB851971:GYC851971 HHX851971:HHY851971 HRT851971:HRU851971 IBP851971:IBQ851971 ILL851971:ILM851971 IVH851971:IVI851971 JFD851971:JFE851971 JOZ851971:JPA851971 JYV851971:JYW851971 KIR851971:KIS851971 KSN851971:KSO851971 LCJ851971:LCK851971 LMF851971:LMG851971 LWB851971:LWC851971 MFX851971:MFY851971 MPT851971:MPU851971 MZP851971:MZQ851971 NJL851971:NJM851971 NTH851971:NTI851971 ODD851971:ODE851971 OMZ851971:ONA851971 OWV851971:OWW851971 PGR851971:PGS851971 PQN851971:PQO851971 QAJ851971:QAK851971 QKF851971:QKG851971 QUB851971:QUC851971 RDX851971:RDY851971 RNT851971:RNU851971 RXP851971:RXQ851971 SHL851971:SHM851971 SRH851971:SRI851971 TBD851971:TBE851971 TKZ851971:TLA851971 TUV851971:TUW851971 UER851971:UES851971 UON851971:UOO851971 UYJ851971:UYK851971 VIF851971:VIG851971 VSB851971:VSC851971 WBX851971:WBY851971 WLT851971:WLU851971 WVP851971:WVQ851971 H917507:I917507 JD917507:JE917507 SZ917507:TA917507 ACV917507:ACW917507 AMR917507:AMS917507 AWN917507:AWO917507 BGJ917507:BGK917507 BQF917507:BQG917507 CAB917507:CAC917507 CJX917507:CJY917507 CTT917507:CTU917507 DDP917507:DDQ917507 DNL917507:DNM917507 DXH917507:DXI917507 EHD917507:EHE917507 EQZ917507:ERA917507 FAV917507:FAW917507 FKR917507:FKS917507 FUN917507:FUO917507 GEJ917507:GEK917507 GOF917507:GOG917507 GYB917507:GYC917507 HHX917507:HHY917507 HRT917507:HRU917507 IBP917507:IBQ917507 ILL917507:ILM917507 IVH917507:IVI917507 JFD917507:JFE917507 JOZ917507:JPA917507 JYV917507:JYW917507 KIR917507:KIS917507 KSN917507:KSO917507 LCJ917507:LCK917507 LMF917507:LMG917507 LWB917507:LWC917507 MFX917507:MFY917507 MPT917507:MPU917507 MZP917507:MZQ917507 NJL917507:NJM917507 NTH917507:NTI917507 ODD917507:ODE917507 OMZ917507:ONA917507 OWV917507:OWW917507 PGR917507:PGS917507 PQN917507:PQO917507 QAJ917507:QAK917507 QKF917507:QKG917507 QUB917507:QUC917507 RDX917507:RDY917507 RNT917507:RNU917507 RXP917507:RXQ917507 SHL917507:SHM917507 SRH917507:SRI917507 TBD917507:TBE917507 TKZ917507:TLA917507 TUV917507:TUW917507 UER917507:UES917507 UON917507:UOO917507 UYJ917507:UYK917507 VIF917507:VIG917507 VSB917507:VSC917507 WBX917507:WBY917507 WLT917507:WLU917507 WVP917507:WVQ917507 H983043:I983043 JD983043:JE983043 SZ983043:TA983043 ACV983043:ACW983043 AMR983043:AMS983043 AWN983043:AWO983043 BGJ983043:BGK983043 BQF983043:BQG983043 CAB983043:CAC983043 CJX983043:CJY983043 CTT983043:CTU983043 DDP983043:DDQ983043 DNL983043:DNM983043 DXH983043:DXI983043 EHD983043:EHE983043 EQZ983043:ERA983043 FAV983043:FAW983043 FKR983043:FKS983043 FUN983043:FUO983043 GEJ983043:GEK983043 GOF983043:GOG983043 GYB983043:GYC983043 HHX983043:HHY983043 HRT983043:HRU983043 IBP983043:IBQ983043 ILL983043:ILM983043 IVH983043:IVI983043 JFD983043:JFE983043 JOZ983043:JPA983043 JYV983043:JYW983043 KIR983043:KIS983043 KSN983043:KSO983043 LCJ983043:LCK983043 LMF983043:LMG983043 LWB983043:LWC983043 MFX983043:MFY983043 MPT983043:MPU983043 MZP983043:MZQ983043 NJL983043:NJM983043 NTH983043:NTI983043 ODD983043:ODE983043 OMZ983043:ONA983043 OWV983043:OWW983043 PGR983043:PGS983043 PQN983043:PQO983043 QAJ983043:QAK983043 QKF983043:QKG983043 QUB983043:QUC983043 RDX983043:RDY983043 RNT983043:RNU983043 RXP983043:RXQ983043 SHL983043:SHM983043 SRH983043:SRI983043 TBD983043:TBE983043 TKZ983043:TLA983043 TUV983043:TUW983043 UER983043:UES983043 UON983043:UOO983043 UYJ983043:UYK983043 VIF983043:VIG983043 VSB983043:VSC983043 WBX983043:WBY983043 WLT983043:WLU983043" xr:uid="{00000000-0002-0000-0000-000000000000}">
      <formula1>$M$32:$M$199</formula1>
    </dataValidation>
    <dataValidation type="list" errorStyle="warning" allowBlank="1" showInputMessage="1" showErrorMessage="1" promptTitle="Attention:" prompt="&quot;Countries with any missing data, are not shown in this pie chart list, but the data are available in the table below&quot;" sqref="H7:I7" xr:uid="{00000000-0002-0000-0000-000001000000}">
      <formula1>$M$32:$M$219</formula1>
    </dataValidation>
  </dataValidations>
  <hyperlinks>
    <hyperlink ref="A225:J225" r:id="rId1" display="See:  http://unfccc.int ." xr:uid="{00000000-0004-0000-0000-000000000000}"/>
    <hyperlink ref="A235:I235" r:id="rId2" display="See: http://unfccc.int/ghg_data/ghg_data_unfccc/data_sources/items/3816.php ." xr:uid="{00000000-0004-0000-0000-000001000000}"/>
  </hyperlinks>
  <printOptions horizontalCentered="1"/>
  <pageMargins left="0.5" right="0.25" top="0.5" bottom="0.5" header="0.5" footer="0.5"/>
  <pageSetup orientation="landscape" r:id="rId3"/>
  <headerFooter alignWithMargins="0"/>
  <rowBreaks count="1" manualBreakCount="1">
    <brk id="211" max="9"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GHG</vt:lpstr>
      <vt:lpstr>GHG!Print_Area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Carrington</dc:creator>
  <cp:lastModifiedBy>Eugenio Facciolo</cp:lastModifiedBy>
  <cp:lastPrinted>2016-03-21T15:22:45Z</cp:lastPrinted>
  <dcterms:created xsi:type="dcterms:W3CDTF">1996-10-14T23:33:28Z</dcterms:created>
  <dcterms:modified xsi:type="dcterms:W3CDTF">2024-09-04T15:11:01Z</dcterms:modified>
</cp:coreProperties>
</file>