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8380" tabRatio="500"/>
  </bookViews>
  <sheets>
    <sheet name="analysi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8" i="1" l="1"/>
  <c r="G118" i="1"/>
  <c r="N6" i="1"/>
  <c r="N7" i="1"/>
  <c r="N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2" i="1"/>
  <c r="C2" i="1"/>
  <c r="I2" i="1"/>
  <c r="C3" i="1"/>
  <c r="I3" i="1"/>
  <c r="C4" i="1"/>
  <c r="I4" i="1"/>
  <c r="C5" i="1"/>
  <c r="I5" i="1"/>
  <c r="C6" i="1"/>
  <c r="I6" i="1"/>
  <c r="C7" i="1"/>
  <c r="I7" i="1"/>
  <c r="C8" i="1"/>
  <c r="I8" i="1"/>
  <c r="C9" i="1"/>
  <c r="I9" i="1"/>
  <c r="C10" i="1"/>
  <c r="I10" i="1"/>
  <c r="C11" i="1"/>
  <c r="I11" i="1"/>
  <c r="C12" i="1"/>
  <c r="I12" i="1"/>
  <c r="C13" i="1"/>
  <c r="I13" i="1"/>
  <c r="C14" i="1"/>
  <c r="I14" i="1"/>
  <c r="C15" i="1"/>
  <c r="I15" i="1"/>
  <c r="C16" i="1"/>
  <c r="I16" i="1"/>
  <c r="C17" i="1"/>
  <c r="I17" i="1"/>
  <c r="C18" i="1"/>
  <c r="I18" i="1"/>
  <c r="C19" i="1"/>
  <c r="I19" i="1"/>
  <c r="C20" i="1"/>
  <c r="I20" i="1"/>
  <c r="C21" i="1"/>
  <c r="I21" i="1"/>
  <c r="C22" i="1"/>
  <c r="I22" i="1"/>
  <c r="C23" i="1"/>
  <c r="I23" i="1"/>
  <c r="C24" i="1"/>
  <c r="I24" i="1"/>
  <c r="C25" i="1"/>
  <c r="I25" i="1"/>
  <c r="C26" i="1"/>
  <c r="I26" i="1"/>
  <c r="C27" i="1"/>
  <c r="I27" i="1"/>
  <c r="C28" i="1"/>
  <c r="I28" i="1"/>
  <c r="C29" i="1"/>
  <c r="I29" i="1"/>
  <c r="C30" i="1"/>
  <c r="I30" i="1"/>
  <c r="C31" i="1"/>
  <c r="I31" i="1"/>
  <c r="C32" i="1"/>
  <c r="I32" i="1"/>
  <c r="C33" i="1"/>
  <c r="I33" i="1"/>
  <c r="C34" i="1"/>
  <c r="I34" i="1"/>
  <c r="C35" i="1"/>
  <c r="I35" i="1"/>
  <c r="C36" i="1"/>
  <c r="I36" i="1"/>
  <c r="C37" i="1"/>
  <c r="I37" i="1"/>
  <c r="C38" i="1"/>
  <c r="I38" i="1"/>
  <c r="C39" i="1"/>
  <c r="I39" i="1"/>
  <c r="C40" i="1"/>
  <c r="I40" i="1"/>
  <c r="C41" i="1"/>
  <c r="I41" i="1"/>
  <c r="C42" i="1"/>
  <c r="I42" i="1"/>
  <c r="C43" i="1"/>
  <c r="I43" i="1"/>
  <c r="C44" i="1"/>
  <c r="I44" i="1"/>
  <c r="C45" i="1"/>
  <c r="I45" i="1"/>
  <c r="C46" i="1"/>
  <c r="I46" i="1"/>
  <c r="C47" i="1"/>
  <c r="I47" i="1"/>
  <c r="C48" i="1"/>
  <c r="I48" i="1"/>
  <c r="C49" i="1"/>
  <c r="I49" i="1"/>
  <c r="C50" i="1"/>
  <c r="I50" i="1"/>
  <c r="C51" i="1"/>
  <c r="I51" i="1"/>
  <c r="C52" i="1"/>
  <c r="I52" i="1"/>
  <c r="C53" i="1"/>
  <c r="I53" i="1"/>
  <c r="C54" i="1"/>
  <c r="I54" i="1"/>
  <c r="C55" i="1"/>
  <c r="I55" i="1"/>
  <c r="C56" i="1"/>
  <c r="I56" i="1"/>
  <c r="C57" i="1"/>
  <c r="I57" i="1"/>
  <c r="C58" i="1"/>
  <c r="I58" i="1"/>
  <c r="C59" i="1"/>
  <c r="I59" i="1"/>
  <c r="C60" i="1"/>
  <c r="I60" i="1"/>
  <c r="C61" i="1"/>
  <c r="I61" i="1"/>
  <c r="C62" i="1"/>
  <c r="I62" i="1"/>
  <c r="C63" i="1"/>
  <c r="I63" i="1"/>
  <c r="C64" i="1"/>
  <c r="I64" i="1"/>
  <c r="C65" i="1"/>
  <c r="I65" i="1"/>
  <c r="C66" i="1"/>
  <c r="I66" i="1"/>
  <c r="C67" i="1"/>
  <c r="I67" i="1"/>
  <c r="C68" i="1"/>
  <c r="I68" i="1"/>
  <c r="C69" i="1"/>
  <c r="I69" i="1"/>
  <c r="C70" i="1"/>
  <c r="I70" i="1"/>
  <c r="C71" i="1"/>
  <c r="I71" i="1"/>
  <c r="C72" i="1"/>
  <c r="I72" i="1"/>
  <c r="C73" i="1"/>
  <c r="I73" i="1"/>
  <c r="C74" i="1"/>
  <c r="I74" i="1"/>
  <c r="C75" i="1"/>
  <c r="I75" i="1"/>
  <c r="C76" i="1"/>
  <c r="I76" i="1"/>
  <c r="C77" i="1"/>
  <c r="I77" i="1"/>
  <c r="C78" i="1"/>
  <c r="I78" i="1"/>
  <c r="C79" i="1"/>
  <c r="I79" i="1"/>
  <c r="C80" i="1"/>
  <c r="I80" i="1"/>
  <c r="C81" i="1"/>
  <c r="I81" i="1"/>
  <c r="C82" i="1"/>
  <c r="I82" i="1"/>
  <c r="C83" i="1"/>
  <c r="I83" i="1"/>
  <c r="C84" i="1"/>
  <c r="I84" i="1"/>
  <c r="C85" i="1"/>
  <c r="I85" i="1"/>
  <c r="C86" i="1"/>
  <c r="I86" i="1"/>
  <c r="C87" i="1"/>
  <c r="I87" i="1"/>
  <c r="C88" i="1"/>
  <c r="I88" i="1"/>
  <c r="C89" i="1"/>
  <c r="I89" i="1"/>
  <c r="C90" i="1"/>
  <c r="I90" i="1"/>
  <c r="C91" i="1"/>
  <c r="I91" i="1"/>
  <c r="C92" i="1"/>
  <c r="I92" i="1"/>
  <c r="C93" i="1"/>
  <c r="I93" i="1"/>
  <c r="C94" i="1"/>
  <c r="I94" i="1"/>
  <c r="C95" i="1"/>
  <c r="I95" i="1"/>
  <c r="C96" i="1"/>
  <c r="I96" i="1"/>
  <c r="C97" i="1"/>
  <c r="I97" i="1"/>
  <c r="C98" i="1"/>
  <c r="I98" i="1"/>
  <c r="C99" i="1"/>
  <c r="I99" i="1"/>
  <c r="C100" i="1"/>
  <c r="I100" i="1"/>
  <c r="C101" i="1"/>
  <c r="I101" i="1"/>
  <c r="C102" i="1"/>
  <c r="I102" i="1"/>
  <c r="C103" i="1"/>
  <c r="I103" i="1"/>
  <c r="C104" i="1"/>
  <c r="I104" i="1"/>
  <c r="C105" i="1"/>
  <c r="I105" i="1"/>
  <c r="C106" i="1"/>
  <c r="I106" i="1"/>
  <c r="C107" i="1"/>
  <c r="I107" i="1"/>
  <c r="C108" i="1"/>
  <c r="I108" i="1"/>
  <c r="C109" i="1"/>
  <c r="I109" i="1"/>
  <c r="C110" i="1"/>
  <c r="I110" i="1"/>
  <c r="C111" i="1"/>
  <c r="I111" i="1"/>
  <c r="C112" i="1"/>
  <c r="I112" i="1"/>
  <c r="C113" i="1"/>
  <c r="I113" i="1"/>
  <c r="C114" i="1"/>
  <c r="I114" i="1"/>
  <c r="C115" i="1"/>
  <c r="I115" i="1"/>
  <c r="M2" i="1"/>
  <c r="M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2" i="1"/>
  <c r="K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2" i="1"/>
  <c r="H2" i="1"/>
</calcChain>
</file>

<file path=xl/sharedStrings.xml><?xml version="1.0" encoding="utf-8"?>
<sst xmlns="http://schemas.openxmlformats.org/spreadsheetml/2006/main" count="15" uniqueCount="14">
  <si>
    <t>Row</t>
  </si>
  <si>
    <t>Num Theatres ^ 4</t>
  </si>
  <si>
    <t>Production Budget</t>
  </si>
  <si>
    <t>Predicted</t>
  </si>
  <si>
    <t>Actual</t>
  </si>
  <si>
    <t>Actual Num Theatre</t>
  </si>
  <si>
    <t>Error</t>
  </si>
  <si>
    <t>Error Pct</t>
  </si>
  <si>
    <t>Revenue / Theatre</t>
  </si>
  <si>
    <t>Pred Rev/Theatre</t>
  </si>
  <si>
    <t>Pred Error</t>
  </si>
  <si>
    <t>0 to 1000</t>
  </si>
  <si>
    <t>1000 to 2000</t>
  </si>
  <si>
    <t>&gt;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</si>
</sst>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analysis.txt!$I$1</c:f>
              <c:strCache>
                <c:ptCount val="1"/>
                <c:pt idx="0">
                  <c:v>Revenue / Theatre</c:v>
                </c:pt>
              </c:strCache>
            </c:strRef>
          </c:tx>
          <c:marker>
            <c:symbol val="none"/>
          </c:marker>
          <c:val>
            <c:numRef>
              <c:f>analysis.txt!$I$2:$I$115</c:f>
              <c:numCache>
                <c:formatCode>"$"#,##0</c:formatCode>
                <c:ptCount val="114"/>
                <c:pt idx="0">
                  <c:v>9480.777777777775</c:v>
                </c:pt>
                <c:pt idx="1">
                  <c:v>7276.0</c:v>
                </c:pt>
                <c:pt idx="2">
                  <c:v>7799.101286173633</c:v>
                </c:pt>
                <c:pt idx="3">
                  <c:v>1765.0</c:v>
                </c:pt>
                <c:pt idx="4">
                  <c:v>6321.0</c:v>
                </c:pt>
                <c:pt idx="5">
                  <c:v>1312.066666666667</c:v>
                </c:pt>
                <c:pt idx="6">
                  <c:v>23454.0</c:v>
                </c:pt>
                <c:pt idx="7">
                  <c:v>37498.23285963602</c:v>
                </c:pt>
                <c:pt idx="8">
                  <c:v>5007.786860429911</c:v>
                </c:pt>
                <c:pt idx="9">
                  <c:v>416.8000000000001</c:v>
                </c:pt>
                <c:pt idx="10">
                  <c:v>3568.09485094851</c:v>
                </c:pt>
                <c:pt idx="11">
                  <c:v>20295.33333333333</c:v>
                </c:pt>
                <c:pt idx="12">
                  <c:v>270.0</c:v>
                </c:pt>
                <c:pt idx="13">
                  <c:v>1592.0</c:v>
                </c:pt>
                <c:pt idx="14">
                  <c:v>4743.973684210528</c:v>
                </c:pt>
                <c:pt idx="15">
                  <c:v>12720.66666666667</c:v>
                </c:pt>
                <c:pt idx="16">
                  <c:v>2791.5</c:v>
                </c:pt>
                <c:pt idx="17">
                  <c:v>2281.881528662421</c:v>
                </c:pt>
                <c:pt idx="18">
                  <c:v>5831.5</c:v>
                </c:pt>
                <c:pt idx="19">
                  <c:v>3818.666666666666</c:v>
                </c:pt>
                <c:pt idx="20">
                  <c:v>1042.5</c:v>
                </c:pt>
                <c:pt idx="21">
                  <c:v>2152.416666666667</c:v>
                </c:pt>
                <c:pt idx="22">
                  <c:v>1520.930147058824</c:v>
                </c:pt>
                <c:pt idx="23">
                  <c:v>3543.737294761531</c:v>
                </c:pt>
                <c:pt idx="24">
                  <c:v>2095.666306306307</c:v>
                </c:pt>
                <c:pt idx="25">
                  <c:v>4263.5</c:v>
                </c:pt>
                <c:pt idx="26">
                  <c:v>2230.886925795053</c:v>
                </c:pt>
                <c:pt idx="27">
                  <c:v>3845.045137736477</c:v>
                </c:pt>
                <c:pt idx="28">
                  <c:v>8374.549734954793</c:v>
                </c:pt>
                <c:pt idx="29">
                  <c:v>518.441717791411</c:v>
                </c:pt>
                <c:pt idx="30">
                  <c:v>7254.01438848921</c:v>
                </c:pt>
                <c:pt idx="31">
                  <c:v>6394.629526462395</c:v>
                </c:pt>
                <c:pt idx="32">
                  <c:v>6147.75</c:v>
                </c:pt>
                <c:pt idx="33">
                  <c:v>2284.0</c:v>
                </c:pt>
                <c:pt idx="34">
                  <c:v>17234.0</c:v>
                </c:pt>
                <c:pt idx="35">
                  <c:v>3025.0</c:v>
                </c:pt>
                <c:pt idx="36">
                  <c:v>23506.55555555555</c:v>
                </c:pt>
                <c:pt idx="37">
                  <c:v>14167.83333333333</c:v>
                </c:pt>
                <c:pt idx="38">
                  <c:v>2980.547236377892</c:v>
                </c:pt>
                <c:pt idx="39">
                  <c:v>2936.803376365443</c:v>
                </c:pt>
                <c:pt idx="40">
                  <c:v>1062.349693251533</c:v>
                </c:pt>
                <c:pt idx="41">
                  <c:v>13789</c:v>
                </c:pt>
                <c:pt idx="42">
                  <c:v>2740.0</c:v>
                </c:pt>
                <c:pt idx="43">
                  <c:v>7620.398216939077</c:v>
                </c:pt>
                <c:pt idx="44">
                  <c:v>3975.5</c:v>
                </c:pt>
                <c:pt idx="45">
                  <c:v>39540.60000000001</c:v>
                </c:pt>
                <c:pt idx="46">
                  <c:v>2127.076923076923</c:v>
                </c:pt>
                <c:pt idx="47">
                  <c:v>9366.71314741036</c:v>
                </c:pt>
                <c:pt idx="48">
                  <c:v>3644.737288135594</c:v>
                </c:pt>
                <c:pt idx="49">
                  <c:v>27927.0</c:v>
                </c:pt>
                <c:pt idx="50">
                  <c:v>6403.600000000001</c:v>
                </c:pt>
                <c:pt idx="51">
                  <c:v>5508.333333333332</c:v>
                </c:pt>
                <c:pt idx="52">
                  <c:v>1575.238867924528</c:v>
                </c:pt>
                <c:pt idx="53">
                  <c:v>6046.5</c:v>
                </c:pt>
                <c:pt idx="54">
                  <c:v>7547.227625802096</c:v>
                </c:pt>
                <c:pt idx="55">
                  <c:v>4402.516872427986</c:v>
                </c:pt>
                <c:pt idx="56">
                  <c:v>2007.5</c:v>
                </c:pt>
                <c:pt idx="57">
                  <c:v>5157</c:v>
                </c:pt>
                <c:pt idx="58">
                  <c:v>25732.1200102354</c:v>
                </c:pt>
                <c:pt idx="59">
                  <c:v>3542.5</c:v>
                </c:pt>
                <c:pt idx="60">
                  <c:v>12268.0</c:v>
                </c:pt>
                <c:pt idx="61">
                  <c:v>7540.0</c:v>
                </c:pt>
                <c:pt idx="62">
                  <c:v>4312.731225296444</c:v>
                </c:pt>
                <c:pt idx="63">
                  <c:v>29400.0</c:v>
                </c:pt>
                <c:pt idx="64">
                  <c:v>6059.619408369407</c:v>
                </c:pt>
                <c:pt idx="65">
                  <c:v>4837.0</c:v>
                </c:pt>
                <c:pt idx="66">
                  <c:v>11256.0</c:v>
                </c:pt>
                <c:pt idx="67">
                  <c:v>2813.55298013245</c:v>
                </c:pt>
                <c:pt idx="68">
                  <c:v>11589.98974358974</c:v>
                </c:pt>
                <c:pt idx="69">
                  <c:v>6566.12389380531</c:v>
                </c:pt>
                <c:pt idx="70">
                  <c:v>2830.588235294118</c:v>
                </c:pt>
                <c:pt idx="71">
                  <c:v>4583.525402201524</c:v>
                </c:pt>
                <c:pt idx="72">
                  <c:v>9527.0</c:v>
                </c:pt>
                <c:pt idx="73">
                  <c:v>7204.80260086695</c:v>
                </c:pt>
                <c:pt idx="74">
                  <c:v>2791.791666666666</c:v>
                </c:pt>
                <c:pt idx="75">
                  <c:v>5509.54347826087</c:v>
                </c:pt>
                <c:pt idx="76">
                  <c:v>6396.699999999998</c:v>
                </c:pt>
                <c:pt idx="77">
                  <c:v>10665.0</c:v>
                </c:pt>
                <c:pt idx="78">
                  <c:v>11185.0</c:v>
                </c:pt>
                <c:pt idx="79">
                  <c:v>7315.750000000002</c:v>
                </c:pt>
                <c:pt idx="80">
                  <c:v>2705.261040235524</c:v>
                </c:pt>
                <c:pt idx="81">
                  <c:v>8928.5</c:v>
                </c:pt>
                <c:pt idx="82">
                  <c:v>3451.941091954021</c:v>
                </c:pt>
                <c:pt idx="83">
                  <c:v>12077.58533617281</c:v>
                </c:pt>
                <c:pt idx="84">
                  <c:v>9072.800000000001</c:v>
                </c:pt>
                <c:pt idx="85">
                  <c:v>4268.0</c:v>
                </c:pt>
                <c:pt idx="86">
                  <c:v>3393.415907498248</c:v>
                </c:pt>
                <c:pt idx="87">
                  <c:v>12705.0</c:v>
                </c:pt>
                <c:pt idx="88">
                  <c:v>479.6666666666665</c:v>
                </c:pt>
                <c:pt idx="89">
                  <c:v>8465.555555555555</c:v>
                </c:pt>
                <c:pt idx="90">
                  <c:v>4013.428571428572</c:v>
                </c:pt>
                <c:pt idx="91">
                  <c:v>4078.600000000001</c:v>
                </c:pt>
                <c:pt idx="92">
                  <c:v>1604.204688393367</c:v>
                </c:pt>
                <c:pt idx="93">
                  <c:v>4763.0</c:v>
                </c:pt>
                <c:pt idx="94">
                  <c:v>11749.0</c:v>
                </c:pt>
                <c:pt idx="95">
                  <c:v>16423.5</c:v>
                </c:pt>
                <c:pt idx="96">
                  <c:v>3515.631578947367</c:v>
                </c:pt>
                <c:pt idx="97">
                  <c:v>8972.566452485623</c:v>
                </c:pt>
                <c:pt idx="98">
                  <c:v>25732.1200102354</c:v>
                </c:pt>
                <c:pt idx="99">
                  <c:v>14269.33333333333</c:v>
                </c:pt>
                <c:pt idx="100">
                  <c:v>27845.70867208674</c:v>
                </c:pt>
                <c:pt idx="101">
                  <c:v>3652.951724137933</c:v>
                </c:pt>
                <c:pt idx="102">
                  <c:v>15460.42857142857</c:v>
                </c:pt>
                <c:pt idx="103">
                  <c:v>4064.428571428572</c:v>
                </c:pt>
                <c:pt idx="104">
                  <c:v>6874.979239859468</c:v>
                </c:pt>
                <c:pt idx="105">
                  <c:v>1340.0</c:v>
                </c:pt>
                <c:pt idx="106">
                  <c:v>7586.194946974425</c:v>
                </c:pt>
                <c:pt idx="107">
                  <c:v>4758.333333333333</c:v>
                </c:pt>
                <c:pt idx="108">
                  <c:v>4166.264970524357</c:v>
                </c:pt>
                <c:pt idx="109">
                  <c:v>4534.0</c:v>
                </c:pt>
                <c:pt idx="110">
                  <c:v>7062.0</c:v>
                </c:pt>
                <c:pt idx="111">
                  <c:v>5671.299745977984</c:v>
                </c:pt>
                <c:pt idx="112">
                  <c:v>1803.441823270691</c:v>
                </c:pt>
                <c:pt idx="113">
                  <c:v>9920.0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70888"/>
        <c:axId val="2129184120"/>
      </c:lineChart>
      <c:catAx>
        <c:axId val="209397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84120"/>
        <c:crosses val="autoZero"/>
        <c:auto val="1"/>
        <c:lblAlgn val="ctr"/>
        <c:lblOffset val="100"/>
        <c:noMultiLvlLbl val="0"/>
      </c:catAx>
      <c:valAx>
        <c:axId val="212918412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0939708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850900</xdr:colOff>
      <xdr:row>19</xdr:row>
      <xdr:rowOff>25400</xdr:rowOff>
    </xdr:from>
    <xdr:to>
      <xdr:col>18</xdr:col>
      <xdr:colOff>431800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topLeftCell="A57" workbookViewId="0">
      <selection activeCell="G102" sqref="G102"/>
    </sheetView>
  </sheetViews>
  <sheetFormatPr baseColWidth="10" defaultRowHeight="15" x14ac:dyDescent="0"/>
  <cols>
    <col min="2" max="2" width="15.6640625" bestFit="1" customWidth="1"/>
    <col min="3" max="3" width="17.5" bestFit="1" customWidth="1"/>
    <col min="4" max="4" width="16.6640625" style="1" bestFit="1" customWidth="1"/>
    <col min="5" max="5" width="11.33203125" style="1" bestFit="1" customWidth="1"/>
    <col min="6" max="7" width="12.33203125" style="1" bestFit="1" customWidth="1"/>
    <col min="8" max="8" width="10.83203125" style="2"/>
    <col min="9" max="9" width="20.1640625" style="1" customWidth="1"/>
    <col min="10" max="11" width="15.1640625" style="1" customWidth="1"/>
    <col min="12" max="12" width="15.1640625" style="2" customWidth="1"/>
    <col min="13" max="13" width="11.33203125" bestFit="1" customWidth="1"/>
  </cols>
  <sheetData>
    <row r="1" spans="1:14">
      <c r="A1" t="s">
        <v>0</v>
      </c>
      <c r="B1" t="s">
        <v>1</v>
      </c>
      <c r="C1" t="s">
        <v>5</v>
      </c>
      <c r="D1" s="1" t="s">
        <v>2</v>
      </c>
      <c r="E1" s="1" t="s">
        <v>3</v>
      </c>
      <c r="F1" s="1" t="s">
        <v>4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7</v>
      </c>
    </row>
    <row r="2" spans="1:14">
      <c r="A2">
        <v>0</v>
      </c>
      <c r="B2">
        <v>6561</v>
      </c>
      <c r="C2">
        <f>B2^(1/4)</f>
        <v>9.0000000000000018</v>
      </c>
      <c r="D2" s="1">
        <v>4000000</v>
      </c>
      <c r="E2" s="1">
        <v>424740.998200748</v>
      </c>
      <c r="F2" s="1">
        <v>85327</v>
      </c>
      <c r="G2" s="1">
        <f>ABS(E2-F2)</f>
        <v>339413.998200748</v>
      </c>
      <c r="H2" s="2">
        <f>G2/F2</f>
        <v>3.9778030189828306</v>
      </c>
      <c r="I2" s="1">
        <f>F2/C2</f>
        <v>9480.7777777777756</v>
      </c>
      <c r="J2" s="1">
        <f>C2*$M$3</f>
        <v>69753.233840034925</v>
      </c>
      <c r="K2" s="1">
        <f>ABS(J2-F2)</f>
        <v>15573.766159965075</v>
      </c>
      <c r="L2" s="2">
        <f>K2/F2</f>
        <v>0.18251861849080683</v>
      </c>
      <c r="M2" s="1">
        <f>_xlfn.VAR.P(I2:I115)</f>
        <v>56412559.306839012</v>
      </c>
    </row>
    <row r="3" spans="1:14">
      <c r="A3">
        <v>1</v>
      </c>
      <c r="B3">
        <v>1</v>
      </c>
      <c r="C3">
        <f t="shared" ref="C3:C66" si="0">B3^(1/4)</f>
        <v>1</v>
      </c>
      <c r="D3" s="1">
        <v>0</v>
      </c>
      <c r="E3" s="1">
        <v>1000</v>
      </c>
      <c r="F3" s="1">
        <v>7276</v>
      </c>
      <c r="G3" s="1">
        <f t="shared" ref="G3:G66" si="1">ABS(E3-F3)</f>
        <v>6276</v>
      </c>
      <c r="H3" s="2">
        <f t="shared" ref="H3:H66" si="2">G3/F3</f>
        <v>0.86256184716877404</v>
      </c>
      <c r="I3" s="1">
        <f t="shared" ref="I3:I66" si="3">F3/C3</f>
        <v>7276</v>
      </c>
      <c r="J3" s="1">
        <f>C3*$M$3</f>
        <v>7750.3593155594353</v>
      </c>
      <c r="K3" s="1">
        <f t="shared" ref="K3:K66" si="4">ABS(J3-F3)</f>
        <v>474.35931555943534</v>
      </c>
      <c r="L3" s="2">
        <f t="shared" ref="L3:L66" si="5">K3/F3</f>
        <v>6.5195068108773416E-2</v>
      </c>
      <c r="M3" s="1">
        <f>AVERAGE(I2:I119)</f>
        <v>7750.3593155594353</v>
      </c>
    </row>
    <row r="4" spans="1:14">
      <c r="A4">
        <v>2</v>
      </c>
      <c r="B4">
        <v>93549518410000</v>
      </c>
      <c r="C4">
        <f t="shared" si="0"/>
        <v>3110</v>
      </c>
      <c r="D4" s="1">
        <v>35000000</v>
      </c>
      <c r="E4" s="1">
        <v>22276404.155342098</v>
      </c>
      <c r="F4" s="1">
        <v>24255205</v>
      </c>
      <c r="G4" s="1">
        <f t="shared" si="1"/>
        <v>1978800.8446579017</v>
      </c>
      <c r="H4" s="2">
        <f t="shared" si="2"/>
        <v>8.1582524025581388E-2</v>
      </c>
      <c r="I4" s="1">
        <f t="shared" si="3"/>
        <v>7799.1012861736335</v>
      </c>
      <c r="J4" s="1">
        <f>C4*$M$3</f>
        <v>24103617.471389845</v>
      </c>
      <c r="K4" s="1">
        <f t="shared" si="4"/>
        <v>151587.52861015499</v>
      </c>
      <c r="L4" s="2">
        <f t="shared" si="5"/>
        <v>6.2496906791822612E-3</v>
      </c>
    </row>
    <row r="5" spans="1:14">
      <c r="A5">
        <v>3</v>
      </c>
      <c r="B5">
        <v>1</v>
      </c>
      <c r="C5">
        <f t="shared" si="0"/>
        <v>1</v>
      </c>
      <c r="D5" s="1">
        <v>0</v>
      </c>
      <c r="E5" s="1">
        <v>1000</v>
      </c>
      <c r="F5" s="1">
        <v>1765</v>
      </c>
      <c r="G5" s="1">
        <f t="shared" si="1"/>
        <v>765</v>
      </c>
      <c r="H5" s="2">
        <f t="shared" si="2"/>
        <v>0.43342776203966005</v>
      </c>
      <c r="I5" s="1">
        <f t="shared" si="3"/>
        <v>1765</v>
      </c>
      <c r="J5" s="1">
        <f>C5*$M$3</f>
        <v>7750.3593155594353</v>
      </c>
      <c r="K5" s="1">
        <f t="shared" si="4"/>
        <v>5985.3593155594353</v>
      </c>
      <c r="L5" s="2">
        <f t="shared" si="5"/>
        <v>3.3911384224132779</v>
      </c>
      <c r="M5" t="s">
        <v>11</v>
      </c>
      <c r="N5">
        <f>AVERAGEIF(C2:C113,"&lt; 1000", I2:I113)</f>
        <v>7933.1903485490093</v>
      </c>
    </row>
    <row r="6" spans="1:14">
      <c r="A6">
        <v>4</v>
      </c>
      <c r="B6">
        <v>1</v>
      </c>
      <c r="C6">
        <f t="shared" si="0"/>
        <v>1</v>
      </c>
      <c r="D6" s="1">
        <v>0</v>
      </c>
      <c r="E6" s="1">
        <v>1000</v>
      </c>
      <c r="F6" s="1">
        <v>6321</v>
      </c>
      <c r="G6" s="1">
        <f t="shared" si="1"/>
        <v>5321</v>
      </c>
      <c r="H6" s="2">
        <f t="shared" si="2"/>
        <v>0.84179718398987502</v>
      </c>
      <c r="I6" s="1">
        <f t="shared" si="3"/>
        <v>6321</v>
      </c>
      <c r="J6" s="1">
        <f>C6*$M$3</f>
        <v>7750.3593155594353</v>
      </c>
      <c r="K6" s="1">
        <f t="shared" si="4"/>
        <v>1429.3593155594353</v>
      </c>
      <c r="L6" s="2">
        <f t="shared" si="5"/>
        <v>0.22612866881180751</v>
      </c>
      <c r="M6" t="s">
        <v>12</v>
      </c>
      <c r="N6">
        <f>AVERAGEIFS(I2:I113,C2:C113,"&lt;2000",C2:C113,"&gt;1000")</f>
        <v>3790.4115988884</v>
      </c>
    </row>
    <row r="7" spans="1:14">
      <c r="A7">
        <v>5</v>
      </c>
      <c r="B7">
        <v>65610000</v>
      </c>
      <c r="C7">
        <f t="shared" si="0"/>
        <v>90</v>
      </c>
      <c r="D7" s="1">
        <v>0</v>
      </c>
      <c r="E7" s="1">
        <v>1000</v>
      </c>
      <c r="F7" s="1">
        <v>118086</v>
      </c>
      <c r="G7" s="1">
        <f t="shared" si="1"/>
        <v>117086</v>
      </c>
      <c r="H7" s="2">
        <f t="shared" si="2"/>
        <v>0.99153159561675386</v>
      </c>
      <c r="I7" s="1">
        <f t="shared" si="3"/>
        <v>1312.0666666666666</v>
      </c>
      <c r="J7" s="1">
        <f>C7*$M$3</f>
        <v>697532.33840034914</v>
      </c>
      <c r="K7" s="1">
        <f t="shared" si="4"/>
        <v>579446.33840034914</v>
      </c>
      <c r="L7" s="2">
        <f t="shared" si="5"/>
        <v>4.9069859119654247</v>
      </c>
      <c r="M7" t="s">
        <v>13</v>
      </c>
      <c r="N7">
        <f>AVERAGEIF(C2:C113,"&gt; 2000", I2:I113)</f>
        <v>8864.505424654908</v>
      </c>
    </row>
    <row r="8" spans="1:14">
      <c r="A8">
        <v>6</v>
      </c>
      <c r="B8">
        <v>16</v>
      </c>
      <c r="C8">
        <f t="shared" si="0"/>
        <v>2</v>
      </c>
      <c r="D8" s="1">
        <v>1000000</v>
      </c>
      <c r="E8" s="1">
        <v>106185.24922794101</v>
      </c>
      <c r="F8" s="1">
        <v>46908</v>
      </c>
      <c r="G8" s="1">
        <f t="shared" si="1"/>
        <v>59277.249227941007</v>
      </c>
      <c r="H8" s="2">
        <f t="shared" si="2"/>
        <v>1.2636916779214848</v>
      </c>
      <c r="I8" s="1">
        <f t="shared" si="3"/>
        <v>23454</v>
      </c>
      <c r="J8" s="1">
        <f>C8*$M$3</f>
        <v>15500.718631118871</v>
      </c>
      <c r="K8" s="1">
        <f t="shared" si="4"/>
        <v>31407.281368881129</v>
      </c>
      <c r="L8" s="2">
        <f t="shared" si="5"/>
        <v>0.6695506388863548</v>
      </c>
    </row>
    <row r="9" spans="1:14">
      <c r="A9">
        <v>7</v>
      </c>
      <c r="B9">
        <v>258827637310641</v>
      </c>
      <c r="C9">
        <f t="shared" si="0"/>
        <v>4010.9999999999982</v>
      </c>
      <c r="D9" s="1">
        <v>151000000</v>
      </c>
      <c r="E9" s="1">
        <v>67384534.729447201</v>
      </c>
      <c r="F9" s="1">
        <v>150405412</v>
      </c>
      <c r="G9" s="1">
        <f t="shared" si="1"/>
        <v>83020877.270552799</v>
      </c>
      <c r="H9" s="2">
        <f t="shared" si="2"/>
        <v>0.55198065127172946</v>
      </c>
      <c r="I9" s="1">
        <f t="shared" si="3"/>
        <v>37498.232859636017</v>
      </c>
      <c r="J9" s="1">
        <f>C9*$M$3</f>
        <v>31086691.21470888</v>
      </c>
      <c r="K9" s="1">
        <f t="shared" si="4"/>
        <v>119318720.78529112</v>
      </c>
      <c r="L9" s="2">
        <f t="shared" si="5"/>
        <v>0.79331401176768246</v>
      </c>
    </row>
    <row r="10" spans="1:14">
      <c r="A10">
        <v>8</v>
      </c>
      <c r="B10">
        <v>119023932416481</v>
      </c>
      <c r="C10">
        <f t="shared" si="0"/>
        <v>3303.0000000000005</v>
      </c>
      <c r="D10" s="1">
        <v>32000000</v>
      </c>
      <c r="E10" s="1">
        <v>27011889.3590286</v>
      </c>
      <c r="F10" s="1">
        <v>16540720</v>
      </c>
      <c r="G10" s="1">
        <f t="shared" si="1"/>
        <v>10471169.3590286</v>
      </c>
      <c r="H10" s="2">
        <f t="shared" si="2"/>
        <v>0.63305402419172807</v>
      </c>
      <c r="I10" s="1">
        <f t="shared" si="3"/>
        <v>5007.7868604299119</v>
      </c>
      <c r="J10" s="1">
        <f>C10*$M$3</f>
        <v>25599436.819292817</v>
      </c>
      <c r="K10" s="1">
        <f t="shared" si="4"/>
        <v>9058716.8192928173</v>
      </c>
      <c r="L10" s="2">
        <f t="shared" si="5"/>
        <v>0.54766157817149541</v>
      </c>
    </row>
    <row r="11" spans="1:14">
      <c r="A11">
        <v>9</v>
      </c>
      <c r="B11">
        <v>6250000</v>
      </c>
      <c r="C11">
        <f t="shared" si="0"/>
        <v>49.999999999999993</v>
      </c>
      <c r="D11" s="1">
        <v>0</v>
      </c>
      <c r="E11" s="1">
        <v>1000</v>
      </c>
      <c r="F11" s="1">
        <v>20840</v>
      </c>
      <c r="G11" s="1">
        <f t="shared" si="1"/>
        <v>19840</v>
      </c>
      <c r="H11" s="2">
        <f t="shared" si="2"/>
        <v>0.95201535508637236</v>
      </c>
      <c r="I11" s="1">
        <f t="shared" si="3"/>
        <v>416.80000000000007</v>
      </c>
      <c r="J11" s="1">
        <f>C11*$M$3</f>
        <v>387517.96577797172</v>
      </c>
      <c r="K11" s="1">
        <f t="shared" si="4"/>
        <v>366677.96577797172</v>
      </c>
      <c r="L11" s="2">
        <f t="shared" si="5"/>
        <v>17.594911985507281</v>
      </c>
    </row>
    <row r="12" spans="1:14">
      <c r="A12">
        <v>10</v>
      </c>
      <c r="B12">
        <v>11587386200625</v>
      </c>
      <c r="C12">
        <f t="shared" si="0"/>
        <v>1845</v>
      </c>
      <c r="D12" s="1">
        <v>0</v>
      </c>
      <c r="E12" s="1">
        <v>2298899.7651640801</v>
      </c>
      <c r="F12" s="1">
        <v>6583135</v>
      </c>
      <c r="G12" s="1">
        <f t="shared" si="1"/>
        <v>4284235.2348359199</v>
      </c>
      <c r="H12" s="2">
        <f t="shared" si="2"/>
        <v>0.65078951515287475</v>
      </c>
      <c r="I12" s="1">
        <f t="shared" si="3"/>
        <v>3568.0948509485097</v>
      </c>
      <c r="J12" s="1">
        <f>C12*$M$3</f>
        <v>14299412.937207159</v>
      </c>
      <c r="K12" s="1">
        <f t="shared" si="4"/>
        <v>7716277.9372071587</v>
      </c>
      <c r="L12" s="2">
        <f t="shared" si="5"/>
        <v>1.1721281634368972</v>
      </c>
    </row>
    <row r="13" spans="1:14">
      <c r="A13">
        <v>11</v>
      </c>
      <c r="B13">
        <v>81</v>
      </c>
      <c r="C13">
        <f t="shared" si="0"/>
        <v>3.0000000000000004</v>
      </c>
      <c r="D13" s="1">
        <v>4750000</v>
      </c>
      <c r="E13" s="1">
        <v>504379.933833713</v>
      </c>
      <c r="F13" s="1">
        <v>60886</v>
      </c>
      <c r="G13" s="1">
        <f t="shared" si="1"/>
        <v>443493.933833713</v>
      </c>
      <c r="H13" s="2">
        <f t="shared" si="2"/>
        <v>7.2840050887513224</v>
      </c>
      <c r="I13" s="1">
        <f t="shared" si="3"/>
        <v>20295.333333333332</v>
      </c>
      <c r="J13" s="1">
        <f>C13*$M$3</f>
        <v>23251.07794667831</v>
      </c>
      <c r="K13" s="1">
        <f t="shared" si="4"/>
        <v>37634.922053321687</v>
      </c>
      <c r="L13" s="2">
        <f t="shared" si="5"/>
        <v>0.61812111246134882</v>
      </c>
    </row>
    <row r="14" spans="1:14">
      <c r="A14">
        <v>12</v>
      </c>
      <c r="B14">
        <v>1</v>
      </c>
      <c r="C14">
        <f t="shared" si="0"/>
        <v>1</v>
      </c>
      <c r="D14" s="1">
        <v>0</v>
      </c>
      <c r="E14" s="1">
        <v>1000</v>
      </c>
      <c r="F14" s="1">
        <v>270</v>
      </c>
      <c r="G14" s="1">
        <f t="shared" si="1"/>
        <v>730</v>
      </c>
      <c r="H14" s="2">
        <f t="shared" si="2"/>
        <v>2.7037037037037037</v>
      </c>
      <c r="I14" s="1">
        <f t="shared" si="3"/>
        <v>270</v>
      </c>
      <c r="J14" s="1">
        <f>C14*$M$3</f>
        <v>7750.3593155594353</v>
      </c>
      <c r="K14" s="1">
        <f t="shared" si="4"/>
        <v>7480.3593155594353</v>
      </c>
      <c r="L14" s="2">
        <f t="shared" si="5"/>
        <v>27.705034502071982</v>
      </c>
    </row>
    <row r="15" spans="1:14">
      <c r="A15">
        <v>13</v>
      </c>
      <c r="B15">
        <v>1</v>
      </c>
      <c r="C15">
        <f t="shared" si="0"/>
        <v>1</v>
      </c>
      <c r="D15" s="1">
        <v>0</v>
      </c>
      <c r="E15" s="1">
        <v>1000</v>
      </c>
      <c r="F15" s="1">
        <v>1592</v>
      </c>
      <c r="G15" s="1">
        <f t="shared" si="1"/>
        <v>592</v>
      </c>
      <c r="H15" s="2">
        <f t="shared" si="2"/>
        <v>0.37185929648241206</v>
      </c>
      <c r="I15" s="1">
        <f t="shared" si="3"/>
        <v>1592</v>
      </c>
      <c r="J15" s="1">
        <f>C15*$M$3</f>
        <v>7750.3593155594353</v>
      </c>
      <c r="K15" s="1">
        <f t="shared" si="4"/>
        <v>6158.3593155594353</v>
      </c>
      <c r="L15" s="2">
        <f t="shared" si="5"/>
        <v>3.8683161529895949</v>
      </c>
    </row>
    <row r="16" spans="1:14">
      <c r="A16">
        <v>14</v>
      </c>
      <c r="B16">
        <v>2085136</v>
      </c>
      <c r="C16">
        <f t="shared" si="0"/>
        <v>37.999999999999993</v>
      </c>
      <c r="D16" s="1">
        <v>9000000</v>
      </c>
      <c r="E16" s="1">
        <v>955667.65670710802</v>
      </c>
      <c r="F16" s="1">
        <v>180271</v>
      </c>
      <c r="G16" s="1">
        <f t="shared" si="1"/>
        <v>775396.65670710802</v>
      </c>
      <c r="H16" s="2">
        <f t="shared" si="2"/>
        <v>4.3012833828353312</v>
      </c>
      <c r="I16" s="1">
        <f t="shared" si="3"/>
        <v>4743.9736842105276</v>
      </c>
      <c r="J16" s="1">
        <f>C16*$M$3</f>
        <v>294513.65399125847</v>
      </c>
      <c r="K16" s="1">
        <f t="shared" si="4"/>
        <v>114242.65399125847</v>
      </c>
      <c r="L16" s="2">
        <f t="shared" si="5"/>
        <v>0.63372729940621886</v>
      </c>
    </row>
    <row r="17" spans="1:12">
      <c r="A17">
        <v>15</v>
      </c>
      <c r="B17">
        <v>1296</v>
      </c>
      <c r="C17">
        <f t="shared" si="0"/>
        <v>6</v>
      </c>
      <c r="D17" s="1">
        <v>3000000</v>
      </c>
      <c r="E17" s="1">
        <v>318555.74793142301</v>
      </c>
      <c r="F17" s="1">
        <v>76324</v>
      </c>
      <c r="G17" s="1">
        <f t="shared" si="1"/>
        <v>242231.74793142301</v>
      </c>
      <c r="H17" s="2">
        <f t="shared" si="2"/>
        <v>3.1737297302476679</v>
      </c>
      <c r="I17" s="1">
        <f t="shared" si="3"/>
        <v>12720.666666666666</v>
      </c>
      <c r="J17" s="1">
        <f>C17*$M$3</f>
        <v>46502.155893356612</v>
      </c>
      <c r="K17" s="1">
        <f t="shared" si="4"/>
        <v>29821.844106643388</v>
      </c>
      <c r="L17" s="2">
        <f t="shared" si="5"/>
        <v>0.39072695491121257</v>
      </c>
    </row>
    <row r="18" spans="1:12">
      <c r="A18">
        <v>16</v>
      </c>
      <c r="B18">
        <v>16</v>
      </c>
      <c r="C18">
        <f t="shared" si="0"/>
        <v>2</v>
      </c>
      <c r="D18" s="1">
        <v>0</v>
      </c>
      <c r="E18" s="1">
        <v>1000</v>
      </c>
      <c r="F18" s="1">
        <v>5583</v>
      </c>
      <c r="G18" s="1">
        <f t="shared" si="1"/>
        <v>4583</v>
      </c>
      <c r="H18" s="2">
        <f t="shared" si="2"/>
        <v>0.82088482894501169</v>
      </c>
      <c r="I18" s="1">
        <f t="shared" si="3"/>
        <v>2791.5</v>
      </c>
      <c r="J18" s="1">
        <f>C18*$M$3</f>
        <v>15500.718631118871</v>
      </c>
      <c r="K18" s="1">
        <f t="shared" si="4"/>
        <v>9917.7186311188707</v>
      </c>
      <c r="L18" s="2">
        <f t="shared" si="5"/>
        <v>1.7764138690881015</v>
      </c>
    </row>
    <row r="19" spans="1:12">
      <c r="A19">
        <v>17</v>
      </c>
      <c r="B19">
        <v>6075732010000</v>
      </c>
      <c r="C19">
        <f t="shared" si="0"/>
        <v>1569.9999999999998</v>
      </c>
      <c r="D19" s="1">
        <v>10000000</v>
      </c>
      <c r="E19" s="1">
        <v>2267257.9779330799</v>
      </c>
      <c r="F19" s="1">
        <v>3582554</v>
      </c>
      <c r="G19" s="1">
        <f t="shared" si="1"/>
        <v>1315296.0220669201</v>
      </c>
      <c r="H19" s="2">
        <f t="shared" si="2"/>
        <v>0.36713920350312096</v>
      </c>
      <c r="I19" s="1">
        <f t="shared" si="3"/>
        <v>2281.8815286624208</v>
      </c>
      <c r="J19" s="1">
        <f>C19*$M$3</f>
        <v>12168064.125428312</v>
      </c>
      <c r="K19" s="1">
        <f t="shared" si="4"/>
        <v>8585510.1254283115</v>
      </c>
      <c r="L19" s="2">
        <f t="shared" si="5"/>
        <v>2.3964775200676143</v>
      </c>
    </row>
    <row r="20" spans="1:12">
      <c r="A20">
        <v>18</v>
      </c>
      <c r="B20">
        <v>256</v>
      </c>
      <c r="C20">
        <f t="shared" si="0"/>
        <v>4</v>
      </c>
      <c r="D20" s="1">
        <v>0</v>
      </c>
      <c r="E20" s="1">
        <v>1000</v>
      </c>
      <c r="F20" s="1">
        <v>23326</v>
      </c>
      <c r="G20" s="1">
        <f t="shared" si="1"/>
        <v>22326</v>
      </c>
      <c r="H20" s="2">
        <f t="shared" si="2"/>
        <v>0.957129383520535</v>
      </c>
      <c r="I20" s="1">
        <f t="shared" si="3"/>
        <v>5831.5</v>
      </c>
      <c r="J20" s="1">
        <f>C20*$M$3</f>
        <v>31001.437262237741</v>
      </c>
      <c r="K20" s="1">
        <f t="shared" si="4"/>
        <v>7675.4372622377414</v>
      </c>
      <c r="L20" s="2">
        <f t="shared" si="5"/>
        <v>0.32905072718158884</v>
      </c>
    </row>
    <row r="21" spans="1:12">
      <c r="A21">
        <v>19</v>
      </c>
      <c r="B21">
        <v>81</v>
      </c>
      <c r="C21">
        <f t="shared" si="0"/>
        <v>3.0000000000000004</v>
      </c>
      <c r="D21" s="1">
        <v>0</v>
      </c>
      <c r="E21" s="1">
        <v>1000</v>
      </c>
      <c r="F21" s="1">
        <v>11456</v>
      </c>
      <c r="G21" s="1">
        <f t="shared" si="1"/>
        <v>10456</v>
      </c>
      <c r="H21" s="2">
        <f t="shared" si="2"/>
        <v>0.91270949720670391</v>
      </c>
      <c r="I21" s="1">
        <f t="shared" si="3"/>
        <v>3818.6666666666661</v>
      </c>
      <c r="J21" s="1">
        <f>C21*$M$3</f>
        <v>23251.07794667831</v>
      </c>
      <c r="K21" s="1">
        <f t="shared" si="4"/>
        <v>11795.07794667831</v>
      </c>
      <c r="L21" s="2">
        <f t="shared" si="5"/>
        <v>1.029598284451668</v>
      </c>
    </row>
    <row r="22" spans="1:12">
      <c r="A22">
        <v>20</v>
      </c>
      <c r="B22">
        <v>16</v>
      </c>
      <c r="C22">
        <f t="shared" si="0"/>
        <v>2</v>
      </c>
      <c r="D22" s="1">
        <v>0</v>
      </c>
      <c r="E22" s="1">
        <v>1000</v>
      </c>
      <c r="F22" s="1">
        <v>2085</v>
      </c>
      <c r="G22" s="1">
        <f t="shared" si="1"/>
        <v>1085</v>
      </c>
      <c r="H22" s="2">
        <f t="shared" si="2"/>
        <v>0.52038369304556353</v>
      </c>
      <c r="I22" s="1">
        <f t="shared" si="3"/>
        <v>1042.5</v>
      </c>
      <c r="J22" s="1">
        <f>C22*$M$3</f>
        <v>15500.718631118871</v>
      </c>
      <c r="K22" s="1">
        <f t="shared" si="4"/>
        <v>13415.718631118871</v>
      </c>
      <c r="L22" s="2">
        <f t="shared" si="5"/>
        <v>6.4343974249970604</v>
      </c>
    </row>
    <row r="23" spans="1:12">
      <c r="A23">
        <v>21</v>
      </c>
      <c r="B23">
        <v>20736</v>
      </c>
      <c r="C23">
        <f t="shared" si="0"/>
        <v>12</v>
      </c>
      <c r="D23" s="1">
        <v>0</v>
      </c>
      <c r="E23" s="1">
        <v>1000</v>
      </c>
      <c r="F23" s="1">
        <v>25829</v>
      </c>
      <c r="G23" s="1">
        <f t="shared" si="1"/>
        <v>24829</v>
      </c>
      <c r="H23" s="2">
        <f t="shared" si="2"/>
        <v>0.96128382825506209</v>
      </c>
      <c r="I23" s="1">
        <f t="shared" si="3"/>
        <v>2152.4166666666665</v>
      </c>
      <c r="J23" s="1">
        <f>C23*$M$3</f>
        <v>93004.311786713224</v>
      </c>
      <c r="K23" s="1">
        <f t="shared" si="4"/>
        <v>67175.311786713224</v>
      </c>
      <c r="L23" s="2">
        <f t="shared" si="5"/>
        <v>2.6007709081541379</v>
      </c>
    </row>
    <row r="24" spans="1:12">
      <c r="A24">
        <v>22</v>
      </c>
      <c r="B24">
        <v>443364212736</v>
      </c>
      <c r="C24">
        <f t="shared" si="0"/>
        <v>815.99999999999989</v>
      </c>
      <c r="D24" s="1">
        <v>0</v>
      </c>
      <c r="E24" s="1">
        <v>87962.018948326106</v>
      </c>
      <c r="F24" s="1">
        <v>1241079</v>
      </c>
      <c r="G24" s="1">
        <f t="shared" si="1"/>
        <v>1153116.9810516739</v>
      </c>
      <c r="H24" s="2">
        <f t="shared" si="2"/>
        <v>0.9291245610083434</v>
      </c>
      <c r="I24" s="1">
        <f t="shared" si="3"/>
        <v>1520.9301470588236</v>
      </c>
      <c r="J24" s="1">
        <f>C24*$M$3</f>
        <v>6324293.2014964987</v>
      </c>
      <c r="K24" s="1">
        <f t="shared" si="4"/>
        <v>5083214.2014964987</v>
      </c>
      <c r="L24" s="2">
        <f t="shared" si="5"/>
        <v>4.0958022829300136</v>
      </c>
    </row>
    <row r="25" spans="1:12">
      <c r="A25">
        <v>23</v>
      </c>
      <c r="B25">
        <v>42815612436496</v>
      </c>
      <c r="C25">
        <f t="shared" si="0"/>
        <v>2558.0000000000009</v>
      </c>
      <c r="D25" s="1">
        <v>30000000</v>
      </c>
      <c r="E25" s="1">
        <v>11680035.840664901</v>
      </c>
      <c r="F25" s="1">
        <v>9064880</v>
      </c>
      <c r="G25" s="1">
        <f t="shared" si="1"/>
        <v>2615155.8406649008</v>
      </c>
      <c r="H25" s="2">
        <f t="shared" si="2"/>
        <v>0.28849315607762055</v>
      </c>
      <c r="I25" s="1">
        <f t="shared" si="3"/>
        <v>3543.7372947615313</v>
      </c>
      <c r="J25" s="1">
        <f>C25*$M$3</f>
        <v>19825419.129201043</v>
      </c>
      <c r="K25" s="1">
        <f t="shared" si="4"/>
        <v>10760539.129201043</v>
      </c>
      <c r="L25" s="2">
        <f t="shared" si="5"/>
        <v>1.1870580889323459</v>
      </c>
    </row>
    <row r="26" spans="1:12">
      <c r="A26">
        <v>24</v>
      </c>
      <c r="B26">
        <v>59299625390625</v>
      </c>
      <c r="C26">
        <f t="shared" si="0"/>
        <v>2775</v>
      </c>
      <c r="D26" s="1">
        <v>25000000</v>
      </c>
      <c r="E26" s="1">
        <v>14419484.194393899</v>
      </c>
      <c r="F26" s="1">
        <v>5815474</v>
      </c>
      <c r="G26" s="1">
        <f t="shared" si="1"/>
        <v>8604010.1943938993</v>
      </c>
      <c r="H26" s="2">
        <f t="shared" si="2"/>
        <v>1.479502822021713</v>
      </c>
      <c r="I26" s="1">
        <f t="shared" si="3"/>
        <v>2095.6663063063065</v>
      </c>
      <c r="J26" s="1">
        <f>C26*$M$3</f>
        <v>21507247.100677434</v>
      </c>
      <c r="K26" s="1">
        <f t="shared" si="4"/>
        <v>15691773.100677434</v>
      </c>
      <c r="L26" s="2">
        <f t="shared" si="5"/>
        <v>2.6982792977283423</v>
      </c>
    </row>
    <row r="27" spans="1:12">
      <c r="A27">
        <v>25</v>
      </c>
      <c r="B27">
        <v>16</v>
      </c>
      <c r="C27">
        <f t="shared" si="0"/>
        <v>2</v>
      </c>
      <c r="D27" s="1">
        <v>750000</v>
      </c>
      <c r="E27" s="1">
        <v>79638.936921749497</v>
      </c>
      <c r="F27" s="1">
        <v>8527</v>
      </c>
      <c r="G27" s="1">
        <f t="shared" si="1"/>
        <v>71111.936921749497</v>
      </c>
      <c r="H27" s="2">
        <f t="shared" si="2"/>
        <v>8.3396196694909701</v>
      </c>
      <c r="I27" s="1">
        <f t="shared" si="3"/>
        <v>4263.5</v>
      </c>
      <c r="J27" s="1">
        <f>C27*$M$3</f>
        <v>15500.718631118871</v>
      </c>
      <c r="K27" s="1">
        <f t="shared" si="4"/>
        <v>6973.7186311188707</v>
      </c>
      <c r="L27" s="2">
        <f t="shared" si="5"/>
        <v>0.81783964244386897</v>
      </c>
    </row>
    <row r="28" spans="1:12">
      <c r="A28">
        <v>26</v>
      </c>
      <c r="B28">
        <v>1642047467776</v>
      </c>
      <c r="C28">
        <f t="shared" si="0"/>
        <v>1132.0000000000002</v>
      </c>
      <c r="D28" s="1">
        <v>25000000</v>
      </c>
      <c r="E28" s="1">
        <v>2980408.1118501499</v>
      </c>
      <c r="F28" s="1">
        <v>2525364</v>
      </c>
      <c r="G28" s="1">
        <f t="shared" si="1"/>
        <v>455044.11185014993</v>
      </c>
      <c r="H28" s="2">
        <f t="shared" si="2"/>
        <v>0.18018951400675307</v>
      </c>
      <c r="I28" s="1">
        <f t="shared" si="3"/>
        <v>2230.8869257950528</v>
      </c>
      <c r="J28" s="1">
        <f>C28*$M$3</f>
        <v>8773406.7452132832</v>
      </c>
      <c r="K28" s="1">
        <f t="shared" si="4"/>
        <v>6248042.7452132832</v>
      </c>
      <c r="L28" s="2">
        <f t="shared" si="5"/>
        <v>2.4741157097405693</v>
      </c>
    </row>
    <row r="29" spans="1:12">
      <c r="A29">
        <v>27</v>
      </c>
      <c r="B29">
        <v>82413152392561</v>
      </c>
      <c r="C29">
        <f t="shared" si="0"/>
        <v>3012.9999999999986</v>
      </c>
      <c r="D29" s="1">
        <v>0</v>
      </c>
      <c r="E29" s="1">
        <v>16350501.6059162</v>
      </c>
      <c r="F29" s="1">
        <v>11585121</v>
      </c>
      <c r="G29" s="1">
        <f t="shared" si="1"/>
        <v>4765380.6059162002</v>
      </c>
      <c r="H29" s="2">
        <f t="shared" si="2"/>
        <v>0.41133628262632738</v>
      </c>
      <c r="I29" s="1">
        <f t="shared" si="3"/>
        <v>3845.045137736477</v>
      </c>
      <c r="J29" s="1">
        <f>C29*$M$3</f>
        <v>23351832.61778057</v>
      </c>
      <c r="K29" s="1">
        <f t="shared" si="4"/>
        <v>11766711.61778057</v>
      </c>
      <c r="L29" s="2">
        <f t="shared" si="5"/>
        <v>1.0156744688105175</v>
      </c>
    </row>
    <row r="30" spans="1:12">
      <c r="A30">
        <v>28</v>
      </c>
      <c r="B30">
        <v>105778118952801</v>
      </c>
      <c r="C30">
        <f t="shared" si="0"/>
        <v>3206.9999999999977</v>
      </c>
      <c r="D30" s="1">
        <v>45000000</v>
      </c>
      <c r="E30" s="1">
        <v>25764371.254403699</v>
      </c>
      <c r="F30" s="1">
        <v>26857181</v>
      </c>
      <c r="G30" s="1">
        <f t="shared" si="1"/>
        <v>1092809.7455963008</v>
      </c>
      <c r="H30" s="2">
        <f t="shared" si="2"/>
        <v>4.0689666782090822E-2</v>
      </c>
      <c r="I30" s="1">
        <f t="shared" si="3"/>
        <v>8374.5497349547932</v>
      </c>
      <c r="J30" s="1">
        <f>C30*$M$3</f>
        <v>24855402.32499909</v>
      </c>
      <c r="K30" s="1">
        <f t="shared" si="4"/>
        <v>2001778.6750009097</v>
      </c>
      <c r="L30" s="2">
        <f t="shared" si="5"/>
        <v>7.453420651262356E-2</v>
      </c>
    </row>
    <row r="31" spans="1:12">
      <c r="A31">
        <v>29</v>
      </c>
      <c r="B31">
        <v>2891414573056</v>
      </c>
      <c r="C31">
        <f t="shared" si="0"/>
        <v>1304.0000000000002</v>
      </c>
      <c r="D31" s="1">
        <v>9000000</v>
      </c>
      <c r="E31" s="1">
        <v>1529314.4977102301</v>
      </c>
      <c r="F31" s="1">
        <v>676048</v>
      </c>
      <c r="G31" s="1">
        <f t="shared" si="1"/>
        <v>853266.49771023006</v>
      </c>
      <c r="H31" s="2">
        <f t="shared" si="2"/>
        <v>1.2621389275764887</v>
      </c>
      <c r="I31" s="1">
        <f t="shared" si="3"/>
        <v>518.44171779141095</v>
      </c>
      <c r="J31" s="1">
        <f>C31*$M$3</f>
        <v>10106468.547489505</v>
      </c>
      <c r="K31" s="1">
        <f t="shared" si="4"/>
        <v>9430420.5474895053</v>
      </c>
      <c r="L31" s="2">
        <f t="shared" si="5"/>
        <v>13.949335768302703</v>
      </c>
    </row>
    <row r="32" spans="1:12">
      <c r="A32">
        <v>30</v>
      </c>
      <c r="B32">
        <v>373301041</v>
      </c>
      <c r="C32">
        <f t="shared" si="0"/>
        <v>138.99999999999997</v>
      </c>
      <c r="D32" s="1">
        <v>30000000</v>
      </c>
      <c r="E32" s="1">
        <v>3185631.5384563701</v>
      </c>
      <c r="F32" s="1">
        <v>1008308</v>
      </c>
      <c r="G32" s="1">
        <f t="shared" si="1"/>
        <v>2177323.5384563701</v>
      </c>
      <c r="H32" s="2">
        <f t="shared" si="2"/>
        <v>2.1593833813243277</v>
      </c>
      <c r="I32" s="1">
        <f t="shared" si="3"/>
        <v>7254.0143884892104</v>
      </c>
      <c r="J32" s="1">
        <f>C32*$M$3</f>
        <v>1077299.9448627613</v>
      </c>
      <c r="K32" s="1">
        <f t="shared" si="4"/>
        <v>68991.944862761302</v>
      </c>
      <c r="L32" s="2">
        <f t="shared" si="5"/>
        <v>6.8423482569573285E-2</v>
      </c>
    </row>
    <row r="33" spans="1:12">
      <c r="A33">
        <v>31</v>
      </c>
      <c r="B33">
        <v>10381445100625</v>
      </c>
      <c r="C33">
        <f t="shared" si="0"/>
        <v>1794.9999999999998</v>
      </c>
      <c r="D33" s="1">
        <v>18000000</v>
      </c>
      <c r="E33" s="1">
        <v>3970979.45607393</v>
      </c>
      <c r="F33" s="1">
        <v>11478360</v>
      </c>
      <c r="G33" s="1">
        <f t="shared" si="1"/>
        <v>7507380.5439260695</v>
      </c>
      <c r="H33" s="2">
        <f t="shared" si="2"/>
        <v>0.65404644425911629</v>
      </c>
      <c r="I33" s="1">
        <f t="shared" si="3"/>
        <v>6394.6295264623959</v>
      </c>
      <c r="J33" s="1">
        <f>C33*$M$3</f>
        <v>13911894.971429184</v>
      </c>
      <c r="K33" s="1">
        <f t="shared" si="4"/>
        <v>2433534.9714291841</v>
      </c>
      <c r="L33" s="2">
        <f t="shared" si="5"/>
        <v>0.21201068544889548</v>
      </c>
    </row>
    <row r="34" spans="1:12">
      <c r="A34">
        <v>32</v>
      </c>
      <c r="B34">
        <v>256</v>
      </c>
      <c r="C34">
        <f t="shared" si="0"/>
        <v>4</v>
      </c>
      <c r="D34" s="1">
        <v>0</v>
      </c>
      <c r="E34" s="1">
        <v>1000</v>
      </c>
      <c r="F34" s="1">
        <v>24591</v>
      </c>
      <c r="G34" s="1">
        <f t="shared" si="1"/>
        <v>23591</v>
      </c>
      <c r="H34" s="2">
        <f t="shared" si="2"/>
        <v>0.95933471595299091</v>
      </c>
      <c r="I34" s="1">
        <f t="shared" si="3"/>
        <v>6147.75</v>
      </c>
      <c r="J34" s="1">
        <f>C34*$M$3</f>
        <v>31001.437262237741</v>
      </c>
      <c r="K34" s="1">
        <f t="shared" si="4"/>
        <v>6410.4372622377414</v>
      </c>
      <c r="L34" s="2">
        <f t="shared" si="5"/>
        <v>0.26068225213442892</v>
      </c>
    </row>
    <row r="35" spans="1:12">
      <c r="A35">
        <v>33</v>
      </c>
      <c r="B35">
        <v>16</v>
      </c>
      <c r="C35">
        <f t="shared" si="0"/>
        <v>2</v>
      </c>
      <c r="D35" s="1">
        <v>3700000</v>
      </c>
      <c r="E35" s="1">
        <v>392885.42213481199</v>
      </c>
      <c r="F35" s="1">
        <v>4568</v>
      </c>
      <c r="G35" s="1">
        <f t="shared" si="1"/>
        <v>388317.42213481199</v>
      </c>
      <c r="H35" s="2">
        <f t="shared" si="2"/>
        <v>85.008192236167247</v>
      </c>
      <c r="I35" s="1">
        <f t="shared" si="3"/>
        <v>2284</v>
      </c>
      <c r="J35" s="1">
        <f>C35*$M$3</f>
        <v>15500.718631118871</v>
      </c>
      <c r="K35" s="1">
        <f t="shared" si="4"/>
        <v>10932.718631118871</v>
      </c>
      <c r="L35" s="2">
        <f t="shared" si="5"/>
        <v>2.3933271959542188</v>
      </c>
    </row>
    <row r="36" spans="1:12">
      <c r="A36">
        <v>34</v>
      </c>
      <c r="B36">
        <v>1</v>
      </c>
      <c r="C36">
        <f t="shared" si="0"/>
        <v>1</v>
      </c>
      <c r="D36" s="1">
        <v>0</v>
      </c>
      <c r="E36" s="1">
        <v>1000</v>
      </c>
      <c r="F36" s="1">
        <v>17234</v>
      </c>
      <c r="G36" s="1">
        <f t="shared" si="1"/>
        <v>16234</v>
      </c>
      <c r="H36" s="2">
        <f t="shared" si="2"/>
        <v>0.94197516537077874</v>
      </c>
      <c r="I36" s="1">
        <f t="shared" si="3"/>
        <v>17234</v>
      </c>
      <c r="J36" s="1">
        <f>C36*$M$3</f>
        <v>7750.3593155594353</v>
      </c>
      <c r="K36" s="1">
        <f t="shared" si="4"/>
        <v>9483.6406844405647</v>
      </c>
      <c r="L36" s="2">
        <f t="shared" si="5"/>
        <v>0.55028668239761891</v>
      </c>
    </row>
    <row r="37" spans="1:12">
      <c r="A37">
        <v>35</v>
      </c>
      <c r="B37">
        <v>1</v>
      </c>
      <c r="C37">
        <f t="shared" si="0"/>
        <v>1</v>
      </c>
      <c r="D37" s="1">
        <v>0</v>
      </c>
      <c r="E37" s="1">
        <v>1000</v>
      </c>
      <c r="F37" s="1">
        <v>3025</v>
      </c>
      <c r="G37" s="1">
        <f t="shared" si="1"/>
        <v>2025</v>
      </c>
      <c r="H37" s="2">
        <f t="shared" si="2"/>
        <v>0.66942148760330578</v>
      </c>
      <c r="I37" s="1">
        <f t="shared" si="3"/>
        <v>3025</v>
      </c>
      <c r="J37" s="1">
        <f>C37*$M$3</f>
        <v>7750.3593155594353</v>
      </c>
      <c r="K37" s="1">
        <f t="shared" si="4"/>
        <v>4725.3593155594353</v>
      </c>
      <c r="L37" s="2">
        <f t="shared" si="5"/>
        <v>1.5621022530774993</v>
      </c>
    </row>
    <row r="38" spans="1:12">
      <c r="A38">
        <v>36</v>
      </c>
      <c r="B38">
        <v>6561</v>
      </c>
      <c r="C38">
        <f t="shared" si="0"/>
        <v>9.0000000000000018</v>
      </c>
      <c r="D38" s="1">
        <v>12000000</v>
      </c>
      <c r="E38" s="1">
        <v>1274222.9919988799</v>
      </c>
      <c r="F38" s="1">
        <v>211559</v>
      </c>
      <c r="G38" s="1">
        <f t="shared" si="1"/>
        <v>1062663.9919988799</v>
      </c>
      <c r="H38" s="2">
        <f t="shared" si="2"/>
        <v>5.023014818555958</v>
      </c>
      <c r="I38" s="1">
        <f t="shared" si="3"/>
        <v>23506.555555555551</v>
      </c>
      <c r="J38" s="1">
        <f>C38*$M$3</f>
        <v>69753.233840034925</v>
      </c>
      <c r="K38" s="1">
        <f t="shared" si="4"/>
        <v>141805.76615996507</v>
      </c>
      <c r="L38" s="2">
        <f t="shared" si="5"/>
        <v>0.67028945192577516</v>
      </c>
    </row>
    <row r="39" spans="1:12">
      <c r="A39">
        <v>37</v>
      </c>
      <c r="B39">
        <v>1296</v>
      </c>
      <c r="C39">
        <f t="shared" si="0"/>
        <v>6</v>
      </c>
      <c r="D39" s="1">
        <v>0</v>
      </c>
      <c r="E39" s="1">
        <v>1000</v>
      </c>
      <c r="F39" s="1">
        <v>85007</v>
      </c>
      <c r="G39" s="1">
        <f t="shared" si="1"/>
        <v>84007</v>
      </c>
      <c r="H39" s="2">
        <f t="shared" si="2"/>
        <v>0.98823626289599675</v>
      </c>
      <c r="I39" s="1">
        <f t="shared" si="3"/>
        <v>14167.833333333334</v>
      </c>
      <c r="J39" s="1">
        <f>C39*$M$3</f>
        <v>46502.155893356612</v>
      </c>
      <c r="K39" s="1">
        <f t="shared" si="4"/>
        <v>38504.844106643388</v>
      </c>
      <c r="L39" s="2">
        <f t="shared" si="5"/>
        <v>0.45296086330117974</v>
      </c>
    </row>
    <row r="40" spans="1:12">
      <c r="A40">
        <v>38</v>
      </c>
      <c r="B40">
        <v>42348870775201</v>
      </c>
      <c r="C40">
        <f t="shared" si="0"/>
        <v>2550.9999999999991</v>
      </c>
      <c r="D40" s="1">
        <v>0</v>
      </c>
      <c r="E40" s="1">
        <v>8401878.3351522703</v>
      </c>
      <c r="F40" s="1">
        <v>7603376</v>
      </c>
      <c r="G40" s="1">
        <f t="shared" si="1"/>
        <v>798502.33515227027</v>
      </c>
      <c r="H40" s="2">
        <f t="shared" si="2"/>
        <v>0.10501944598718652</v>
      </c>
      <c r="I40" s="1">
        <f t="shared" si="3"/>
        <v>2980.5472363778922</v>
      </c>
      <c r="J40" s="1">
        <f>C40*$M$3</f>
        <v>19771166.613992114</v>
      </c>
      <c r="K40" s="1">
        <f t="shared" si="4"/>
        <v>12167790.613992114</v>
      </c>
      <c r="L40" s="2">
        <f t="shared" si="5"/>
        <v>1.6003142043734406</v>
      </c>
    </row>
    <row r="41" spans="1:12">
      <c r="A41">
        <v>39</v>
      </c>
      <c r="B41">
        <v>16452725990416</v>
      </c>
      <c r="C41">
        <f t="shared" si="0"/>
        <v>2013.9999999999991</v>
      </c>
      <c r="D41" s="1">
        <v>35000000</v>
      </c>
      <c r="E41" s="1">
        <v>6980651.0907963105</v>
      </c>
      <c r="F41" s="1">
        <v>5914722</v>
      </c>
      <c r="G41" s="1">
        <f t="shared" si="1"/>
        <v>1065929.0907963105</v>
      </c>
      <c r="H41" s="2">
        <f t="shared" si="2"/>
        <v>0.18021626220071044</v>
      </c>
      <c r="I41" s="1">
        <f t="shared" si="3"/>
        <v>2936.8033763654435</v>
      </c>
      <c r="J41" s="1">
        <f>C41*$M$3</f>
        <v>15609223.661536695</v>
      </c>
      <c r="K41" s="1">
        <f t="shared" si="4"/>
        <v>9694501.6615366954</v>
      </c>
      <c r="L41" s="2">
        <f t="shared" si="5"/>
        <v>1.6390460382646379</v>
      </c>
    </row>
    <row r="42" spans="1:12">
      <c r="A42">
        <v>40</v>
      </c>
      <c r="B42">
        <v>57178852641</v>
      </c>
      <c r="C42">
        <f t="shared" si="0"/>
        <v>489.00000000000017</v>
      </c>
      <c r="D42" s="1">
        <v>25000000</v>
      </c>
      <c r="E42" s="1">
        <v>2665975.3291615699</v>
      </c>
      <c r="F42" s="1">
        <v>519489</v>
      </c>
      <c r="G42" s="1">
        <f t="shared" si="1"/>
        <v>2146486.3291615699</v>
      </c>
      <c r="H42" s="2">
        <f t="shared" si="2"/>
        <v>4.131918730062754</v>
      </c>
      <c r="I42" s="1">
        <f t="shared" si="3"/>
        <v>1062.3496932515334</v>
      </c>
      <c r="J42" s="1">
        <f>C42*$M$3</f>
        <v>3789925.7053085654</v>
      </c>
      <c r="K42" s="1">
        <f t="shared" si="4"/>
        <v>3270436.7053085654</v>
      </c>
      <c r="L42" s="2">
        <f t="shared" si="5"/>
        <v>6.295487883879284</v>
      </c>
    </row>
    <row r="43" spans="1:12">
      <c r="A43">
        <v>41</v>
      </c>
      <c r="B43">
        <v>81</v>
      </c>
      <c r="C43">
        <f t="shared" si="0"/>
        <v>3.0000000000000004</v>
      </c>
      <c r="D43" s="1">
        <v>6000000</v>
      </c>
      <c r="E43" s="1">
        <v>637111.49536467099</v>
      </c>
      <c r="F43" s="1">
        <v>41367</v>
      </c>
      <c r="G43" s="1">
        <f t="shared" si="1"/>
        <v>595744.49536467099</v>
      </c>
      <c r="H43" s="2">
        <f t="shared" si="2"/>
        <v>14.401443067292067</v>
      </c>
      <c r="I43" s="1">
        <f t="shared" si="3"/>
        <v>13788.999999999998</v>
      </c>
      <c r="J43" s="1">
        <f>C43*$M$3</f>
        <v>23251.07794667831</v>
      </c>
      <c r="K43" s="1">
        <f t="shared" si="4"/>
        <v>18115.92205332169</v>
      </c>
      <c r="L43" s="2">
        <f t="shared" si="5"/>
        <v>0.43793173431289895</v>
      </c>
    </row>
    <row r="44" spans="1:12">
      <c r="A44">
        <v>42</v>
      </c>
      <c r="B44">
        <v>1</v>
      </c>
      <c r="C44">
        <f t="shared" si="0"/>
        <v>1</v>
      </c>
      <c r="D44" s="1">
        <v>0</v>
      </c>
      <c r="E44" s="1">
        <v>1000</v>
      </c>
      <c r="F44" s="1">
        <v>2740</v>
      </c>
      <c r="G44" s="1">
        <f t="shared" si="1"/>
        <v>1740</v>
      </c>
      <c r="H44" s="2">
        <f t="shared" si="2"/>
        <v>0.63503649635036497</v>
      </c>
      <c r="I44" s="1">
        <f t="shared" si="3"/>
        <v>2740</v>
      </c>
      <c r="J44" s="1">
        <f>C44*$M$3</f>
        <v>7750.3593155594353</v>
      </c>
      <c r="K44" s="1">
        <f t="shared" si="4"/>
        <v>5010.3593155594353</v>
      </c>
      <c r="L44" s="2">
        <f t="shared" si="5"/>
        <v>1.828598290350159</v>
      </c>
    </row>
    <row r="45" spans="1:12">
      <c r="A45">
        <v>43</v>
      </c>
      <c r="B45">
        <v>128215424400625</v>
      </c>
      <c r="C45">
        <f t="shared" si="0"/>
        <v>3365.0000000000005</v>
      </c>
      <c r="D45" s="1">
        <v>50000000</v>
      </c>
      <c r="E45" s="1">
        <v>30746785.9839385</v>
      </c>
      <c r="F45" s="1">
        <v>25642640</v>
      </c>
      <c r="G45" s="1">
        <f t="shared" si="1"/>
        <v>5104145.9839385003</v>
      </c>
      <c r="H45" s="2">
        <f t="shared" si="2"/>
        <v>0.19904916123840993</v>
      </c>
      <c r="I45" s="1">
        <f t="shared" si="3"/>
        <v>7620.3982169390774</v>
      </c>
      <c r="J45" s="1">
        <f>C45*$M$3</f>
        <v>26079959.096857503</v>
      </c>
      <c r="K45" s="1">
        <f t="shared" si="4"/>
        <v>437319.09685750306</v>
      </c>
      <c r="L45" s="2">
        <f t="shared" si="5"/>
        <v>1.7054371034242302E-2</v>
      </c>
    </row>
    <row r="46" spans="1:12">
      <c r="A46">
        <v>44</v>
      </c>
      <c r="B46">
        <v>16</v>
      </c>
      <c r="C46">
        <f t="shared" si="0"/>
        <v>2</v>
      </c>
      <c r="D46" s="1">
        <v>0</v>
      </c>
      <c r="E46" s="1">
        <v>1000</v>
      </c>
      <c r="F46" s="1">
        <v>7951</v>
      </c>
      <c r="G46" s="1">
        <f t="shared" si="1"/>
        <v>6951</v>
      </c>
      <c r="H46" s="2">
        <f t="shared" si="2"/>
        <v>0.87422965664696262</v>
      </c>
      <c r="I46" s="1">
        <f t="shared" si="3"/>
        <v>3975.5</v>
      </c>
      <c r="J46" s="1">
        <f>C46*$M$3</f>
        <v>15500.718631118871</v>
      </c>
      <c r="K46" s="1">
        <f t="shared" si="4"/>
        <v>7549.7186311188707</v>
      </c>
      <c r="L46" s="2">
        <f t="shared" si="5"/>
        <v>0.94953070445464349</v>
      </c>
    </row>
    <row r="47" spans="1:12">
      <c r="A47">
        <v>45</v>
      </c>
      <c r="B47">
        <v>625</v>
      </c>
      <c r="C47">
        <f t="shared" si="0"/>
        <v>4.9999999999999991</v>
      </c>
      <c r="D47" s="1">
        <v>9400000</v>
      </c>
      <c r="E47" s="1">
        <v>998141.34283680702</v>
      </c>
      <c r="F47" s="1">
        <v>197703</v>
      </c>
      <c r="G47" s="1">
        <f t="shared" si="1"/>
        <v>800438.34283680702</v>
      </c>
      <c r="H47" s="2">
        <f t="shared" si="2"/>
        <v>4.0486909295094513</v>
      </c>
      <c r="I47" s="1">
        <f t="shared" si="3"/>
        <v>39540.600000000006</v>
      </c>
      <c r="J47" s="1">
        <f>C47*$M$3</f>
        <v>38751.796577797169</v>
      </c>
      <c r="K47" s="1">
        <f t="shared" si="4"/>
        <v>158951.20342220285</v>
      </c>
      <c r="L47" s="2">
        <f t="shared" si="5"/>
        <v>0.80398984042833366</v>
      </c>
    </row>
    <row r="48" spans="1:12">
      <c r="A48">
        <v>46</v>
      </c>
      <c r="B48">
        <v>456976</v>
      </c>
      <c r="C48">
        <f t="shared" si="0"/>
        <v>26.000000000000004</v>
      </c>
      <c r="D48" s="1">
        <v>7000000</v>
      </c>
      <c r="E48" s="1">
        <v>743296.83523592202</v>
      </c>
      <c r="F48" s="1">
        <v>55304</v>
      </c>
      <c r="G48" s="1">
        <f t="shared" si="1"/>
        <v>687992.83523592202</v>
      </c>
      <c r="H48" s="2">
        <f t="shared" si="2"/>
        <v>12.440200261028533</v>
      </c>
      <c r="I48" s="1">
        <f t="shared" si="3"/>
        <v>2127.0769230769229</v>
      </c>
      <c r="J48" s="1">
        <f>C48*$M$3</f>
        <v>201509.34220454533</v>
      </c>
      <c r="K48" s="1">
        <f t="shared" si="4"/>
        <v>146205.34220454533</v>
      </c>
      <c r="L48" s="2">
        <f t="shared" si="5"/>
        <v>2.6436666824198127</v>
      </c>
    </row>
    <row r="49" spans="1:12">
      <c r="A49">
        <v>47</v>
      </c>
      <c r="B49">
        <v>1016096256256</v>
      </c>
      <c r="C49">
        <f t="shared" si="0"/>
        <v>1003.9999999999998</v>
      </c>
      <c r="D49" s="1">
        <v>0</v>
      </c>
      <c r="E49" s="1">
        <v>201590.195100688</v>
      </c>
      <c r="F49" s="1">
        <v>9404180</v>
      </c>
      <c r="G49" s="1">
        <f t="shared" si="1"/>
        <v>9202589.8048993126</v>
      </c>
      <c r="H49" s="2">
        <f t="shared" si="2"/>
        <v>0.97856376684615909</v>
      </c>
      <c r="I49" s="1">
        <f t="shared" si="3"/>
        <v>9366.7131474103608</v>
      </c>
      <c r="J49" s="1">
        <f>C49*$M$3</f>
        <v>7781360.7528216718</v>
      </c>
      <c r="K49" s="1">
        <f t="shared" si="4"/>
        <v>1622819.2471783282</v>
      </c>
      <c r="L49" s="2">
        <f t="shared" si="5"/>
        <v>0.17256360971167378</v>
      </c>
    </row>
    <row r="50" spans="1:12">
      <c r="A50">
        <v>48</v>
      </c>
      <c r="B50">
        <v>7448008642816</v>
      </c>
      <c r="C50">
        <f t="shared" si="0"/>
        <v>1651.9999999999995</v>
      </c>
      <c r="D50" s="1">
        <v>1125000</v>
      </c>
      <c r="E50" s="1">
        <v>1597119.1153476499</v>
      </c>
      <c r="F50" s="1">
        <v>6021106</v>
      </c>
      <c r="G50" s="1">
        <f t="shared" si="1"/>
        <v>4423986.8846523501</v>
      </c>
      <c r="H50" s="2">
        <f t="shared" si="2"/>
        <v>0.73474655398067235</v>
      </c>
      <c r="I50" s="1">
        <f t="shared" si="3"/>
        <v>3644.7372881355941</v>
      </c>
      <c r="J50" s="1">
        <f>C50*$M$3</f>
        <v>12803593.589304185</v>
      </c>
      <c r="K50" s="1">
        <f t="shared" si="4"/>
        <v>6782487.5893041845</v>
      </c>
      <c r="L50" s="2">
        <f t="shared" si="5"/>
        <v>1.1264521151602687</v>
      </c>
    </row>
    <row r="51" spans="1:12">
      <c r="A51">
        <v>49</v>
      </c>
      <c r="B51">
        <v>256</v>
      </c>
      <c r="C51">
        <f t="shared" si="0"/>
        <v>4</v>
      </c>
      <c r="D51" s="1">
        <v>1500000</v>
      </c>
      <c r="E51" s="1">
        <v>159277.873887939</v>
      </c>
      <c r="F51" s="1">
        <v>111708</v>
      </c>
      <c r="G51" s="1">
        <f t="shared" si="1"/>
        <v>47569.873887939</v>
      </c>
      <c r="H51" s="2">
        <f t="shared" si="2"/>
        <v>0.42584124581891181</v>
      </c>
      <c r="I51" s="1">
        <f t="shared" si="3"/>
        <v>27927</v>
      </c>
      <c r="J51" s="1">
        <f>C51*$M$3</f>
        <v>31001.437262237741</v>
      </c>
      <c r="K51" s="1">
        <f t="shared" si="4"/>
        <v>80706.562737762259</v>
      </c>
      <c r="L51" s="2">
        <f t="shared" si="5"/>
        <v>0.72247791328966826</v>
      </c>
    </row>
    <row r="52" spans="1:12">
      <c r="A52">
        <v>50</v>
      </c>
      <c r="B52">
        <v>625</v>
      </c>
      <c r="C52">
        <f t="shared" si="0"/>
        <v>4.9999999999999991</v>
      </c>
      <c r="D52" s="1">
        <v>0</v>
      </c>
      <c r="E52" s="1">
        <v>1000</v>
      </c>
      <c r="F52" s="1">
        <v>32018</v>
      </c>
      <c r="G52" s="1">
        <f t="shared" si="1"/>
        <v>31018</v>
      </c>
      <c r="H52" s="2">
        <f t="shared" si="2"/>
        <v>0.96876756824286336</v>
      </c>
      <c r="I52" s="1">
        <f t="shared" si="3"/>
        <v>6403.6000000000013</v>
      </c>
      <c r="J52" s="1">
        <f>C52*$M$3</f>
        <v>38751.796577797169</v>
      </c>
      <c r="K52" s="1">
        <f t="shared" si="4"/>
        <v>6733.7965777971694</v>
      </c>
      <c r="L52" s="2">
        <f t="shared" si="5"/>
        <v>0.21031284208249015</v>
      </c>
    </row>
    <row r="53" spans="1:12">
      <c r="A53">
        <v>51</v>
      </c>
      <c r="B53">
        <v>81</v>
      </c>
      <c r="C53">
        <f t="shared" si="0"/>
        <v>3.0000000000000004</v>
      </c>
      <c r="D53" s="1">
        <v>0</v>
      </c>
      <c r="E53" s="1">
        <v>1000</v>
      </c>
      <c r="F53" s="1">
        <v>16525</v>
      </c>
      <c r="G53" s="1">
        <f t="shared" si="1"/>
        <v>15525</v>
      </c>
      <c r="H53" s="2">
        <f t="shared" si="2"/>
        <v>0.93948562783661116</v>
      </c>
      <c r="I53" s="1">
        <f t="shared" si="3"/>
        <v>5508.3333333333321</v>
      </c>
      <c r="J53" s="1">
        <f>C53*$M$3</f>
        <v>23251.07794667831</v>
      </c>
      <c r="K53" s="1">
        <f t="shared" si="4"/>
        <v>6726.0779466783097</v>
      </c>
      <c r="L53" s="2">
        <f t="shared" si="5"/>
        <v>0.40702438406525321</v>
      </c>
    </row>
    <row r="54" spans="1:12">
      <c r="A54">
        <v>52</v>
      </c>
      <c r="B54">
        <v>49315506250000</v>
      </c>
      <c r="C54">
        <f t="shared" si="0"/>
        <v>2650</v>
      </c>
      <c r="D54" s="1">
        <v>35000000</v>
      </c>
      <c r="E54" s="1">
        <v>13500519.8958355</v>
      </c>
      <c r="F54" s="1">
        <v>4174383</v>
      </c>
      <c r="G54" s="1">
        <f t="shared" si="1"/>
        <v>9326136.8958355002</v>
      </c>
      <c r="H54" s="2">
        <f t="shared" si="2"/>
        <v>2.2341354149428789</v>
      </c>
      <c r="I54" s="1">
        <f t="shared" si="3"/>
        <v>1575.2388679245282</v>
      </c>
      <c r="J54" s="1">
        <f>C54*$M$3</f>
        <v>20538452.186232504</v>
      </c>
      <c r="K54" s="1">
        <f t="shared" si="4"/>
        <v>16364069.186232504</v>
      </c>
      <c r="L54" s="2">
        <f t="shared" si="5"/>
        <v>3.9201168618769535</v>
      </c>
    </row>
    <row r="55" spans="1:12">
      <c r="A55">
        <v>53</v>
      </c>
      <c r="B55">
        <v>10000</v>
      </c>
      <c r="C55">
        <f t="shared" si="0"/>
        <v>10.000000000000002</v>
      </c>
      <c r="D55" s="1">
        <v>0</v>
      </c>
      <c r="E55" s="1">
        <v>1000</v>
      </c>
      <c r="F55" s="1">
        <v>60465</v>
      </c>
      <c r="G55" s="1">
        <f t="shared" si="1"/>
        <v>59465</v>
      </c>
      <c r="H55" s="2">
        <f t="shared" si="2"/>
        <v>0.98346150665674359</v>
      </c>
      <c r="I55" s="1">
        <f t="shared" si="3"/>
        <v>6046.4999999999991</v>
      </c>
      <c r="J55" s="1">
        <f>C55*$M$3</f>
        <v>77503.593155594368</v>
      </c>
      <c r="K55" s="1">
        <f t="shared" si="4"/>
        <v>17038.593155594368</v>
      </c>
      <c r="L55" s="2">
        <f t="shared" si="5"/>
        <v>0.28179265948225202</v>
      </c>
    </row>
    <row r="56" spans="1:12">
      <c r="A56">
        <v>54</v>
      </c>
      <c r="B56">
        <v>76869424485441</v>
      </c>
      <c r="C56">
        <f t="shared" si="0"/>
        <v>2960.9999999999991</v>
      </c>
      <c r="D56" s="1">
        <v>29000000</v>
      </c>
      <c r="E56" s="1">
        <v>18330016.232837301</v>
      </c>
      <c r="F56" s="1">
        <v>22347341</v>
      </c>
      <c r="G56" s="1">
        <f t="shared" si="1"/>
        <v>4017324.7671626993</v>
      </c>
      <c r="H56" s="2">
        <f t="shared" si="2"/>
        <v>0.17976746169321439</v>
      </c>
      <c r="I56" s="1">
        <f t="shared" si="3"/>
        <v>7547.2276258020966</v>
      </c>
      <c r="J56" s="1">
        <f>C56*$M$3</f>
        <v>22948813.933371481</v>
      </c>
      <c r="K56" s="1">
        <f t="shared" si="4"/>
        <v>601472.93337148055</v>
      </c>
      <c r="L56" s="2">
        <f t="shared" si="5"/>
        <v>2.6914742714646927E-2</v>
      </c>
    </row>
    <row r="57" spans="1:12">
      <c r="A57">
        <v>55</v>
      </c>
      <c r="B57">
        <v>176518460300625</v>
      </c>
      <c r="C57">
        <f t="shared" si="0"/>
        <v>3644.9999999999977</v>
      </c>
      <c r="D57" s="1">
        <v>30000000</v>
      </c>
      <c r="E57" s="1">
        <v>38206246.345328704</v>
      </c>
      <c r="F57" s="1">
        <v>16047174</v>
      </c>
      <c r="G57" s="1">
        <f t="shared" si="1"/>
        <v>22159072.345328704</v>
      </c>
      <c r="H57" s="2">
        <f t="shared" si="2"/>
        <v>1.3808706969419478</v>
      </c>
      <c r="I57" s="1">
        <f t="shared" si="3"/>
        <v>4402.5168724279865</v>
      </c>
      <c r="J57" s="1">
        <f>C57*$M$3</f>
        <v>28250059.705214124</v>
      </c>
      <c r="K57" s="1">
        <f t="shared" si="4"/>
        <v>12202885.705214124</v>
      </c>
      <c r="L57" s="2">
        <f t="shared" si="5"/>
        <v>0.76043829930516893</v>
      </c>
    </row>
    <row r="58" spans="1:12">
      <c r="A58">
        <v>56</v>
      </c>
      <c r="B58">
        <v>16</v>
      </c>
      <c r="C58">
        <f t="shared" si="0"/>
        <v>2</v>
      </c>
      <c r="D58" s="1">
        <v>0</v>
      </c>
      <c r="E58" s="1">
        <v>1000</v>
      </c>
      <c r="F58" s="1">
        <v>4015</v>
      </c>
      <c r="G58" s="1">
        <f t="shared" si="1"/>
        <v>3015</v>
      </c>
      <c r="H58" s="2">
        <f t="shared" si="2"/>
        <v>0.75093399750933998</v>
      </c>
      <c r="I58" s="1">
        <f t="shared" si="3"/>
        <v>2007.5</v>
      </c>
      <c r="J58" s="1">
        <f>C58*$M$3</f>
        <v>15500.718631118871</v>
      </c>
      <c r="K58" s="1">
        <f t="shared" si="4"/>
        <v>11485.718631118871</v>
      </c>
      <c r="L58" s="2">
        <f t="shared" si="5"/>
        <v>2.8607020251852728</v>
      </c>
    </row>
    <row r="59" spans="1:12">
      <c r="A59">
        <v>57</v>
      </c>
      <c r="B59">
        <v>81</v>
      </c>
      <c r="C59">
        <f t="shared" si="0"/>
        <v>3.0000000000000004</v>
      </c>
      <c r="D59" s="1">
        <v>0</v>
      </c>
      <c r="E59" s="1">
        <v>1000</v>
      </c>
      <c r="F59" s="1">
        <v>15471</v>
      </c>
      <c r="G59" s="1">
        <f t="shared" si="1"/>
        <v>14471</v>
      </c>
      <c r="H59" s="2">
        <f t="shared" si="2"/>
        <v>0.93536293710813778</v>
      </c>
      <c r="I59" s="1">
        <f t="shared" si="3"/>
        <v>5156.9999999999991</v>
      </c>
      <c r="J59" s="1">
        <f>C59*$M$3</f>
        <v>23251.07794667831</v>
      </c>
      <c r="K59" s="1">
        <f t="shared" si="4"/>
        <v>7780.0779466783097</v>
      </c>
      <c r="L59" s="2">
        <f t="shared" si="5"/>
        <v>0.50288138754303602</v>
      </c>
    </row>
    <row r="60" spans="1:12">
      <c r="A60">
        <v>58</v>
      </c>
      <c r="B60">
        <v>233248156631296</v>
      </c>
      <c r="C60">
        <f t="shared" si="0"/>
        <v>3908.0000000000027</v>
      </c>
      <c r="D60" s="1">
        <v>132000000</v>
      </c>
      <c r="E60" s="1">
        <v>60292129.156368397</v>
      </c>
      <c r="F60" s="1">
        <v>100561125</v>
      </c>
      <c r="G60" s="1">
        <f t="shared" si="1"/>
        <v>40268995.843631603</v>
      </c>
      <c r="H60" s="2">
        <f t="shared" si="2"/>
        <v>0.40044297280516306</v>
      </c>
      <c r="I60" s="1">
        <f t="shared" si="3"/>
        <v>25732.120010235398</v>
      </c>
      <c r="J60" s="1">
        <f>C60*$M$3</f>
        <v>30288404.205206294</v>
      </c>
      <c r="K60" s="1">
        <f t="shared" si="4"/>
        <v>70272720.79479371</v>
      </c>
      <c r="L60" s="2">
        <f t="shared" si="5"/>
        <v>0.69880603259752427</v>
      </c>
    </row>
    <row r="61" spans="1:12">
      <c r="A61">
        <v>59</v>
      </c>
      <c r="B61">
        <v>256</v>
      </c>
      <c r="C61">
        <f t="shared" si="0"/>
        <v>4</v>
      </c>
      <c r="D61" s="1">
        <v>0</v>
      </c>
      <c r="E61" s="1">
        <v>1000</v>
      </c>
      <c r="F61" s="1">
        <v>14170</v>
      </c>
      <c r="G61" s="1">
        <f t="shared" si="1"/>
        <v>13170</v>
      </c>
      <c r="H61" s="2">
        <f t="shared" si="2"/>
        <v>0.92942836979534227</v>
      </c>
      <c r="I61" s="1">
        <f t="shared" si="3"/>
        <v>3542.5</v>
      </c>
      <c r="J61" s="1">
        <f>C61*$M$3</f>
        <v>31001.437262237741</v>
      </c>
      <c r="K61" s="1">
        <f t="shared" si="4"/>
        <v>16831.437262237741</v>
      </c>
      <c r="L61" s="2">
        <f t="shared" si="5"/>
        <v>1.1878219662835385</v>
      </c>
    </row>
    <row r="62" spans="1:12">
      <c r="A62">
        <v>60</v>
      </c>
      <c r="B62">
        <v>1</v>
      </c>
      <c r="C62">
        <f t="shared" si="0"/>
        <v>1</v>
      </c>
      <c r="D62" s="1">
        <v>0</v>
      </c>
      <c r="E62" s="1">
        <v>1000</v>
      </c>
      <c r="F62" s="1">
        <v>12268</v>
      </c>
      <c r="G62" s="1">
        <f t="shared" si="1"/>
        <v>11268</v>
      </c>
      <c r="H62" s="2">
        <f t="shared" si="2"/>
        <v>0.91848712096511254</v>
      </c>
      <c r="I62" s="1">
        <f t="shared" si="3"/>
        <v>12268</v>
      </c>
      <c r="J62" s="1">
        <f>C62*$M$3</f>
        <v>7750.3593155594353</v>
      </c>
      <c r="K62" s="1">
        <f t="shared" si="4"/>
        <v>4517.6406844405647</v>
      </c>
      <c r="L62" s="2">
        <f t="shared" si="5"/>
        <v>0.36824589863389018</v>
      </c>
    </row>
    <row r="63" spans="1:12">
      <c r="A63">
        <v>61</v>
      </c>
      <c r="B63">
        <v>1</v>
      </c>
      <c r="C63">
        <f t="shared" si="0"/>
        <v>1</v>
      </c>
      <c r="D63" s="1">
        <v>0</v>
      </c>
      <c r="E63" s="1">
        <v>1000</v>
      </c>
      <c r="F63" s="1">
        <v>7540</v>
      </c>
      <c r="G63" s="1">
        <f t="shared" si="1"/>
        <v>6540</v>
      </c>
      <c r="H63" s="2">
        <f t="shared" si="2"/>
        <v>0.86737400530503983</v>
      </c>
      <c r="I63" s="1">
        <f t="shared" si="3"/>
        <v>7540</v>
      </c>
      <c r="J63" s="1">
        <f>C63*$M$3</f>
        <v>7750.3593155594353</v>
      </c>
      <c r="K63" s="1">
        <f t="shared" si="4"/>
        <v>210.35931555943534</v>
      </c>
      <c r="L63" s="2">
        <f t="shared" si="5"/>
        <v>2.7899113469421134E-2</v>
      </c>
    </row>
    <row r="64" spans="1:12">
      <c r="A64">
        <v>62</v>
      </c>
      <c r="B64">
        <v>26881414803441</v>
      </c>
      <c r="C64">
        <f t="shared" si="0"/>
        <v>2276.9999999999995</v>
      </c>
      <c r="D64" s="1">
        <v>25000000</v>
      </c>
      <c r="E64" s="1">
        <v>7987816.5675828699</v>
      </c>
      <c r="F64" s="1">
        <v>9820089</v>
      </c>
      <c r="G64" s="1">
        <f t="shared" si="1"/>
        <v>1832272.4324171301</v>
      </c>
      <c r="H64" s="2">
        <f t="shared" si="2"/>
        <v>0.18658409637806034</v>
      </c>
      <c r="I64" s="1">
        <f t="shared" si="3"/>
        <v>4312.7312252964439</v>
      </c>
      <c r="J64" s="1">
        <f>C64*$M$3</f>
        <v>17647568.161528829</v>
      </c>
      <c r="K64" s="1">
        <f t="shared" si="4"/>
        <v>7827479.1615288295</v>
      </c>
      <c r="L64" s="2">
        <f t="shared" si="5"/>
        <v>0.7970884135091677</v>
      </c>
    </row>
    <row r="65" spans="1:12">
      <c r="A65">
        <v>63</v>
      </c>
      <c r="B65">
        <v>1</v>
      </c>
      <c r="C65">
        <f t="shared" si="0"/>
        <v>1</v>
      </c>
      <c r="D65" s="1">
        <v>0</v>
      </c>
      <c r="E65" s="1">
        <v>1000</v>
      </c>
      <c r="F65" s="1">
        <v>29400</v>
      </c>
      <c r="G65" s="1">
        <f t="shared" si="1"/>
        <v>28400</v>
      </c>
      <c r="H65" s="2">
        <f t="shared" si="2"/>
        <v>0.96598639455782309</v>
      </c>
      <c r="I65" s="1">
        <f t="shared" si="3"/>
        <v>29400</v>
      </c>
      <c r="J65" s="1">
        <f>C65*$M$3</f>
        <v>7750.3593155594353</v>
      </c>
      <c r="K65" s="1">
        <f t="shared" si="4"/>
        <v>21649.640684440565</v>
      </c>
      <c r="L65" s="2">
        <f t="shared" si="5"/>
        <v>0.73638233620546134</v>
      </c>
    </row>
    <row r="66" spans="1:12">
      <c r="A66">
        <v>64</v>
      </c>
      <c r="B66">
        <v>59043610112256</v>
      </c>
      <c r="C66">
        <f t="shared" si="0"/>
        <v>2772.0000000000005</v>
      </c>
      <c r="D66" s="1">
        <v>0</v>
      </c>
      <c r="E66" s="1">
        <v>11714060.3645525</v>
      </c>
      <c r="F66" s="1">
        <v>16797265</v>
      </c>
      <c r="G66" s="1">
        <f t="shared" si="1"/>
        <v>5083204.6354475003</v>
      </c>
      <c r="H66" s="2">
        <f t="shared" si="2"/>
        <v>0.30262097046438813</v>
      </c>
      <c r="I66" s="1">
        <f t="shared" si="3"/>
        <v>6059.6194083694072</v>
      </c>
      <c r="J66" s="1">
        <f>C66*$M$3</f>
        <v>21483996.022730757</v>
      </c>
      <c r="K66" s="1">
        <f t="shared" si="4"/>
        <v>4686731.0227307566</v>
      </c>
      <c r="L66" s="2">
        <f t="shared" si="5"/>
        <v>0.27901750807234132</v>
      </c>
    </row>
    <row r="67" spans="1:12">
      <c r="A67">
        <v>65</v>
      </c>
      <c r="B67">
        <v>1</v>
      </c>
      <c r="C67">
        <f t="shared" ref="C67:C115" si="6">B67^(1/4)</f>
        <v>1</v>
      </c>
      <c r="D67" s="1">
        <v>0</v>
      </c>
      <c r="E67" s="1">
        <v>1000</v>
      </c>
      <c r="F67" s="1">
        <v>4837</v>
      </c>
      <c r="G67" s="1">
        <f t="shared" ref="G67:G115" si="7">ABS(E67-F67)</f>
        <v>3837</v>
      </c>
      <c r="H67" s="2">
        <f t="shared" ref="H67:H115" si="8">G67/F67</f>
        <v>0.79326028530080628</v>
      </c>
      <c r="I67" s="1">
        <f t="shared" ref="I67:I115" si="9">F67/C67</f>
        <v>4837</v>
      </c>
      <c r="J67" s="1">
        <f>C67*$M$3</f>
        <v>7750.3593155594353</v>
      </c>
      <c r="K67" s="1">
        <f t="shared" ref="K67:K115" si="10">ABS(J67-F67)</f>
        <v>2913.3593155594353</v>
      </c>
      <c r="L67" s="2">
        <f t="shared" ref="L67:L115" si="11">K67/F67</f>
        <v>0.60230707371499592</v>
      </c>
    </row>
    <row r="68" spans="1:12">
      <c r="A68">
        <v>66</v>
      </c>
      <c r="B68">
        <v>625</v>
      </c>
      <c r="C68">
        <f t="shared" si="6"/>
        <v>4.9999999999999991</v>
      </c>
      <c r="D68" s="1">
        <v>0</v>
      </c>
      <c r="E68" s="1">
        <v>1000</v>
      </c>
      <c r="F68" s="1">
        <v>56280</v>
      </c>
      <c r="G68" s="1">
        <f t="shared" si="7"/>
        <v>55280</v>
      </c>
      <c r="H68" s="2">
        <f t="shared" si="8"/>
        <v>0.98223169864960913</v>
      </c>
      <c r="I68" s="1">
        <f t="shared" si="9"/>
        <v>11256.000000000002</v>
      </c>
      <c r="J68" s="1">
        <f>C68*$M$3</f>
        <v>38751.796577797169</v>
      </c>
      <c r="K68" s="1">
        <f t="shared" si="10"/>
        <v>17528.203422202831</v>
      </c>
      <c r="L68" s="2">
        <f t="shared" si="11"/>
        <v>0.31144640053665301</v>
      </c>
    </row>
    <row r="69" spans="1:12">
      <c r="A69">
        <v>67</v>
      </c>
      <c r="B69">
        <v>5198856010000</v>
      </c>
      <c r="C69">
        <f t="shared" si="6"/>
        <v>1510.0000000000002</v>
      </c>
      <c r="D69" s="1">
        <v>20000000</v>
      </c>
      <c r="E69" s="1">
        <v>3155141.1214790298</v>
      </c>
      <c r="F69" s="1">
        <v>4248465</v>
      </c>
      <c r="G69" s="1">
        <f t="shared" si="7"/>
        <v>1093323.8785209702</v>
      </c>
      <c r="H69" s="2">
        <f t="shared" si="8"/>
        <v>0.25734562448342407</v>
      </c>
      <c r="I69" s="1">
        <f t="shared" si="9"/>
        <v>2813.5529801324501</v>
      </c>
      <c r="J69" s="1">
        <f>C69*$M$3</f>
        <v>11703042.56649475</v>
      </c>
      <c r="K69" s="1">
        <f t="shared" si="10"/>
        <v>7454577.5664947499</v>
      </c>
      <c r="L69" s="2">
        <f t="shared" si="11"/>
        <v>1.7546519899527828</v>
      </c>
    </row>
    <row r="70" spans="1:12">
      <c r="A70">
        <v>68</v>
      </c>
      <c r="B70">
        <v>73198719140625</v>
      </c>
      <c r="C70">
        <f t="shared" si="6"/>
        <v>2925.0000000000014</v>
      </c>
      <c r="D70" s="1">
        <v>40000000</v>
      </c>
      <c r="E70" s="1">
        <v>18769797.963068001</v>
      </c>
      <c r="F70" s="1">
        <v>33900720</v>
      </c>
      <c r="G70" s="1">
        <f t="shared" si="7"/>
        <v>15130922.036931999</v>
      </c>
      <c r="H70" s="2">
        <f t="shared" si="8"/>
        <v>0.44633040351154779</v>
      </c>
      <c r="I70" s="1">
        <f t="shared" si="9"/>
        <v>11589.989743589738</v>
      </c>
      <c r="J70" s="1">
        <f>C70*$M$3</f>
        <v>22669800.998011358</v>
      </c>
      <c r="K70" s="1">
        <f t="shared" si="10"/>
        <v>11230919.001988642</v>
      </c>
      <c r="L70" s="2">
        <f t="shared" si="11"/>
        <v>0.33128850956524353</v>
      </c>
    </row>
    <row r="71" spans="1:12">
      <c r="A71">
        <v>69</v>
      </c>
      <c r="B71">
        <v>8254272650625</v>
      </c>
      <c r="C71">
        <f t="shared" si="6"/>
        <v>1694.9999999999998</v>
      </c>
      <c r="D71" s="1">
        <v>15000000</v>
      </c>
      <c r="E71" s="1">
        <v>3230399.6072693202</v>
      </c>
      <c r="F71" s="1">
        <v>11129580</v>
      </c>
      <c r="G71" s="1">
        <f t="shared" si="7"/>
        <v>7899180.3927306794</v>
      </c>
      <c r="H71" s="2">
        <f t="shared" si="8"/>
        <v>0.70974649472223383</v>
      </c>
      <c r="I71" s="1">
        <f t="shared" si="9"/>
        <v>6566.1238938053102</v>
      </c>
      <c r="J71" s="1">
        <f>C71*$M$3</f>
        <v>13136859.039873241</v>
      </c>
      <c r="K71" s="1">
        <f t="shared" si="10"/>
        <v>2007279.0398732405</v>
      </c>
      <c r="L71" s="2">
        <f t="shared" si="11"/>
        <v>0.18035532696411191</v>
      </c>
    </row>
    <row r="72" spans="1:12">
      <c r="A72">
        <v>70</v>
      </c>
      <c r="B72">
        <v>83521</v>
      </c>
      <c r="C72">
        <f t="shared" si="6"/>
        <v>17</v>
      </c>
      <c r="D72" s="1">
        <v>8000000</v>
      </c>
      <c r="E72" s="1">
        <v>849482.01036843006</v>
      </c>
      <c r="F72" s="1">
        <v>48120</v>
      </c>
      <c r="G72" s="1">
        <f t="shared" si="7"/>
        <v>801362.01036843006</v>
      </c>
      <c r="H72" s="2">
        <f t="shared" si="8"/>
        <v>16.653408361771199</v>
      </c>
      <c r="I72" s="1">
        <f t="shared" si="9"/>
        <v>2830.5882352941176</v>
      </c>
      <c r="J72" s="1">
        <f>C72*$M$3</f>
        <v>131756.10836451041</v>
      </c>
      <c r="K72" s="1">
        <f t="shared" si="10"/>
        <v>83636.108364510408</v>
      </c>
      <c r="L72" s="2">
        <f t="shared" si="11"/>
        <v>1.7380737399108563</v>
      </c>
    </row>
    <row r="73" spans="1:12">
      <c r="A73">
        <v>71</v>
      </c>
      <c r="B73">
        <v>31125731953936</v>
      </c>
      <c r="C73">
        <f t="shared" si="6"/>
        <v>2362</v>
      </c>
      <c r="D73" s="1">
        <v>28000000</v>
      </c>
      <c r="E73" s="1">
        <v>9148431.0446044803</v>
      </c>
      <c r="F73" s="1">
        <v>10826287</v>
      </c>
      <c r="G73" s="1">
        <f t="shared" si="7"/>
        <v>1677855.9553955197</v>
      </c>
      <c r="H73" s="2">
        <f t="shared" si="8"/>
        <v>0.15497981490750429</v>
      </c>
      <c r="I73" s="1">
        <f t="shared" si="9"/>
        <v>4583.5254022015242</v>
      </c>
      <c r="J73" s="1">
        <f>C73*$M$3</f>
        <v>18306348.703351386</v>
      </c>
      <c r="K73" s="1">
        <f t="shared" si="10"/>
        <v>7480061.7033513859</v>
      </c>
      <c r="L73" s="2">
        <f t="shared" si="11"/>
        <v>0.69091662758906958</v>
      </c>
    </row>
    <row r="74" spans="1:12">
      <c r="A74">
        <v>72</v>
      </c>
      <c r="B74">
        <v>1</v>
      </c>
      <c r="C74">
        <f t="shared" si="6"/>
        <v>1</v>
      </c>
      <c r="D74" s="1">
        <v>0</v>
      </c>
      <c r="E74" s="1">
        <v>1000</v>
      </c>
      <c r="F74" s="1">
        <v>9527</v>
      </c>
      <c r="G74" s="1">
        <f t="shared" si="7"/>
        <v>8527</v>
      </c>
      <c r="H74" s="2">
        <f t="shared" si="8"/>
        <v>0.89503516322032117</v>
      </c>
      <c r="I74" s="1">
        <f t="shared" si="9"/>
        <v>9527</v>
      </c>
      <c r="J74" s="1">
        <f>C74*$M$3</f>
        <v>7750.3593155594353</v>
      </c>
      <c r="K74" s="1">
        <f t="shared" si="10"/>
        <v>1776.6406844405647</v>
      </c>
      <c r="L74" s="2">
        <f t="shared" si="11"/>
        <v>0.18648479945844071</v>
      </c>
    </row>
    <row r="75" spans="1:12">
      <c r="A75">
        <v>73</v>
      </c>
      <c r="B75">
        <v>80892053988001</v>
      </c>
      <c r="C75">
        <f t="shared" si="6"/>
        <v>2999.0000000000023</v>
      </c>
      <c r="D75" s="1">
        <v>15000000</v>
      </c>
      <c r="E75" s="1">
        <v>17641499.3641348</v>
      </c>
      <c r="F75" s="1">
        <v>21607203</v>
      </c>
      <c r="G75" s="1">
        <f t="shared" si="7"/>
        <v>3965703.6358652003</v>
      </c>
      <c r="H75" s="2">
        <f t="shared" si="8"/>
        <v>0.18353618632940139</v>
      </c>
      <c r="I75" s="1">
        <f t="shared" si="9"/>
        <v>7204.8026008669503</v>
      </c>
      <c r="J75" s="1">
        <f>C75*$M$3</f>
        <v>23243327.587362763</v>
      </c>
      <c r="K75" s="1">
        <f t="shared" si="10"/>
        <v>1636124.5873627625</v>
      </c>
      <c r="L75" s="2">
        <f t="shared" si="11"/>
        <v>7.5721257738114583E-2</v>
      </c>
    </row>
    <row r="76" spans="1:12">
      <c r="A76">
        <v>74</v>
      </c>
      <c r="B76">
        <v>5308416</v>
      </c>
      <c r="C76">
        <f t="shared" si="6"/>
        <v>48.000000000000007</v>
      </c>
      <c r="D76" s="1">
        <v>0</v>
      </c>
      <c r="E76" s="1">
        <v>1000</v>
      </c>
      <c r="F76" s="1">
        <v>134006</v>
      </c>
      <c r="G76" s="1">
        <f t="shared" si="7"/>
        <v>133006</v>
      </c>
      <c r="H76" s="2">
        <f t="shared" si="8"/>
        <v>0.99253764756801932</v>
      </c>
      <c r="I76" s="1">
        <f t="shared" si="9"/>
        <v>2791.7916666666661</v>
      </c>
      <c r="J76" s="1">
        <f>C76*$M$3</f>
        <v>372017.24714685295</v>
      </c>
      <c r="K76" s="1">
        <f t="shared" si="10"/>
        <v>238011.24714685295</v>
      </c>
      <c r="L76" s="2">
        <f t="shared" si="11"/>
        <v>1.7761238089850675</v>
      </c>
    </row>
    <row r="77" spans="1:12">
      <c r="A77">
        <v>75</v>
      </c>
      <c r="B77">
        <v>71639296</v>
      </c>
      <c r="C77">
        <f t="shared" si="6"/>
        <v>92.000000000000014</v>
      </c>
      <c r="D77" s="1">
        <v>25000000</v>
      </c>
      <c r="E77" s="1">
        <v>2654645.4436226799</v>
      </c>
      <c r="F77" s="1">
        <v>506878</v>
      </c>
      <c r="G77" s="1">
        <f t="shared" si="7"/>
        <v>2147767.4436226799</v>
      </c>
      <c r="H77" s="2">
        <f t="shared" si="8"/>
        <v>4.2372473132049127</v>
      </c>
      <c r="I77" s="1">
        <f t="shared" si="9"/>
        <v>5509.5434782608691</v>
      </c>
      <c r="J77" s="1">
        <f>C77*$M$3</f>
        <v>713033.05703146814</v>
      </c>
      <c r="K77" s="1">
        <f t="shared" si="10"/>
        <v>206155.05703146814</v>
      </c>
      <c r="L77" s="2">
        <f t="shared" si="11"/>
        <v>0.40671533787512604</v>
      </c>
    </row>
    <row r="78" spans="1:12">
      <c r="A78">
        <v>76</v>
      </c>
      <c r="B78">
        <v>10000</v>
      </c>
      <c r="C78">
        <f t="shared" si="6"/>
        <v>10.000000000000002</v>
      </c>
      <c r="D78" s="1">
        <v>16000000</v>
      </c>
      <c r="E78" s="1">
        <v>1698963.9895802301</v>
      </c>
      <c r="F78" s="1">
        <v>63967</v>
      </c>
      <c r="G78" s="1">
        <f t="shared" si="7"/>
        <v>1634996.9895802301</v>
      </c>
      <c r="H78" s="2">
        <f t="shared" si="8"/>
        <v>25.560007340976288</v>
      </c>
      <c r="I78" s="1">
        <f t="shared" si="9"/>
        <v>6396.6999999999989</v>
      </c>
      <c r="J78" s="1">
        <f>C78*$M$3</f>
        <v>77503.593155594368</v>
      </c>
      <c r="K78" s="1">
        <f t="shared" si="10"/>
        <v>13536.593155594368</v>
      </c>
      <c r="L78" s="2">
        <f t="shared" si="11"/>
        <v>0.21161838378530129</v>
      </c>
    </row>
    <row r="79" spans="1:12">
      <c r="A79">
        <v>77</v>
      </c>
      <c r="B79">
        <v>26133781118641</v>
      </c>
      <c r="C79">
        <f t="shared" si="6"/>
        <v>2261</v>
      </c>
      <c r="D79" s="1">
        <v>30000000</v>
      </c>
      <c r="E79" s="1">
        <v>8370414.7203250602</v>
      </c>
      <c r="F79" s="1">
        <v>24113565</v>
      </c>
      <c r="G79" s="1">
        <f t="shared" si="7"/>
        <v>15743150.27967494</v>
      </c>
      <c r="H79" s="2">
        <f t="shared" si="8"/>
        <v>0.65287527081437102</v>
      </c>
      <c r="I79" s="1">
        <f t="shared" si="9"/>
        <v>10665</v>
      </c>
      <c r="J79" s="1">
        <f>C79*$M$3</f>
        <v>17523562.412479885</v>
      </c>
      <c r="K79" s="1">
        <f t="shared" si="10"/>
        <v>6590002.5875201151</v>
      </c>
      <c r="L79" s="2">
        <f t="shared" si="11"/>
        <v>0.2732902657703295</v>
      </c>
    </row>
    <row r="80" spans="1:12">
      <c r="A80">
        <v>78</v>
      </c>
      <c r="B80">
        <v>1</v>
      </c>
      <c r="C80">
        <f t="shared" si="6"/>
        <v>1</v>
      </c>
      <c r="D80" s="1">
        <v>0</v>
      </c>
      <c r="E80" s="1">
        <v>1000</v>
      </c>
      <c r="F80" s="1">
        <v>11185</v>
      </c>
      <c r="G80" s="1">
        <f t="shared" si="7"/>
        <v>10185</v>
      </c>
      <c r="H80" s="2">
        <f t="shared" si="8"/>
        <v>0.91059454626732228</v>
      </c>
      <c r="I80" s="1">
        <f t="shared" si="9"/>
        <v>11185</v>
      </c>
      <c r="J80" s="1">
        <f>C80*$M$3</f>
        <v>7750.3593155594353</v>
      </c>
      <c r="K80" s="1">
        <f t="shared" si="10"/>
        <v>3434.6406844405647</v>
      </c>
      <c r="L80" s="2">
        <f t="shared" si="11"/>
        <v>0.30707560880112333</v>
      </c>
    </row>
    <row r="81" spans="1:12">
      <c r="A81">
        <v>79</v>
      </c>
      <c r="B81">
        <v>4096</v>
      </c>
      <c r="C81">
        <f t="shared" si="6"/>
        <v>7.9999999999999982</v>
      </c>
      <c r="D81" s="1">
        <v>0</v>
      </c>
      <c r="E81" s="1">
        <v>1000</v>
      </c>
      <c r="F81" s="1">
        <v>58526</v>
      </c>
      <c r="G81" s="1">
        <f t="shared" si="7"/>
        <v>57526</v>
      </c>
      <c r="H81" s="2">
        <f t="shared" si="8"/>
        <v>0.98291357687181768</v>
      </c>
      <c r="I81" s="1">
        <f t="shared" si="9"/>
        <v>7315.7500000000018</v>
      </c>
      <c r="J81" s="1">
        <f>C81*$M$3</f>
        <v>62002.874524475468</v>
      </c>
      <c r="K81" s="1">
        <f t="shared" si="10"/>
        <v>3476.8745244754682</v>
      </c>
      <c r="L81" s="2">
        <f t="shared" si="11"/>
        <v>5.9407349288785639E-2</v>
      </c>
    </row>
    <row r="82" spans="1:12">
      <c r="A82">
        <v>80</v>
      </c>
      <c r="B82">
        <v>1078193566321</v>
      </c>
      <c r="C82">
        <f t="shared" si="6"/>
        <v>1019.0000000000002</v>
      </c>
      <c r="D82" s="1">
        <v>0</v>
      </c>
      <c r="E82" s="1">
        <v>213910.09961185799</v>
      </c>
      <c r="F82" s="1">
        <v>2756661</v>
      </c>
      <c r="G82" s="1">
        <f t="shared" si="7"/>
        <v>2542750.9003881421</v>
      </c>
      <c r="H82" s="2">
        <f t="shared" si="8"/>
        <v>0.92240246457150232</v>
      </c>
      <c r="I82" s="1">
        <f t="shared" si="9"/>
        <v>2705.2610402355244</v>
      </c>
      <c r="J82" s="1">
        <f>C82*$M$3</f>
        <v>7897616.1425550664</v>
      </c>
      <c r="K82" s="1">
        <f t="shared" si="10"/>
        <v>5140955.1425550664</v>
      </c>
      <c r="L82" s="2">
        <f t="shared" si="11"/>
        <v>1.8649210557827265</v>
      </c>
    </row>
    <row r="83" spans="1:12">
      <c r="A83">
        <v>81</v>
      </c>
      <c r="B83">
        <v>1296</v>
      </c>
      <c r="C83">
        <f t="shared" si="6"/>
        <v>6</v>
      </c>
      <c r="D83" s="1">
        <v>0</v>
      </c>
      <c r="E83" s="1">
        <v>1000</v>
      </c>
      <c r="F83" s="1">
        <v>53571</v>
      </c>
      <c r="G83" s="1">
        <f t="shared" si="7"/>
        <v>52571</v>
      </c>
      <c r="H83" s="2">
        <f t="shared" si="8"/>
        <v>0.98133318399880531</v>
      </c>
      <c r="I83" s="1">
        <f t="shared" si="9"/>
        <v>8928.5</v>
      </c>
      <c r="J83" s="1">
        <f>C83*$M$3</f>
        <v>46502.155893356612</v>
      </c>
      <c r="K83" s="1">
        <f t="shared" si="10"/>
        <v>7068.8441066433879</v>
      </c>
      <c r="L83" s="2">
        <f t="shared" si="11"/>
        <v>0.13195281227984149</v>
      </c>
    </row>
    <row r="84" spans="1:12">
      <c r="A84">
        <v>82</v>
      </c>
      <c r="B84">
        <v>60072668430336</v>
      </c>
      <c r="C84">
        <f t="shared" si="6"/>
        <v>2784.0000000000014</v>
      </c>
      <c r="D84" s="1">
        <v>0</v>
      </c>
      <c r="E84" s="1">
        <v>11918222.190594601</v>
      </c>
      <c r="F84" s="1">
        <v>9610204</v>
      </c>
      <c r="G84" s="1">
        <f t="shared" si="7"/>
        <v>2308018.1905946005</v>
      </c>
      <c r="H84" s="2">
        <f t="shared" si="8"/>
        <v>0.24016328795877803</v>
      </c>
      <c r="I84" s="1">
        <f t="shared" si="9"/>
        <v>3451.9410919540214</v>
      </c>
      <c r="J84" s="1">
        <f>C84*$M$3</f>
        <v>21577000.334517479</v>
      </c>
      <c r="K84" s="1">
        <f t="shared" si="10"/>
        <v>11966796.334517479</v>
      </c>
      <c r="L84" s="2">
        <f t="shared" si="11"/>
        <v>1.2452177221750422</v>
      </c>
    </row>
    <row r="85" spans="1:12">
      <c r="A85">
        <v>83</v>
      </c>
      <c r="B85">
        <v>116734389488161</v>
      </c>
      <c r="C85">
        <f t="shared" si="6"/>
        <v>3286.9999999999977</v>
      </c>
      <c r="D85" s="1">
        <v>0</v>
      </c>
      <c r="E85" s="1">
        <v>23159723.507483602</v>
      </c>
      <c r="F85" s="1">
        <v>39699023</v>
      </c>
      <c r="G85" s="1">
        <f t="shared" si="7"/>
        <v>16539299.492516398</v>
      </c>
      <c r="H85" s="2">
        <f t="shared" si="8"/>
        <v>0.41661729288694077</v>
      </c>
      <c r="I85" s="1">
        <f t="shared" si="9"/>
        <v>12077.58533617281</v>
      </c>
      <c r="J85" s="1">
        <f>C85*$M$3</f>
        <v>25475431.070243847</v>
      </c>
      <c r="K85" s="1">
        <f t="shared" si="10"/>
        <v>14223591.929756153</v>
      </c>
      <c r="L85" s="2">
        <f t="shared" si="11"/>
        <v>0.35828569206240046</v>
      </c>
    </row>
    <row r="86" spans="1:12">
      <c r="A86">
        <v>84</v>
      </c>
      <c r="B86">
        <v>625</v>
      </c>
      <c r="C86">
        <f t="shared" si="6"/>
        <v>4.9999999999999991</v>
      </c>
      <c r="D86" s="1">
        <v>0</v>
      </c>
      <c r="E86" s="1">
        <v>1000</v>
      </c>
      <c r="F86" s="1">
        <v>45364</v>
      </c>
      <c r="G86" s="1">
        <f t="shared" si="7"/>
        <v>44364</v>
      </c>
      <c r="H86" s="2">
        <f t="shared" si="8"/>
        <v>0.97795608852834848</v>
      </c>
      <c r="I86" s="1">
        <f t="shared" si="9"/>
        <v>9072.8000000000011</v>
      </c>
      <c r="J86" s="1">
        <f>C86*$M$3</f>
        <v>38751.796577797169</v>
      </c>
      <c r="K86" s="1">
        <f t="shared" si="10"/>
        <v>6612.2034222028306</v>
      </c>
      <c r="L86" s="2">
        <f t="shared" si="11"/>
        <v>0.14575882687159047</v>
      </c>
    </row>
    <row r="87" spans="1:12">
      <c r="A87">
        <v>85</v>
      </c>
      <c r="B87">
        <v>1</v>
      </c>
      <c r="C87">
        <f t="shared" si="6"/>
        <v>1</v>
      </c>
      <c r="D87" s="1">
        <v>0</v>
      </c>
      <c r="E87" s="1">
        <v>1000</v>
      </c>
      <c r="F87" s="1">
        <v>4268</v>
      </c>
      <c r="G87" s="1">
        <f t="shared" si="7"/>
        <v>3268</v>
      </c>
      <c r="H87" s="2">
        <f t="shared" si="8"/>
        <v>0.76569821930646675</v>
      </c>
      <c r="I87" s="1">
        <f t="shared" si="9"/>
        <v>4268</v>
      </c>
      <c r="J87" s="1">
        <f>C87*$M$3</f>
        <v>7750.3593155594353</v>
      </c>
      <c r="K87" s="1">
        <f t="shared" si="10"/>
        <v>3482.3593155594353</v>
      </c>
      <c r="L87" s="2">
        <f t="shared" si="11"/>
        <v>0.81592298865028945</v>
      </c>
    </row>
    <row r="88" spans="1:12">
      <c r="A88">
        <v>86</v>
      </c>
      <c r="B88">
        <v>66346172739856</v>
      </c>
      <c r="C88">
        <f t="shared" si="6"/>
        <v>2854.0000000000005</v>
      </c>
      <c r="D88" s="1">
        <v>80000000</v>
      </c>
      <c r="E88" s="1">
        <v>21657684.995759699</v>
      </c>
      <c r="F88" s="1">
        <v>9684809</v>
      </c>
      <c r="G88" s="1">
        <f t="shared" si="7"/>
        <v>11972875.995759699</v>
      </c>
      <c r="H88" s="2">
        <f t="shared" si="8"/>
        <v>1.2362531874154359</v>
      </c>
      <c r="I88" s="1">
        <f t="shared" si="9"/>
        <v>3393.4159074982476</v>
      </c>
      <c r="J88" s="1">
        <f>C88*$M$3</f>
        <v>22119525.486606631</v>
      </c>
      <c r="K88" s="1">
        <f t="shared" si="10"/>
        <v>12434716.486606631</v>
      </c>
      <c r="L88" s="2">
        <f t="shared" si="11"/>
        <v>1.2839402910895437</v>
      </c>
    </row>
    <row r="89" spans="1:12">
      <c r="A89">
        <v>87</v>
      </c>
      <c r="B89">
        <v>1</v>
      </c>
      <c r="C89">
        <f t="shared" si="6"/>
        <v>1</v>
      </c>
      <c r="D89" s="1">
        <v>0</v>
      </c>
      <c r="E89" s="1">
        <v>1000</v>
      </c>
      <c r="F89" s="1">
        <v>12705</v>
      </c>
      <c r="G89" s="1">
        <f t="shared" si="7"/>
        <v>11705</v>
      </c>
      <c r="H89" s="2">
        <f t="shared" si="8"/>
        <v>0.92129083038173942</v>
      </c>
      <c r="I89" s="1">
        <f t="shared" si="9"/>
        <v>12705</v>
      </c>
      <c r="J89" s="1">
        <f>C89*$M$3</f>
        <v>7750.3593155594353</v>
      </c>
      <c r="K89" s="1">
        <f t="shared" si="10"/>
        <v>4954.6406844405647</v>
      </c>
      <c r="L89" s="2">
        <f t="shared" si="11"/>
        <v>0.38997565402916684</v>
      </c>
    </row>
    <row r="90" spans="1:12">
      <c r="A90">
        <v>88</v>
      </c>
      <c r="B90">
        <v>3111696</v>
      </c>
      <c r="C90">
        <f t="shared" si="6"/>
        <v>42.000000000000007</v>
      </c>
      <c r="D90" s="1">
        <v>0</v>
      </c>
      <c r="E90" s="1">
        <v>1000</v>
      </c>
      <c r="F90" s="1">
        <v>20146</v>
      </c>
      <c r="G90" s="1">
        <f t="shared" si="7"/>
        <v>19146</v>
      </c>
      <c r="H90" s="2">
        <f t="shared" si="8"/>
        <v>0.95036235480988784</v>
      </c>
      <c r="I90" s="1">
        <f t="shared" si="9"/>
        <v>479.66666666666657</v>
      </c>
      <c r="J90" s="1">
        <f>C90*$M$3</f>
        <v>325515.09125349636</v>
      </c>
      <c r="K90" s="1">
        <f t="shared" si="10"/>
        <v>305369.09125349636</v>
      </c>
      <c r="L90" s="2">
        <f t="shared" si="11"/>
        <v>15.157802603668042</v>
      </c>
    </row>
    <row r="91" spans="1:12">
      <c r="A91">
        <v>89</v>
      </c>
      <c r="B91">
        <v>6561</v>
      </c>
      <c r="C91">
        <f t="shared" si="6"/>
        <v>9.0000000000000018</v>
      </c>
      <c r="D91" s="1">
        <v>0</v>
      </c>
      <c r="E91" s="1">
        <v>1000</v>
      </c>
      <c r="F91" s="1">
        <v>76190</v>
      </c>
      <c r="G91" s="1">
        <f t="shared" si="7"/>
        <v>75190</v>
      </c>
      <c r="H91" s="2">
        <f t="shared" si="8"/>
        <v>0.98687491796823734</v>
      </c>
      <c r="I91" s="1">
        <f t="shared" si="9"/>
        <v>8465.5555555555547</v>
      </c>
      <c r="J91" s="1">
        <f>C91*$M$3</f>
        <v>69753.233840034925</v>
      </c>
      <c r="K91" s="1">
        <f t="shared" si="10"/>
        <v>6436.7661599650746</v>
      </c>
      <c r="L91" s="2">
        <f t="shared" si="11"/>
        <v>8.4483083868815784E-2</v>
      </c>
    </row>
    <row r="92" spans="1:12">
      <c r="A92">
        <v>90</v>
      </c>
      <c r="B92">
        <v>2401</v>
      </c>
      <c r="C92">
        <f t="shared" si="6"/>
        <v>6.9999999999999991</v>
      </c>
      <c r="D92" s="1">
        <v>3500000</v>
      </c>
      <c r="E92" s="1">
        <v>371648.37276303401</v>
      </c>
      <c r="F92" s="1">
        <v>28094</v>
      </c>
      <c r="G92" s="1">
        <f t="shared" si="7"/>
        <v>343554.37276303401</v>
      </c>
      <c r="H92" s="2">
        <f t="shared" si="8"/>
        <v>12.22874538204008</v>
      </c>
      <c r="I92" s="1">
        <f t="shared" si="9"/>
        <v>4013.428571428572</v>
      </c>
      <c r="J92" s="1">
        <f>C92*$M$3</f>
        <v>54252.51520891604</v>
      </c>
      <c r="K92" s="1">
        <f t="shared" si="10"/>
        <v>26158.51520891604</v>
      </c>
      <c r="L92" s="2">
        <f t="shared" si="11"/>
        <v>0.93110682739787998</v>
      </c>
    </row>
    <row r="93" spans="1:12">
      <c r="A93">
        <v>91</v>
      </c>
      <c r="B93">
        <v>625</v>
      </c>
      <c r="C93">
        <f t="shared" si="6"/>
        <v>4.9999999999999991</v>
      </c>
      <c r="D93" s="1">
        <v>0</v>
      </c>
      <c r="E93" s="1">
        <v>1000</v>
      </c>
      <c r="F93" s="1">
        <v>20393</v>
      </c>
      <c r="G93" s="1">
        <f t="shared" si="7"/>
        <v>19393</v>
      </c>
      <c r="H93" s="2">
        <f t="shared" si="8"/>
        <v>0.95096356592948561</v>
      </c>
      <c r="I93" s="1">
        <f t="shared" si="9"/>
        <v>4078.6000000000008</v>
      </c>
      <c r="J93" s="1">
        <f>C93*$M$3</f>
        <v>38751.796577797169</v>
      </c>
      <c r="K93" s="1">
        <f t="shared" si="10"/>
        <v>18358.796577797169</v>
      </c>
      <c r="L93" s="2">
        <f t="shared" si="11"/>
        <v>0.90024991800113618</v>
      </c>
    </row>
    <row r="94" spans="1:12">
      <c r="A94">
        <v>92</v>
      </c>
      <c r="B94">
        <v>9357487118001</v>
      </c>
      <c r="C94">
        <f t="shared" si="6"/>
        <v>1749.0000000000002</v>
      </c>
      <c r="D94" s="1">
        <v>1100000</v>
      </c>
      <c r="E94" s="1">
        <v>1973298.8081125501</v>
      </c>
      <c r="F94" s="1">
        <v>2805754</v>
      </c>
      <c r="G94" s="1">
        <f t="shared" si="7"/>
        <v>832455.19188744994</v>
      </c>
      <c r="H94" s="2">
        <f t="shared" si="8"/>
        <v>0.29669571597775496</v>
      </c>
      <c r="I94" s="1">
        <f t="shared" si="9"/>
        <v>1604.2046883933674</v>
      </c>
      <c r="J94" s="1">
        <f>C94*$M$3</f>
        <v>13555378.442913454</v>
      </c>
      <c r="K94" s="1">
        <f t="shared" si="10"/>
        <v>10749624.442913454</v>
      </c>
      <c r="L94" s="2">
        <f t="shared" si="11"/>
        <v>3.8312783098281082</v>
      </c>
    </row>
    <row r="95" spans="1:12">
      <c r="A95">
        <v>93</v>
      </c>
      <c r="B95">
        <v>1</v>
      </c>
      <c r="C95">
        <f t="shared" si="6"/>
        <v>1</v>
      </c>
      <c r="D95" s="1">
        <v>0</v>
      </c>
      <c r="E95" s="1">
        <v>1000</v>
      </c>
      <c r="F95" s="1">
        <v>4763</v>
      </c>
      <c r="G95" s="1">
        <f t="shared" si="7"/>
        <v>3763</v>
      </c>
      <c r="H95" s="2">
        <f t="shared" si="8"/>
        <v>0.7900482888935545</v>
      </c>
      <c r="I95" s="1">
        <f t="shared" si="9"/>
        <v>4763</v>
      </c>
      <c r="J95" s="1">
        <f>C95*$M$3</f>
        <v>7750.3593155594353</v>
      </c>
      <c r="K95" s="1">
        <f t="shared" si="10"/>
        <v>2987.3593155594353</v>
      </c>
      <c r="L95" s="2">
        <f t="shared" si="11"/>
        <v>0.62720119999148338</v>
      </c>
    </row>
    <row r="96" spans="1:12">
      <c r="A96">
        <v>94</v>
      </c>
      <c r="B96">
        <v>1</v>
      </c>
      <c r="C96">
        <f t="shared" si="6"/>
        <v>1</v>
      </c>
      <c r="D96" s="1">
        <v>0</v>
      </c>
      <c r="E96" s="1">
        <v>1000</v>
      </c>
      <c r="F96" s="1">
        <v>11749</v>
      </c>
      <c r="G96" s="1">
        <f t="shared" si="7"/>
        <v>10749</v>
      </c>
      <c r="H96" s="2">
        <f t="shared" si="8"/>
        <v>0.91488637330836664</v>
      </c>
      <c r="I96" s="1">
        <f t="shared" si="9"/>
        <v>11749</v>
      </c>
      <c r="J96" s="1">
        <f>C96*$M$3</f>
        <v>7750.3593155594353</v>
      </c>
      <c r="K96" s="1">
        <f t="shared" si="10"/>
        <v>3998.6406844405647</v>
      </c>
      <c r="L96" s="2">
        <f t="shared" si="11"/>
        <v>0.34033881048945142</v>
      </c>
    </row>
    <row r="97" spans="1:12">
      <c r="A97">
        <v>95</v>
      </c>
      <c r="B97">
        <v>16</v>
      </c>
      <c r="C97">
        <f t="shared" si="6"/>
        <v>2</v>
      </c>
      <c r="D97" s="1">
        <v>500000</v>
      </c>
      <c r="E97" s="1">
        <v>53092.624615557797</v>
      </c>
      <c r="F97" s="1">
        <v>32847</v>
      </c>
      <c r="G97" s="1">
        <f t="shared" si="7"/>
        <v>20245.624615557797</v>
      </c>
      <c r="H97" s="2">
        <f t="shared" si="8"/>
        <v>0.61636145205217518</v>
      </c>
      <c r="I97" s="1">
        <f t="shared" si="9"/>
        <v>16423.5</v>
      </c>
      <c r="J97" s="1">
        <f>C97*$M$3</f>
        <v>15500.718631118871</v>
      </c>
      <c r="K97" s="1">
        <f t="shared" si="10"/>
        <v>17346.281368881129</v>
      </c>
      <c r="L97" s="2">
        <f t="shared" si="11"/>
        <v>0.52809332264380704</v>
      </c>
    </row>
    <row r="98" spans="1:12">
      <c r="A98">
        <v>96</v>
      </c>
      <c r="B98">
        <v>168896016</v>
      </c>
      <c r="C98">
        <f t="shared" si="6"/>
        <v>114.00000000000003</v>
      </c>
      <c r="D98" s="1">
        <v>25000000</v>
      </c>
      <c r="E98" s="1">
        <v>2654664.7390398602</v>
      </c>
      <c r="F98" s="1">
        <v>400782</v>
      </c>
      <c r="G98" s="1">
        <f t="shared" si="7"/>
        <v>2253882.7390398602</v>
      </c>
      <c r="H98" s="2">
        <f t="shared" si="8"/>
        <v>5.6237124896823216</v>
      </c>
      <c r="I98" s="1">
        <f t="shared" si="9"/>
        <v>3515.6315789473674</v>
      </c>
      <c r="J98" s="1">
        <f>C98*$M$3</f>
        <v>883540.96197377588</v>
      </c>
      <c r="K98" s="1">
        <f t="shared" si="10"/>
        <v>482758.96197377588</v>
      </c>
      <c r="L98" s="2">
        <f t="shared" si="11"/>
        <v>1.2045425242994343</v>
      </c>
    </row>
    <row r="99" spans="1:12">
      <c r="A99">
        <v>97</v>
      </c>
      <c r="B99">
        <v>76454895334801</v>
      </c>
      <c r="C99">
        <f t="shared" si="6"/>
        <v>2957.0000000000009</v>
      </c>
      <c r="D99" s="1">
        <v>65000000</v>
      </c>
      <c r="E99" s="1">
        <v>22070443.968591299</v>
      </c>
      <c r="F99" s="1">
        <v>26531879</v>
      </c>
      <c r="G99" s="1">
        <f t="shared" si="7"/>
        <v>4461435.0314087011</v>
      </c>
      <c r="H99" s="2">
        <f t="shared" si="8"/>
        <v>0.16815375312878145</v>
      </c>
      <c r="I99" s="1">
        <f t="shared" si="9"/>
        <v>8972.5664524856238</v>
      </c>
      <c r="J99" s="1">
        <f>C99*$M$3</f>
        <v>22917812.496109258</v>
      </c>
      <c r="K99" s="1">
        <f t="shared" si="10"/>
        <v>3614066.5038907416</v>
      </c>
      <c r="L99" s="2">
        <f t="shared" si="11"/>
        <v>0.13621600279010551</v>
      </c>
    </row>
    <row r="100" spans="1:12">
      <c r="A100">
        <v>98</v>
      </c>
      <c r="B100">
        <v>233248156631296</v>
      </c>
      <c r="C100">
        <f t="shared" si="6"/>
        <v>3908.0000000000027</v>
      </c>
      <c r="D100" s="1">
        <v>132000000</v>
      </c>
      <c r="E100" s="1">
        <v>60292129.156368397</v>
      </c>
      <c r="F100" s="1">
        <v>100561125</v>
      </c>
      <c r="G100" s="1">
        <f t="shared" si="7"/>
        <v>40268995.843631603</v>
      </c>
      <c r="H100" s="2">
        <f t="shared" si="8"/>
        <v>0.40044297280516306</v>
      </c>
      <c r="I100" s="1">
        <f t="shared" si="9"/>
        <v>25732.120010235398</v>
      </c>
      <c r="J100" s="1">
        <f>C100*$M$3</f>
        <v>30288404.205206294</v>
      </c>
      <c r="K100" s="1">
        <f t="shared" si="10"/>
        <v>70272720.79479371</v>
      </c>
      <c r="L100" s="2">
        <f t="shared" si="11"/>
        <v>0.69880603259752427</v>
      </c>
    </row>
    <row r="101" spans="1:12">
      <c r="A101">
        <v>99</v>
      </c>
      <c r="B101">
        <v>81</v>
      </c>
      <c r="C101">
        <f t="shared" si="6"/>
        <v>3.0000000000000004</v>
      </c>
      <c r="D101" s="1">
        <v>0</v>
      </c>
      <c r="E101" s="1">
        <v>1000</v>
      </c>
      <c r="F101" s="1">
        <v>42808</v>
      </c>
      <c r="G101" s="1">
        <f t="shared" si="7"/>
        <v>41808</v>
      </c>
      <c r="H101" s="2">
        <f t="shared" si="8"/>
        <v>0.97663988039618765</v>
      </c>
      <c r="I101" s="1">
        <f t="shared" si="9"/>
        <v>14269.333333333332</v>
      </c>
      <c r="J101" s="1">
        <f>C101*$M$3</f>
        <v>23251.07794667831</v>
      </c>
      <c r="K101" s="1">
        <f t="shared" si="10"/>
        <v>19556.92205332169</v>
      </c>
      <c r="L101" s="2">
        <f t="shared" si="11"/>
        <v>0.4568520382480305</v>
      </c>
    </row>
    <row r="102" spans="1:12">
      <c r="A102">
        <v>100</v>
      </c>
      <c r="B102">
        <v>185398179210000</v>
      </c>
      <c r="C102">
        <f t="shared" si="6"/>
        <v>3689.9999999999973</v>
      </c>
      <c r="D102" s="1">
        <v>150000000</v>
      </c>
      <c r="E102" s="1">
        <v>52710183.6263403</v>
      </c>
      <c r="F102" s="1">
        <v>102750665</v>
      </c>
      <c r="G102" s="1">
        <f t="shared" si="7"/>
        <v>50040481.3736597</v>
      </c>
      <c r="H102" s="2">
        <f t="shared" si="8"/>
        <v>0.48700883224122882</v>
      </c>
      <c r="I102" s="1">
        <f t="shared" si="9"/>
        <v>27845.708672086741</v>
      </c>
      <c r="J102" s="1">
        <f>C102*$M$3</f>
        <v>28598825.874414295</v>
      </c>
      <c r="K102" s="1">
        <f t="shared" si="10"/>
        <v>74151839.125585705</v>
      </c>
      <c r="L102" s="2">
        <f t="shared" si="11"/>
        <v>0.72166772960141623</v>
      </c>
    </row>
    <row r="103" spans="1:12">
      <c r="A103">
        <v>101</v>
      </c>
      <c r="B103">
        <v>146661788160000</v>
      </c>
      <c r="C103">
        <f t="shared" si="6"/>
        <v>3479.9999999999982</v>
      </c>
      <c r="D103" s="1">
        <v>60000000</v>
      </c>
      <c r="E103" s="1">
        <v>35468337.098492503</v>
      </c>
      <c r="F103" s="1">
        <v>12712272</v>
      </c>
      <c r="G103" s="1">
        <f t="shared" si="7"/>
        <v>22756065.098492503</v>
      </c>
      <c r="H103" s="2">
        <f t="shared" si="8"/>
        <v>1.7900863904180546</v>
      </c>
      <c r="I103" s="1">
        <f t="shared" si="9"/>
        <v>3652.9517241379331</v>
      </c>
      <c r="J103" s="1">
        <f>C103*$M$3</f>
        <v>26971250.418146823</v>
      </c>
      <c r="K103" s="1">
        <f t="shared" si="10"/>
        <v>14258978.418146823</v>
      </c>
      <c r="L103" s="2">
        <f t="shared" si="11"/>
        <v>1.1216703369898648</v>
      </c>
    </row>
    <row r="104" spans="1:12">
      <c r="A104">
        <v>102</v>
      </c>
      <c r="B104">
        <v>2401</v>
      </c>
      <c r="C104">
        <f t="shared" si="6"/>
        <v>6.9999999999999991</v>
      </c>
      <c r="D104" s="1">
        <v>0</v>
      </c>
      <c r="E104" s="1">
        <v>1000</v>
      </c>
      <c r="F104" s="1">
        <v>108223</v>
      </c>
      <c r="G104" s="1">
        <f t="shared" si="7"/>
        <v>107223</v>
      </c>
      <c r="H104" s="2">
        <f t="shared" si="8"/>
        <v>0.99075982000129359</v>
      </c>
      <c r="I104" s="1">
        <f t="shared" si="9"/>
        <v>15460.428571428574</v>
      </c>
      <c r="J104" s="1">
        <f>C104*$M$3</f>
        <v>54252.51520891604</v>
      </c>
      <c r="K104" s="1">
        <f t="shared" si="10"/>
        <v>53970.48479108396</v>
      </c>
      <c r="L104" s="2">
        <f t="shared" si="11"/>
        <v>0.49869699408706059</v>
      </c>
    </row>
    <row r="105" spans="1:12">
      <c r="A105">
        <v>103</v>
      </c>
      <c r="B105">
        <v>2401</v>
      </c>
      <c r="C105">
        <f t="shared" si="6"/>
        <v>6.9999999999999991</v>
      </c>
      <c r="D105" s="1">
        <v>1700000</v>
      </c>
      <c r="E105" s="1">
        <v>180514.924158454</v>
      </c>
      <c r="F105" s="1">
        <v>28451</v>
      </c>
      <c r="G105" s="1">
        <f t="shared" si="7"/>
        <v>152063.924158454</v>
      </c>
      <c r="H105" s="2">
        <f t="shared" si="8"/>
        <v>5.3447655322643843</v>
      </c>
      <c r="I105" s="1">
        <f t="shared" si="9"/>
        <v>4064.428571428572</v>
      </c>
      <c r="J105" s="1">
        <f>C105*$M$3</f>
        <v>54252.51520891604</v>
      </c>
      <c r="K105" s="1">
        <f t="shared" si="10"/>
        <v>25801.51520891604</v>
      </c>
      <c r="L105" s="2">
        <f t="shared" si="11"/>
        <v>0.90687551259766053</v>
      </c>
    </row>
    <row r="106" spans="1:12">
      <c r="A106">
        <v>104</v>
      </c>
      <c r="B106">
        <v>96101965591921</v>
      </c>
      <c r="C106">
        <f t="shared" si="6"/>
        <v>3131.0000000000009</v>
      </c>
      <c r="D106" s="1">
        <v>54000000</v>
      </c>
      <c r="E106" s="1">
        <v>24800321.116485301</v>
      </c>
      <c r="F106" s="1">
        <v>21525560</v>
      </c>
      <c r="G106" s="1">
        <f t="shared" si="7"/>
        <v>3274761.1164853014</v>
      </c>
      <c r="H106" s="2">
        <f t="shared" si="8"/>
        <v>0.15213360843970153</v>
      </c>
      <c r="I106" s="1">
        <f t="shared" si="9"/>
        <v>6874.9792398594682</v>
      </c>
      <c r="J106" s="1">
        <f>C106*$M$3</f>
        <v>24266375.017016601</v>
      </c>
      <c r="K106" s="1">
        <f t="shared" si="10"/>
        <v>2740815.0170166008</v>
      </c>
      <c r="L106" s="2">
        <f t="shared" si="11"/>
        <v>0.12732839549896036</v>
      </c>
    </row>
    <row r="107" spans="1:12">
      <c r="A107">
        <v>105</v>
      </c>
      <c r="B107">
        <v>1</v>
      </c>
      <c r="C107">
        <f t="shared" si="6"/>
        <v>1</v>
      </c>
      <c r="D107" s="1">
        <v>0</v>
      </c>
      <c r="E107" s="1">
        <v>1000</v>
      </c>
      <c r="F107" s="1">
        <v>1340</v>
      </c>
      <c r="G107" s="1">
        <f t="shared" si="7"/>
        <v>340</v>
      </c>
      <c r="H107" s="2">
        <f t="shared" si="8"/>
        <v>0.2537313432835821</v>
      </c>
      <c r="I107" s="1">
        <f t="shared" si="9"/>
        <v>1340</v>
      </c>
      <c r="J107" s="1">
        <f>C107*$M$3</f>
        <v>7750.3593155594353</v>
      </c>
      <c r="K107" s="1">
        <f t="shared" si="10"/>
        <v>6410.3593155594353</v>
      </c>
      <c r="L107" s="2">
        <f t="shared" si="11"/>
        <v>4.7838502354921157</v>
      </c>
    </row>
    <row r="108" spans="1:12">
      <c r="A108">
        <v>106</v>
      </c>
      <c r="B108">
        <v>105646246606096</v>
      </c>
      <c r="C108">
        <f t="shared" si="6"/>
        <v>3205.9999999999991</v>
      </c>
      <c r="D108" s="1">
        <v>45000000</v>
      </c>
      <c r="E108" s="1">
        <v>25738208.209380198</v>
      </c>
      <c r="F108" s="1">
        <v>24321341</v>
      </c>
      <c r="G108" s="1">
        <f t="shared" si="7"/>
        <v>1416867.2093801983</v>
      </c>
      <c r="H108" s="2">
        <f t="shared" si="8"/>
        <v>5.8256130259437516E-2</v>
      </c>
      <c r="I108" s="1">
        <f t="shared" si="9"/>
        <v>7586.194946974425</v>
      </c>
      <c r="J108" s="1">
        <f>C108*$M$3</f>
        <v>24847651.965683542</v>
      </c>
      <c r="K108" s="1">
        <f t="shared" si="10"/>
        <v>526310.96568354219</v>
      </c>
      <c r="L108" s="2">
        <f t="shared" si="11"/>
        <v>2.1639882672733472E-2</v>
      </c>
    </row>
    <row r="109" spans="1:12">
      <c r="A109">
        <v>107</v>
      </c>
      <c r="B109">
        <v>1296</v>
      </c>
      <c r="C109">
        <f t="shared" si="6"/>
        <v>6</v>
      </c>
      <c r="D109" s="1">
        <v>0</v>
      </c>
      <c r="E109" s="1">
        <v>1000</v>
      </c>
      <c r="F109" s="1">
        <v>28550</v>
      </c>
      <c r="G109" s="1">
        <f t="shared" si="7"/>
        <v>27550</v>
      </c>
      <c r="H109" s="2">
        <f t="shared" si="8"/>
        <v>0.96497373029772326</v>
      </c>
      <c r="I109" s="1">
        <f t="shared" si="9"/>
        <v>4758.333333333333</v>
      </c>
      <c r="J109" s="1">
        <f>C109*$M$3</f>
        <v>46502.155893356612</v>
      </c>
      <c r="K109" s="1">
        <f t="shared" si="10"/>
        <v>17952.155893356612</v>
      </c>
      <c r="L109" s="2">
        <f t="shared" si="11"/>
        <v>0.628797054058025</v>
      </c>
    </row>
    <row r="110" spans="1:12">
      <c r="A110">
        <v>108</v>
      </c>
      <c r="B110">
        <v>107904913777441</v>
      </c>
      <c r="C110">
        <f t="shared" si="6"/>
        <v>3222.9999999999986</v>
      </c>
      <c r="D110" s="1">
        <v>65000000</v>
      </c>
      <c r="E110" s="1">
        <v>28310025.4203851</v>
      </c>
      <c r="F110" s="1">
        <v>13427872</v>
      </c>
      <c r="G110" s="1">
        <f t="shared" si="7"/>
        <v>14882153.4203851</v>
      </c>
      <c r="H110" s="2">
        <f t="shared" si="8"/>
        <v>1.1083031935652277</v>
      </c>
      <c r="I110" s="1">
        <f t="shared" si="9"/>
        <v>4166.2649705243575</v>
      </c>
      <c r="J110" s="1">
        <f>C110*$M$3</f>
        <v>24979408.07404805</v>
      </c>
      <c r="K110" s="1">
        <f t="shared" si="10"/>
        <v>11551536.07404805</v>
      </c>
      <c r="L110" s="2">
        <f t="shared" si="11"/>
        <v>0.86026557849583685</v>
      </c>
    </row>
    <row r="111" spans="1:12">
      <c r="A111">
        <v>109</v>
      </c>
      <c r="B111">
        <v>1</v>
      </c>
      <c r="C111">
        <f t="shared" si="6"/>
        <v>1</v>
      </c>
      <c r="D111" s="1">
        <v>0</v>
      </c>
      <c r="E111" s="1">
        <v>1000</v>
      </c>
      <c r="F111" s="1">
        <v>4534</v>
      </c>
      <c r="G111" s="1">
        <f t="shared" si="7"/>
        <v>3534</v>
      </c>
      <c r="H111" s="2">
        <f t="shared" si="8"/>
        <v>0.7794441993824438</v>
      </c>
      <c r="I111" s="1">
        <f t="shared" si="9"/>
        <v>4534</v>
      </c>
      <c r="J111" s="1">
        <f>C111*$M$3</f>
        <v>7750.3593155594353</v>
      </c>
      <c r="K111" s="1">
        <f t="shared" si="10"/>
        <v>3216.3593155594353</v>
      </c>
      <c r="L111" s="2">
        <f t="shared" si="11"/>
        <v>0.70938670391694647</v>
      </c>
    </row>
    <row r="112" spans="1:12">
      <c r="A112">
        <v>110</v>
      </c>
      <c r="B112">
        <v>1</v>
      </c>
      <c r="C112">
        <f t="shared" si="6"/>
        <v>1</v>
      </c>
      <c r="D112" s="1">
        <v>0</v>
      </c>
      <c r="E112" s="1">
        <v>1000</v>
      </c>
      <c r="F112" s="1">
        <v>7062</v>
      </c>
      <c r="G112" s="1">
        <f t="shared" si="7"/>
        <v>6062</v>
      </c>
      <c r="H112" s="2">
        <f t="shared" si="8"/>
        <v>0.85839705465873695</v>
      </c>
      <c r="I112" s="1">
        <f t="shared" si="9"/>
        <v>7062</v>
      </c>
      <c r="J112" s="1">
        <f>C112*$M$3</f>
        <v>7750.3593155594353</v>
      </c>
      <c r="K112" s="1">
        <f t="shared" si="10"/>
        <v>688.35931555943534</v>
      </c>
      <c r="L112" s="2">
        <f t="shared" si="11"/>
        <v>9.7473706536312002E-2</v>
      </c>
    </row>
    <row r="113" spans="1:12">
      <c r="A113">
        <v>111</v>
      </c>
      <c r="B113">
        <v>31125731953936</v>
      </c>
      <c r="C113">
        <f t="shared" si="6"/>
        <v>2362</v>
      </c>
      <c r="D113" s="1">
        <v>85000000</v>
      </c>
      <c r="E113" s="1">
        <v>15200990.250416201</v>
      </c>
      <c r="F113" s="1">
        <v>13395610</v>
      </c>
      <c r="G113" s="1">
        <f t="shared" si="7"/>
        <v>1805380.2504162006</v>
      </c>
      <c r="H113" s="2">
        <f t="shared" si="8"/>
        <v>0.13477402301322602</v>
      </c>
      <c r="I113" s="1">
        <f t="shared" si="9"/>
        <v>5671.2997459779845</v>
      </c>
      <c r="J113" s="1">
        <f>C113*$M$3</f>
        <v>18306348.703351386</v>
      </c>
      <c r="K113" s="1">
        <f t="shared" si="10"/>
        <v>4910738.7033513859</v>
      </c>
      <c r="L113" s="2">
        <f t="shared" si="11"/>
        <v>0.36659313785272829</v>
      </c>
    </row>
    <row r="114" spans="1:12">
      <c r="A114">
        <v>112</v>
      </c>
      <c r="B114">
        <v>39125037510001</v>
      </c>
      <c r="C114">
        <f t="shared" si="6"/>
        <v>2501.0000000000005</v>
      </c>
      <c r="D114" s="1">
        <v>35000000</v>
      </c>
      <c r="E114" s="1">
        <v>11478764.0151147</v>
      </c>
      <c r="F114" s="1">
        <v>4510408</v>
      </c>
      <c r="G114" s="1">
        <f t="shared" si="7"/>
        <v>6968356.0151147004</v>
      </c>
      <c r="H114" s="2">
        <f t="shared" si="8"/>
        <v>1.5449502606226977</v>
      </c>
      <c r="I114" s="1">
        <f t="shared" si="9"/>
        <v>1803.4418232706914</v>
      </c>
      <c r="J114" s="1">
        <f>C114*$M$3</f>
        <v>19383648.64821415</v>
      </c>
      <c r="K114" s="1">
        <f t="shared" si="10"/>
        <v>14873240.64821415</v>
      </c>
      <c r="L114" s="2">
        <f t="shared" si="11"/>
        <v>3.2975377500692065</v>
      </c>
    </row>
    <row r="115" spans="1:12">
      <c r="A115">
        <v>113</v>
      </c>
      <c r="B115">
        <v>1</v>
      </c>
      <c r="C115">
        <f t="shared" si="6"/>
        <v>1</v>
      </c>
      <c r="D115" s="1">
        <v>0</v>
      </c>
      <c r="E115" s="1">
        <v>1000</v>
      </c>
      <c r="F115" s="1">
        <v>9920</v>
      </c>
      <c r="G115" s="1">
        <f t="shared" si="7"/>
        <v>8920</v>
      </c>
      <c r="H115" s="2">
        <f t="shared" si="8"/>
        <v>0.89919354838709675</v>
      </c>
      <c r="I115" s="1">
        <f t="shared" si="9"/>
        <v>9920</v>
      </c>
      <c r="J115" s="1">
        <f>C115*$M$3</f>
        <v>7750.3593155594353</v>
      </c>
      <c r="K115" s="1">
        <f t="shared" si="10"/>
        <v>2169.6406844405647</v>
      </c>
      <c r="L115" s="2">
        <f t="shared" si="11"/>
        <v>0.21871377867344402</v>
      </c>
    </row>
    <row r="118" spans="1:12">
      <c r="G118" s="1">
        <f>SUM(G2:G115)</f>
        <v>475405327.0368011</v>
      </c>
      <c r="K118" s="1">
        <f>SUM(K2:K115)</f>
        <v>645681856.66973317</v>
      </c>
    </row>
  </sheetData>
  <conditionalFormatting sqref="H1:H1048576">
    <cfRule type="cellIs" dxfId="0" priority="1" operator="greaterThan">
      <formula>3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analysis.txt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2014-02-27T01:49:59Z</dcterms:created>
  <dcterms:modified xsi:type="dcterms:W3CDTF">2014-02-27T02:34:27Z</dcterms:modified>
</cp:coreProperties>
</file>