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wer Budget" sheetId="1" r:id="rId4"/>
  </sheets>
  <definedNames/>
  <calcPr/>
  <extLst>
    <ext uri="GoogleSheetsCustomDataVersion2">
      <go:sheetsCustomData xmlns:go="http://customooxmlschemas.google.com/" r:id="rId5" roundtripDataChecksum="4K8w2RkTnYqF4FGBZWCAZguXWWu24FbJkhhb2tiSRF8="/>
    </ext>
  </extLst>
</workbook>
</file>

<file path=xl/comments1.xml><?xml version="1.0" encoding="utf-8"?>
<comments xmlns:r="http://schemas.openxmlformats.org/officeDocument/2006/relationships" xmlns="http://schemas.openxmlformats.org/spreadsheetml/2006/main">
  <authors>
    <author/>
  </authors>
  <commentList>
    <comment authorId="0" ref="F7">
      <text>
        <t xml:space="preserve">======
ID#AAAA6frvMRc
    (2023-10-05 21:11:29)
For inductive loads (e.g., motors, solenoids) this is often called "stall current" on the data sheet</t>
      </text>
    </comment>
  </commentList>
  <extLst>
    <ext uri="GoogleSheetsCustomDataVersion2">
      <go:sheetsCustomData xmlns:go="http://customooxmlschemas.google.com/" r:id="rId1" roundtripDataSignature="AMtx7mjKbCcPP5EMfNvTGCbxjIcjZ0tVnw=="/>
    </ext>
  </extLst>
</comments>
</file>

<file path=xl/sharedStrings.xml><?xml version="1.0" encoding="utf-8"?>
<sst xmlns="http://schemas.openxmlformats.org/spreadsheetml/2006/main" count="142" uniqueCount="63">
  <si>
    <t>Team Number:</t>
  </si>
  <si>
    <t>Project Name:</t>
  </si>
  <si>
    <t>NA</t>
  </si>
  <si>
    <t>Team Member Names:</t>
  </si>
  <si>
    <t>Enyinnaya Onyenso, Elton Salt, Kalin Comins, Marla Hawthorne</t>
  </si>
  <si>
    <t>Version:</t>
  </si>
  <si>
    <t>A. List ALL major components (active devices, integrated circuits, etc.) except for power sources, voltage regulators, resistors, capacitors, or passive elements</t>
  </si>
  <si>
    <t>All Major Components</t>
  </si>
  <si>
    <t>Component Name</t>
  </si>
  <si>
    <t>Part Number</t>
  </si>
  <si>
    <t>Supply
Voltage
Range</t>
  </si>
  <si>
    <t>#</t>
  </si>
  <si>
    <t>Absolute
Maximum
Current (mA)</t>
  </si>
  <si>
    <t>Total
Current
(mA)</t>
  </si>
  <si>
    <t>Unit</t>
  </si>
  <si>
    <t>Pressure sensor</t>
  </si>
  <si>
    <t>Ur thing is trash</t>
  </si>
  <si>
    <t>mA</t>
  </si>
  <si>
    <t>Motor driver</t>
  </si>
  <si>
    <t>IC HALF BRIDGE DRIVER 6A 12DSO</t>
  </si>
  <si>
    <t>IFX9201SGAUMA1</t>
  </si>
  <si>
    <t>-0.3V - 40V</t>
  </si>
  <si>
    <t>PIC microcontroller</t>
  </si>
  <si>
    <t>IC MCU 8BIT 128KB FLASH 44TQFP</t>
  </si>
  <si>
    <t>PIC18F47Q10-I/PT</t>
  </si>
  <si>
    <t>1.8V - 5.5V</t>
  </si>
  <si>
    <t>Rain gauge</t>
  </si>
  <si>
    <t>SENSOR LEVEL RESISTIVE</t>
  </si>
  <si>
    <t>1528-2561-ND</t>
  </si>
  <si>
    <t>ADC</t>
  </si>
  <si>
    <t>IC ADC 16BIT SIGMA-DELTA SOT23-6</t>
  </si>
  <si>
    <t>MCP3425A0T-E/CH</t>
  </si>
  <si>
    <t>2.7V - 5.5V</t>
  </si>
  <si>
    <t>B. Assign each major component above to ONE power rail below. Try to minimize the number of different power rails in the design. 
Add additional power rails or change the power rail voltages if needed.</t>
  </si>
  <si>
    <t xml:space="preserve"> +5V Power Rail</t>
  </si>
  <si>
    <t xml:space="preserve">Subtotal </t>
  </si>
  <si>
    <t>Safety Margin</t>
  </si>
  <si>
    <t>Total Current Required on +5V Rail</t>
  </si>
  <si>
    <t>c2. Regulator or Source Choice</t>
  </si>
  <si>
    <t>LT3645</t>
  </si>
  <si>
    <t>3.3V</t>
  </si>
  <si>
    <t>Total Remaining Current Available on +5V Rail</t>
  </si>
  <si>
    <t xml:space="preserve"> +3.3V Power Rail</t>
  </si>
  <si>
    <t>Total Current Required on +3.3V Rail</t>
  </si>
  <si>
    <t>c4. Regulator or Source Choice</t>
  </si>
  <si>
    <t>5V</t>
  </si>
  <si>
    <t>Total Remaining Current Available on 3.3V Rail</t>
  </si>
  <si>
    <t>D. Select a specific external power source (wall supply or battery) for your system, and confirm that it can supply all of the regulators for all of the power rails simultaneously. If you need multiple power sources, list each separately below and indicate which regulators will be connected to each supply. Confirm that the Total Remaining Current Available on each power source below is not negative.</t>
  </si>
  <si>
    <t>External Power Source 1</t>
  </si>
  <si>
    <t>Output Voltage</t>
  </si>
  <si>
    <t>Power Source 1 Selection</t>
  </si>
  <si>
    <t>Power Rails Connected to External Power Source 1</t>
  </si>
  <si>
    <t xml:space="preserve"> +3.3V</t>
  </si>
  <si>
    <t xml:space="preserve"> +5V</t>
  </si>
  <si>
    <t>Total Remaining Current Available on External Power Source 1</t>
  </si>
  <si>
    <t>E. Calculate Battery Life (if applicable).  For each battery, also check the worst-case lifetime of the battery by indicating the capacity in mAh.</t>
  </si>
  <si>
    <t>Capacity
(mAh)</t>
  </si>
  <si>
    <t>Required
By
Regulators</t>
  </si>
  <si>
    <t>Battery Life</t>
  </si>
  <si>
    <t>hours</t>
  </si>
  <si>
    <t>Notes</t>
  </si>
  <si>
    <t>External Supply Voltage should be determined by the dropout voltage for highest-voltage regulator (e.g., +14V for a +12V regulator).</t>
  </si>
  <si>
    <t>If you have multiple units in your design (e.g., a base unit and remote unit) then you need a separate power budget for each unit</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</si>
</sst>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scheme val="minor"/>
    </font>
    <font>
      <b/>
      <sz val="12.0"/>
      <color rgb="FF000000"/>
      <name val="Calibri"/>
    </font>
    <font>
      <color theme="1"/>
      <name val="Calibri"/>
      <scheme val="minor"/>
    </font>
    <font>
      <b/>
      <sz val="12.0"/>
      <color rgb="FF000000"/>
      <name val="Arial"/>
    </font>
    <font>
      <b/>
      <i/>
      <sz val="12.0"/>
      <color rgb="FF000000"/>
      <name val="Arial"/>
    </font>
    <font/>
    <font>
      <sz val="12.0"/>
      <color rgb="FF000000"/>
      <name val="Calibri"/>
    </font>
    <font>
      <sz val="12.0"/>
      <color rgb="FF000000"/>
      <name val="Arial"/>
    </font>
    <font>
      <sz val="12.0"/>
      <color theme="1"/>
      <name val="Calibri"/>
    </font>
    <font>
      <b/>
      <i/>
      <sz val="12.0"/>
      <color rgb="FF000000"/>
      <name val="Calibri"/>
    </font>
    <font>
      <color rgb="FF000000"/>
      <name val="Arial"/>
    </font>
  </fonts>
  <fills count="5">
    <fill>
      <patternFill patternType="none"/>
    </fill>
    <fill>
      <patternFill patternType="lightGray"/>
    </fill>
    <fill>
      <patternFill patternType="solid">
        <fgColor rgb="FFFFFF00"/>
        <bgColor rgb="FFFFFF00"/>
      </patternFill>
    </fill>
    <fill>
      <patternFill patternType="solid">
        <fgColor rgb="FFEEECE1"/>
        <bgColor rgb="FFEEECE1"/>
      </patternFill>
    </fill>
    <fill>
      <patternFill patternType="solid">
        <fgColor rgb="FFFFFFFF"/>
        <bgColor rgb="FFFFFFFF"/>
      </patternFill>
    </fill>
  </fills>
  <borders count="1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left/>
      <right/>
      <bottom/>
    </border>
    <border>
      <left/>
      <right/>
      <top style="thin">
        <color rgb="FF000000"/>
      </top>
      <bottom/>
    </border>
    <border>
      <left/>
      <top style="thin">
        <color rgb="FF000000"/>
      </top>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0" fontId="1" numFmtId="0" xfId="0" applyAlignment="1" applyBorder="1" applyFont="1">
      <alignment shrinkToFit="0" wrapText="0"/>
    </xf>
    <xf borderId="1" fillId="0" fontId="2" numFmtId="0" xfId="0" applyAlignment="1" applyBorder="1" applyFont="1">
      <alignment readingOrder="0"/>
    </xf>
    <xf borderId="0" fillId="0" fontId="1" numFmtId="0" xfId="0" applyAlignment="1" applyFont="1">
      <alignment horizontal="center" shrinkToFit="0" wrapText="0"/>
    </xf>
    <xf borderId="1" fillId="0" fontId="3" numFmtId="0" xfId="0" applyAlignment="1" applyBorder="1" applyFont="1">
      <alignment shrinkToFit="0" wrapText="0"/>
    </xf>
    <xf borderId="1" fillId="0" fontId="1" numFmtId="0" xfId="0" applyAlignment="1" applyBorder="1" applyFont="1">
      <alignment readingOrder="0" shrinkToFit="0" wrapText="0"/>
    </xf>
    <xf borderId="0" fillId="0" fontId="1" numFmtId="0" xfId="0" applyAlignment="1" applyFont="1">
      <alignment shrinkToFit="0" wrapText="0"/>
    </xf>
    <xf borderId="0" fillId="0" fontId="3" numFmtId="0" xfId="0" applyAlignment="1" applyFont="1">
      <alignment shrinkToFit="0" wrapText="0"/>
    </xf>
    <xf borderId="2" fillId="2" fontId="4" numFmtId="0" xfId="0" applyAlignment="1" applyBorder="1" applyFill="1" applyFont="1">
      <alignment shrinkToFit="0" wrapText="1"/>
    </xf>
    <xf borderId="3" fillId="0" fontId="5" numFmtId="0" xfId="0" applyBorder="1" applyFont="1"/>
    <xf borderId="4" fillId="0" fontId="5" numFmtId="0" xfId="0" applyBorder="1" applyFont="1"/>
    <xf borderId="2" fillId="3" fontId="3" numFmtId="0" xfId="0" applyAlignment="1" applyBorder="1" applyFill="1" applyFont="1">
      <alignment horizontal="center" shrinkToFit="0" wrapText="0"/>
    </xf>
    <xf borderId="5" fillId="3" fontId="1" numFmtId="0" xfId="0" applyAlignment="1" applyBorder="1" applyFont="1">
      <alignment horizontal="center" shrinkToFit="0" wrapText="0"/>
    </xf>
    <xf borderId="5" fillId="3" fontId="3" numFmtId="0" xfId="0" applyAlignment="1" applyBorder="1" applyFont="1">
      <alignment horizontal="center" shrinkToFit="0" wrapText="0"/>
    </xf>
    <xf borderId="6" fillId="3" fontId="3" numFmtId="0" xfId="0" applyAlignment="1" applyBorder="1" applyFont="1">
      <alignment horizontal="center" shrinkToFit="0" wrapText="0"/>
    </xf>
    <xf borderId="7" fillId="3" fontId="3" numFmtId="0" xfId="0" applyAlignment="1" applyBorder="1" applyFont="1">
      <alignment horizontal="center" shrinkToFit="0" wrapText="0"/>
    </xf>
    <xf borderId="8" fillId="0" fontId="6" numFmtId="0" xfId="0" applyAlignment="1" applyBorder="1" applyFont="1">
      <alignment readingOrder="0" shrinkToFit="0" wrapText="0"/>
    </xf>
    <xf borderId="0" fillId="0" fontId="6" numFmtId="0" xfId="0" applyAlignment="1" applyFont="1">
      <alignment shrinkToFit="0" wrapText="0"/>
    </xf>
    <xf borderId="0" fillId="0" fontId="7" numFmtId="0" xfId="0" applyAlignment="1" applyFont="1">
      <alignment horizontal="center" readingOrder="0" shrinkToFit="0" wrapText="0"/>
    </xf>
    <xf borderId="0" fillId="0" fontId="6" numFmtId="0" xfId="0" applyAlignment="1" applyFont="1">
      <alignment horizontal="center" readingOrder="0" shrinkToFit="0" wrapText="0"/>
    </xf>
    <xf borderId="0" fillId="0" fontId="6" numFmtId="0" xfId="0" applyAlignment="1" applyFont="1">
      <alignment readingOrder="0" shrinkToFit="0" wrapText="0"/>
    </xf>
    <xf borderId="9" fillId="0" fontId="6" numFmtId="0" xfId="0" applyAlignment="1" applyBorder="1" applyFont="1">
      <alignment shrinkToFit="0" wrapText="0"/>
    </xf>
    <xf borderId="9" fillId="0" fontId="7" numFmtId="0" xfId="0" applyAlignment="1" applyBorder="1" applyFont="1">
      <alignment shrinkToFit="0" wrapText="0"/>
    </xf>
    <xf borderId="0" fillId="0" fontId="7" numFmtId="0" xfId="0" applyAlignment="1" applyFont="1">
      <alignment readingOrder="0" shrinkToFit="0" wrapText="0"/>
    </xf>
    <xf borderId="0" fillId="0" fontId="7" numFmtId="0" xfId="0" applyAlignment="1" applyFont="1">
      <alignment shrinkToFit="0" wrapText="0"/>
    </xf>
    <xf borderId="8" fillId="0" fontId="6" numFmtId="0" xfId="0" applyAlignment="1" applyBorder="1" applyFont="1">
      <alignment shrinkToFit="0" wrapText="0"/>
    </xf>
    <xf borderId="0" fillId="0" fontId="7" numFmtId="0" xfId="0" applyAlignment="1" applyFont="1">
      <alignment horizontal="center" shrinkToFit="0" wrapText="0"/>
    </xf>
    <xf borderId="0" fillId="0" fontId="6" numFmtId="0" xfId="0" applyAlignment="1" applyFont="1">
      <alignment horizontal="center" shrinkToFit="0" wrapText="0"/>
    </xf>
    <xf borderId="8" fillId="0" fontId="1" numFmtId="0" xfId="0" applyAlignment="1" applyBorder="1" applyFont="1">
      <alignment shrinkToFit="0" wrapText="0"/>
    </xf>
    <xf borderId="0" fillId="0" fontId="3" numFmtId="0" xfId="0" applyAlignment="1" applyFont="1">
      <alignment horizontal="center" shrinkToFit="0" wrapText="0"/>
    </xf>
    <xf borderId="9" fillId="0" fontId="1" numFmtId="0" xfId="0" applyAlignment="1" applyBorder="1" applyFont="1">
      <alignment shrinkToFit="0" wrapText="0"/>
    </xf>
    <xf borderId="10" fillId="3" fontId="4" numFmtId="0" xfId="0" applyAlignment="1" applyBorder="1" applyFont="1">
      <alignment shrinkToFit="0" wrapText="0"/>
    </xf>
    <xf borderId="1" fillId="3" fontId="3" numFmtId="0" xfId="0" applyAlignment="1" applyBorder="1" applyFont="1">
      <alignment horizontal="center" shrinkToFit="0" wrapText="0"/>
    </xf>
    <xf borderId="8" fillId="0" fontId="8" numFmtId="0" xfId="0" applyAlignment="1" applyBorder="1" applyFont="1">
      <alignment vertical="bottom"/>
    </xf>
    <xf borderId="0" fillId="0" fontId="8" numFmtId="0" xfId="0" applyAlignment="1" applyFont="1">
      <alignment vertical="bottom"/>
    </xf>
    <xf borderId="0" fillId="0" fontId="8" numFmtId="0" xfId="0" applyAlignment="1" applyFont="1">
      <alignment horizontal="center" vertical="bottom"/>
    </xf>
    <xf borderId="11" fillId="0" fontId="8" numFmtId="0" xfId="0" applyAlignment="1" applyBorder="1" applyFont="1">
      <alignment horizontal="right" vertical="bottom"/>
    </xf>
    <xf borderId="0" fillId="0" fontId="9" numFmtId="0" xfId="0" applyAlignment="1" applyFont="1">
      <alignment horizontal="right" shrinkToFit="0" wrapText="0"/>
    </xf>
    <xf borderId="9" fillId="0" fontId="6" numFmtId="9" xfId="0" applyAlignment="1" applyBorder="1" applyFont="1" applyNumberFormat="1">
      <alignment shrinkToFit="0" wrapText="0"/>
    </xf>
    <xf borderId="8" fillId="0" fontId="9" numFmtId="0" xfId="0" applyAlignment="1" applyBorder="1" applyFont="1">
      <alignment shrinkToFit="0" wrapText="0"/>
    </xf>
    <xf borderId="0" fillId="0" fontId="4" numFmtId="0" xfId="0" applyAlignment="1" applyFont="1">
      <alignment horizontal="right" shrinkToFit="0" wrapText="0"/>
    </xf>
    <xf borderId="8" fillId="0" fontId="4" numFmtId="0" xfId="0" applyAlignment="1" applyBorder="1" applyFont="1">
      <alignment horizontal="left" shrinkToFit="0" wrapText="0"/>
    </xf>
    <xf borderId="0" fillId="0" fontId="7" numFmtId="0" xfId="0" applyAlignment="1" applyFont="1">
      <alignment horizontal="left" shrinkToFit="0" wrapText="0"/>
    </xf>
    <xf borderId="0" fillId="0" fontId="7" numFmtId="0" xfId="0" applyAlignment="1" applyFont="1">
      <alignment horizontal="right" shrinkToFit="0" wrapText="0"/>
    </xf>
    <xf borderId="9" fillId="0" fontId="6" numFmtId="0" xfId="0" applyAlignment="1" applyBorder="1" applyFont="1">
      <alignment horizontal="right" shrinkToFit="0" wrapText="0"/>
    </xf>
    <xf borderId="0" fillId="0" fontId="7" numFmtId="0" xfId="0" applyAlignment="1" applyFont="1">
      <alignment horizontal="right" readingOrder="0" shrinkToFit="0" wrapText="0"/>
    </xf>
    <xf borderId="12" fillId="0" fontId="4" numFmtId="0" xfId="0" applyAlignment="1" applyBorder="1" applyFont="1">
      <alignment horizontal="left" shrinkToFit="0" wrapText="0"/>
    </xf>
    <xf borderId="13" fillId="0" fontId="4" numFmtId="49" xfId="0" applyAlignment="1" applyBorder="1" applyFont="1" applyNumberFormat="1">
      <alignment horizontal="right" shrinkToFit="0" wrapText="0"/>
    </xf>
    <xf borderId="13" fillId="0" fontId="5" numFmtId="0" xfId="0" applyBorder="1" applyFont="1"/>
    <xf borderId="0" fillId="0" fontId="4" numFmtId="49" xfId="0" applyAlignment="1" applyFont="1" applyNumberFormat="1">
      <alignment horizontal="right" shrinkToFit="0" wrapText="0"/>
    </xf>
    <xf borderId="8" fillId="0" fontId="4" numFmtId="0" xfId="0" applyAlignment="1" applyBorder="1" applyFont="1">
      <alignment shrinkToFit="0" wrapText="1"/>
    </xf>
    <xf borderId="0" fillId="0" fontId="4" numFmtId="0" xfId="0" applyAlignment="1" applyFont="1">
      <alignment shrinkToFit="0" wrapText="1"/>
    </xf>
    <xf borderId="8" fillId="0" fontId="4" numFmtId="0" xfId="0" applyAlignment="1" applyBorder="1" applyFont="1">
      <alignment shrinkToFit="0" wrapText="0"/>
    </xf>
    <xf borderId="9" fillId="0" fontId="4" numFmtId="0" xfId="0" applyAlignment="1" applyBorder="1" applyFont="1">
      <alignment shrinkToFit="0" wrapText="0"/>
    </xf>
    <xf borderId="5" fillId="3" fontId="3" numFmtId="0" xfId="0" applyAlignment="1" applyBorder="1" applyFont="1">
      <alignment horizontal="center" shrinkToFit="0" wrapText="1"/>
    </xf>
    <xf borderId="8" fillId="0" fontId="3" numFmtId="0" xfId="0" applyAlignment="1" applyBorder="1" applyFont="1">
      <alignment horizontal="left" shrinkToFit="0" wrapText="0"/>
    </xf>
    <xf borderId="9" fillId="0" fontId="7" numFmtId="0" xfId="0" applyAlignment="1" applyBorder="1" applyFont="1">
      <alignment horizontal="right" shrinkToFit="0" wrapText="0"/>
    </xf>
    <xf borderId="11" fillId="0" fontId="7" numFmtId="0" xfId="0" applyAlignment="1" applyBorder="1" applyFont="1">
      <alignment horizontal="left" shrinkToFit="0" wrapText="0"/>
    </xf>
    <xf borderId="8" fillId="0" fontId="3" numFmtId="0" xfId="0" applyAlignment="1" applyBorder="1" applyFont="1">
      <alignment horizontal="center" shrinkToFit="0" wrapText="0"/>
    </xf>
    <xf borderId="11" fillId="0" fontId="7" numFmtId="0" xfId="0" applyAlignment="1" applyBorder="1" applyFont="1">
      <alignment shrinkToFit="0" wrapText="0"/>
    </xf>
    <xf borderId="8" fillId="0" fontId="3" numFmtId="0" xfId="0" applyAlignment="1" applyBorder="1" applyFont="1">
      <alignment horizontal="left" shrinkToFit="0" vertical="center" wrapText="1"/>
    </xf>
    <xf borderId="0" fillId="0" fontId="7" numFmtId="0" xfId="0" applyAlignment="1" applyFont="1">
      <alignment horizontal="left" readingOrder="0" shrinkToFit="0" wrapText="0"/>
    </xf>
    <xf borderId="8" fillId="0" fontId="5" numFmtId="0" xfId="0" applyBorder="1" applyFont="1"/>
    <xf borderId="9" fillId="0" fontId="3" numFmtId="0" xfId="0" applyAlignment="1" applyBorder="1" applyFont="1">
      <alignment horizontal="center" shrinkToFit="0" wrapText="0"/>
    </xf>
    <xf borderId="11" fillId="0" fontId="3" numFmtId="0" xfId="0" applyAlignment="1" applyBorder="1" applyFont="1">
      <alignment horizontal="center" shrinkToFit="0" wrapText="0"/>
    </xf>
    <xf borderId="1" fillId="2" fontId="9" numFmtId="0" xfId="0" applyAlignment="1" applyBorder="1" applyFont="1">
      <alignment shrinkToFit="0" wrapText="0"/>
    </xf>
    <xf borderId="8" fillId="3" fontId="1" numFmtId="0" xfId="0" applyAlignment="1" applyBorder="1" applyFont="1">
      <alignment shrinkToFit="0" wrapText="0"/>
    </xf>
    <xf borderId="14" fillId="3" fontId="1" numFmtId="0" xfId="0" applyAlignment="1" applyBorder="1" applyFont="1">
      <alignment shrinkToFit="0" wrapText="0"/>
    </xf>
    <xf borderId="15" fillId="3" fontId="3" numFmtId="0" xfId="0" applyAlignment="1" applyBorder="1" applyFont="1">
      <alignment horizontal="center" shrinkToFit="0" wrapText="0"/>
    </xf>
    <xf borderId="16" fillId="3" fontId="3" numFmtId="0" xfId="0" applyAlignment="1" applyBorder="1" applyFont="1">
      <alignment horizontal="center" shrinkToFit="0" wrapText="0"/>
    </xf>
    <xf borderId="9" fillId="3" fontId="3" numFmtId="0" xfId="0" applyAlignment="1" applyBorder="1" applyFont="1">
      <alignment horizontal="center" shrinkToFit="0" wrapText="0"/>
    </xf>
    <xf borderId="9" fillId="3" fontId="1" numFmtId="0" xfId="0" applyAlignment="1" applyBorder="1" applyFont="1">
      <alignment shrinkToFit="0" wrapText="0"/>
    </xf>
    <xf borderId="0" fillId="2" fontId="4" numFmtId="0" xfId="0" applyAlignment="1" applyFont="1">
      <alignment shrinkToFit="0" wrapText="0"/>
    </xf>
    <xf borderId="0" fillId="2" fontId="6" numFmtId="0" xfId="0" applyAlignment="1" applyFont="1">
      <alignment shrinkToFit="0" wrapText="0"/>
    </xf>
    <xf borderId="0" fillId="0" fontId="7" numFmtId="0" xfId="0" applyAlignment="1" applyFont="1">
      <alignment shrinkToFit="0" wrapText="1"/>
    </xf>
    <xf borderId="0" fillId="4" fontId="10" numFmtId="0" xfId="0" applyAlignment="1" applyFill="1" applyFont="1">
      <alignment horizontal="left" shrinkToFit="0" wrapText="1"/>
    </xf>
  </cellXfs>
  <cellStyles count="1">
    <cellStyle xfId="0" name="Normal" builtinId="0"/>
  </cellStyles>
  <dxfs count="1">
    <dxf>
      <font>
        <color rgb="FF000000"/>
      </font>
      <fill>
        <patternFill patternType="solid">
          <fgColor rgb="FFF4CCCC"/>
          <bgColor rgb="FFF4CC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1.22" defaultRowHeight="15.0"/>
  <cols>
    <col customWidth="1" min="1" max="1" width="26.11"/>
    <col customWidth="1" min="2" max="2" width="23.11"/>
    <col customWidth="1" min="3" max="3" width="13.44"/>
    <col customWidth="1" min="4" max="4" width="11.44"/>
    <col customWidth="1" min="5" max="5" width="6.89"/>
    <col customWidth="1" min="6" max="6" width="12.33"/>
    <col customWidth="1" min="7" max="7" width="12.67"/>
    <col customWidth="1" min="8" max="8" width="9.0"/>
    <col customWidth="1" min="9" max="26" width="13.44"/>
  </cols>
  <sheetData>
    <row r="1" ht="15.0" customHeight="1">
      <c r="A1" s="1" t="s">
        <v>0</v>
      </c>
      <c r="B1" s="2">
        <v>302.0</v>
      </c>
      <c r="D1" s="3"/>
      <c r="E1" s="3"/>
    </row>
    <row r="2" ht="15.0" customHeight="1">
      <c r="A2" s="4" t="s">
        <v>1</v>
      </c>
      <c r="B2" s="5" t="s">
        <v>2</v>
      </c>
      <c r="C2" s="6"/>
      <c r="D2" s="3"/>
      <c r="E2" s="3"/>
      <c r="F2" s="6"/>
      <c r="G2" s="6"/>
      <c r="H2" s="6"/>
    </row>
    <row r="3" ht="15.0" customHeight="1">
      <c r="A3" s="4" t="s">
        <v>3</v>
      </c>
      <c r="B3" s="5" t="s">
        <v>4</v>
      </c>
      <c r="C3" s="6"/>
      <c r="D3" s="3"/>
      <c r="E3" s="3"/>
      <c r="F3" s="6"/>
      <c r="G3" s="6"/>
      <c r="H3" s="6"/>
    </row>
    <row r="4" ht="15.0" customHeight="1">
      <c r="A4" s="4" t="s">
        <v>5</v>
      </c>
      <c r="B4" s="5">
        <v>1.0</v>
      </c>
      <c r="C4" s="6"/>
      <c r="D4" s="3"/>
      <c r="E4" s="3"/>
      <c r="F4" s="6"/>
      <c r="G4" s="6"/>
      <c r="H4" s="6"/>
    </row>
    <row r="5" ht="15.0" customHeight="1">
      <c r="A5" s="7"/>
      <c r="B5" s="6"/>
      <c r="C5" s="6"/>
      <c r="D5" s="3"/>
      <c r="E5" s="3"/>
      <c r="F5" s="6"/>
      <c r="G5" s="6"/>
      <c r="H5" s="6"/>
    </row>
    <row r="6" ht="15.0" customHeight="1">
      <c r="A6" s="8" t="s">
        <v>6</v>
      </c>
      <c r="B6" s="9"/>
      <c r="C6" s="9"/>
      <c r="D6" s="9"/>
      <c r="E6" s="9"/>
      <c r="F6" s="9"/>
      <c r="G6" s="9"/>
      <c r="H6" s="10"/>
    </row>
    <row r="7" ht="15.0" customHeight="1">
      <c r="A7" s="11" t="s">
        <v>7</v>
      </c>
      <c r="B7" s="12" t="s">
        <v>8</v>
      </c>
      <c r="C7" s="12" t="s">
        <v>9</v>
      </c>
      <c r="D7" s="13" t="s">
        <v>10</v>
      </c>
      <c r="E7" s="13" t="s">
        <v>11</v>
      </c>
      <c r="F7" s="14" t="s">
        <v>12</v>
      </c>
      <c r="G7" s="15" t="s">
        <v>13</v>
      </c>
      <c r="H7" s="15" t="s">
        <v>14</v>
      </c>
    </row>
    <row r="8" ht="15.0" customHeight="1">
      <c r="A8" s="16" t="s">
        <v>15</v>
      </c>
      <c r="B8" s="17"/>
      <c r="D8" s="18" t="s">
        <v>16</v>
      </c>
      <c r="E8" s="19">
        <v>1.0</v>
      </c>
      <c r="F8" s="20"/>
      <c r="G8" s="21">
        <f t="shared" ref="G8:G13" si="1">E8*F8</f>
        <v>0</v>
      </c>
      <c r="H8" s="22" t="s">
        <v>17</v>
      </c>
    </row>
    <row r="9" ht="15.0" customHeight="1">
      <c r="A9" s="16" t="s">
        <v>18</v>
      </c>
      <c r="B9" s="20" t="s">
        <v>19</v>
      </c>
      <c r="C9" s="20" t="s">
        <v>20</v>
      </c>
      <c r="D9" s="20" t="s">
        <v>21</v>
      </c>
      <c r="E9" s="19">
        <v>1.0</v>
      </c>
      <c r="F9" s="20">
        <v>13.0</v>
      </c>
      <c r="G9" s="21">
        <f t="shared" si="1"/>
        <v>13</v>
      </c>
      <c r="H9" s="22" t="s">
        <v>17</v>
      </c>
    </row>
    <row r="10" ht="15.0" customHeight="1">
      <c r="A10" s="16" t="s">
        <v>22</v>
      </c>
      <c r="B10" s="20" t="s">
        <v>23</v>
      </c>
      <c r="C10" s="20" t="s">
        <v>24</v>
      </c>
      <c r="D10" s="19" t="s">
        <v>25</v>
      </c>
      <c r="E10" s="19">
        <v>1.0</v>
      </c>
      <c r="F10" s="20">
        <v>5.8</v>
      </c>
      <c r="G10" s="21">
        <f t="shared" si="1"/>
        <v>5.8</v>
      </c>
      <c r="H10" s="22" t="s">
        <v>17</v>
      </c>
    </row>
    <row r="11" ht="15.0" customHeight="1">
      <c r="A11" s="16" t="s">
        <v>26</v>
      </c>
      <c r="B11" s="23" t="s">
        <v>27</v>
      </c>
      <c r="C11" s="23" t="s">
        <v>28</v>
      </c>
      <c r="D11" s="18" t="s">
        <v>16</v>
      </c>
      <c r="E11" s="18">
        <v>1.0</v>
      </c>
      <c r="F11" s="24"/>
      <c r="G11" s="21">
        <f t="shared" si="1"/>
        <v>0</v>
      </c>
      <c r="H11" s="22" t="s">
        <v>17</v>
      </c>
    </row>
    <row r="12" ht="15.0" customHeight="1">
      <c r="A12" s="16" t="s">
        <v>29</v>
      </c>
      <c r="B12" s="20" t="s">
        <v>30</v>
      </c>
      <c r="C12" s="23" t="s">
        <v>31</v>
      </c>
      <c r="D12" s="18" t="s">
        <v>32</v>
      </c>
      <c r="E12" s="19">
        <v>2.0</v>
      </c>
      <c r="F12" s="20">
        <v>0.19</v>
      </c>
      <c r="G12" s="21">
        <f t="shared" si="1"/>
        <v>0.38</v>
      </c>
      <c r="H12" s="22" t="s">
        <v>17</v>
      </c>
    </row>
    <row r="13" ht="15.0" customHeight="1">
      <c r="A13" s="25"/>
      <c r="B13" s="24"/>
      <c r="C13" s="17"/>
      <c r="D13" s="26"/>
      <c r="E13" s="27"/>
      <c r="F13" s="17"/>
      <c r="G13" s="21">
        <f t="shared" si="1"/>
        <v>0</v>
      </c>
      <c r="H13" s="22" t="s">
        <v>17</v>
      </c>
    </row>
    <row r="14" ht="15.0" customHeight="1">
      <c r="A14" s="28"/>
      <c r="B14" s="7"/>
      <c r="C14" s="6"/>
      <c r="D14" s="29"/>
      <c r="E14" s="3"/>
      <c r="F14" s="6"/>
      <c r="G14" s="30"/>
      <c r="H14" s="30"/>
    </row>
    <row r="15" ht="15.0" customHeight="1">
      <c r="A15" s="8" t="s">
        <v>33</v>
      </c>
      <c r="B15" s="9"/>
      <c r="C15" s="9"/>
      <c r="D15" s="9"/>
      <c r="E15" s="9"/>
      <c r="F15" s="9"/>
      <c r="G15" s="9"/>
      <c r="H15" s="10"/>
    </row>
    <row r="16" ht="15.0" customHeight="1">
      <c r="A16" s="31" t="s">
        <v>34</v>
      </c>
      <c r="B16" s="12" t="s">
        <v>8</v>
      </c>
      <c r="C16" s="12" t="s">
        <v>9</v>
      </c>
      <c r="D16" s="13" t="s">
        <v>10</v>
      </c>
      <c r="E16" s="13" t="s">
        <v>11</v>
      </c>
      <c r="F16" s="14" t="s">
        <v>12</v>
      </c>
      <c r="G16" s="32" t="s">
        <v>13</v>
      </c>
      <c r="H16" s="32" t="s">
        <v>14</v>
      </c>
    </row>
    <row r="17" ht="15.0" customHeight="1">
      <c r="A17" s="33" t="s">
        <v>18</v>
      </c>
      <c r="B17" s="34" t="s">
        <v>19</v>
      </c>
      <c r="C17" s="34" t="s">
        <v>20</v>
      </c>
      <c r="D17" s="34" t="s">
        <v>21</v>
      </c>
      <c r="E17" s="35">
        <v>1.0</v>
      </c>
      <c r="F17" s="36">
        <v>13.0</v>
      </c>
      <c r="G17" s="21">
        <f t="shared" ref="G17:G21" si="2">E17*F17</f>
        <v>13</v>
      </c>
      <c r="H17" s="22" t="s">
        <v>17</v>
      </c>
    </row>
    <row r="18" ht="15.0" customHeight="1">
      <c r="A18" s="25"/>
      <c r="B18" s="24"/>
      <c r="C18" s="24"/>
      <c r="D18" s="26"/>
      <c r="E18" s="26"/>
      <c r="F18" s="24"/>
      <c r="G18" s="21">
        <f t="shared" si="2"/>
        <v>0</v>
      </c>
      <c r="H18" s="22" t="s">
        <v>17</v>
      </c>
    </row>
    <row r="19" ht="15.0" customHeight="1">
      <c r="A19" s="25"/>
      <c r="B19" s="17"/>
      <c r="C19" s="17"/>
      <c r="D19" s="27"/>
      <c r="E19" s="27"/>
      <c r="F19" s="17"/>
      <c r="G19" s="21">
        <f t="shared" si="2"/>
        <v>0</v>
      </c>
      <c r="H19" s="22" t="s">
        <v>17</v>
      </c>
    </row>
    <row r="20" ht="15.0" customHeight="1">
      <c r="A20" s="25"/>
      <c r="B20" s="17"/>
      <c r="C20" s="17"/>
      <c r="D20" s="27"/>
      <c r="E20" s="27"/>
      <c r="F20" s="17"/>
      <c r="G20" s="21">
        <f t="shared" si="2"/>
        <v>0</v>
      </c>
      <c r="H20" s="22" t="s">
        <v>17</v>
      </c>
    </row>
    <row r="21" ht="15.0" customHeight="1">
      <c r="A21" s="25"/>
      <c r="B21" s="17"/>
      <c r="C21" s="17"/>
      <c r="D21" s="27"/>
      <c r="E21" s="27"/>
      <c r="F21" s="17"/>
      <c r="G21" s="21">
        <f t="shared" si="2"/>
        <v>0</v>
      </c>
      <c r="H21" s="22" t="s">
        <v>17</v>
      </c>
    </row>
    <row r="22" ht="15.0" customHeight="1">
      <c r="A22" s="25"/>
      <c r="B22" s="37" t="s">
        <v>35</v>
      </c>
      <c r="G22" s="21">
        <f>SUM(G17:G21)</f>
        <v>13</v>
      </c>
      <c r="H22" s="22" t="s">
        <v>17</v>
      </c>
    </row>
    <row r="23" ht="15.0" customHeight="1">
      <c r="A23" s="25"/>
      <c r="B23" s="37" t="s">
        <v>36</v>
      </c>
      <c r="G23" s="38">
        <v>0.25</v>
      </c>
      <c r="H23" s="38"/>
    </row>
    <row r="24" ht="15.0" customHeight="1">
      <c r="A24" s="39"/>
      <c r="B24" s="40" t="s">
        <v>37</v>
      </c>
      <c r="G24" s="21">
        <f>G22*(1+G23)</f>
        <v>16.25</v>
      </c>
      <c r="H24" s="22" t="s">
        <v>17</v>
      </c>
    </row>
    <row r="25" ht="15.0" customHeight="1">
      <c r="A25" s="41"/>
      <c r="B25" s="42"/>
      <c r="C25" s="42"/>
      <c r="D25" s="26"/>
      <c r="E25" s="26"/>
      <c r="F25" s="43"/>
      <c r="G25" s="44"/>
      <c r="H25" s="21"/>
    </row>
    <row r="26" ht="15.0" customHeight="1">
      <c r="A26" s="41" t="s">
        <v>38</v>
      </c>
      <c r="B26" s="42"/>
      <c r="C26" s="42" t="s">
        <v>39</v>
      </c>
      <c r="D26" s="18" t="s">
        <v>40</v>
      </c>
      <c r="E26" s="18">
        <v>1.0</v>
      </c>
      <c r="F26" s="45">
        <v>300.0</v>
      </c>
      <c r="G26" s="44">
        <f>E26*F26</f>
        <v>300</v>
      </c>
      <c r="H26" s="22" t="s">
        <v>17</v>
      </c>
    </row>
    <row r="27" ht="15.0" customHeight="1">
      <c r="A27" s="46"/>
      <c r="B27" s="47" t="s">
        <v>41</v>
      </c>
      <c r="C27" s="48"/>
      <c r="D27" s="48"/>
      <c r="E27" s="48"/>
      <c r="F27" s="48"/>
      <c r="G27" s="44">
        <f>G26-G24</f>
        <v>283.75</v>
      </c>
      <c r="H27" s="22" t="s">
        <v>17</v>
      </c>
    </row>
    <row r="28" ht="15.0" customHeight="1">
      <c r="A28" s="31" t="s">
        <v>42</v>
      </c>
      <c r="B28" s="12" t="s">
        <v>8</v>
      </c>
      <c r="C28" s="12" t="s">
        <v>9</v>
      </c>
      <c r="D28" s="13" t="s">
        <v>10</v>
      </c>
      <c r="E28" s="13" t="s">
        <v>11</v>
      </c>
      <c r="F28" s="14" t="s">
        <v>12</v>
      </c>
      <c r="G28" s="32" t="s">
        <v>13</v>
      </c>
      <c r="H28" s="32" t="s">
        <v>14</v>
      </c>
    </row>
    <row r="29" ht="15.0" customHeight="1">
      <c r="A29" s="16" t="s">
        <v>18</v>
      </c>
      <c r="B29" s="20" t="s">
        <v>19</v>
      </c>
      <c r="C29" s="20" t="s">
        <v>20</v>
      </c>
      <c r="D29" s="20" t="s">
        <v>21</v>
      </c>
      <c r="E29" s="19">
        <v>1.0</v>
      </c>
      <c r="F29" s="20">
        <v>13.0</v>
      </c>
      <c r="G29" s="21">
        <f t="shared" ref="G29:G32" si="3">E29*F29</f>
        <v>13</v>
      </c>
      <c r="H29" s="22" t="s">
        <v>17</v>
      </c>
    </row>
    <row r="30" ht="15.0" customHeight="1">
      <c r="A30" s="16" t="s">
        <v>15</v>
      </c>
      <c r="B30" s="17"/>
      <c r="D30" s="18" t="s">
        <v>16</v>
      </c>
      <c r="E30" s="19">
        <v>1.0</v>
      </c>
      <c r="F30" s="20"/>
      <c r="G30" s="21">
        <f t="shared" si="3"/>
        <v>0</v>
      </c>
      <c r="H30" s="22" t="s">
        <v>17</v>
      </c>
    </row>
    <row r="31" ht="15.0" customHeight="1">
      <c r="A31" s="16" t="s">
        <v>22</v>
      </c>
      <c r="B31" s="20" t="s">
        <v>23</v>
      </c>
      <c r="C31" s="20" t="s">
        <v>24</v>
      </c>
      <c r="D31" s="19" t="s">
        <v>25</v>
      </c>
      <c r="E31" s="19">
        <v>1.0</v>
      </c>
      <c r="F31" s="20">
        <v>5.8</v>
      </c>
      <c r="G31" s="21">
        <f t="shared" si="3"/>
        <v>5.8</v>
      </c>
      <c r="H31" s="22" t="s">
        <v>17</v>
      </c>
    </row>
    <row r="32" ht="15.0" customHeight="1">
      <c r="A32" s="16" t="s">
        <v>26</v>
      </c>
      <c r="B32" s="23" t="s">
        <v>27</v>
      </c>
      <c r="C32" s="23" t="s">
        <v>28</v>
      </c>
      <c r="D32" s="18" t="s">
        <v>16</v>
      </c>
      <c r="E32" s="18">
        <v>1.0</v>
      </c>
      <c r="F32" s="24"/>
      <c r="G32" s="21">
        <f t="shared" si="3"/>
        <v>0</v>
      </c>
      <c r="H32" s="22" t="s">
        <v>17</v>
      </c>
    </row>
    <row r="33" ht="15.0" customHeight="1">
      <c r="A33" s="16" t="s">
        <v>29</v>
      </c>
      <c r="B33" s="20" t="s">
        <v>30</v>
      </c>
      <c r="C33" s="23" t="s">
        <v>31</v>
      </c>
      <c r="D33" s="18" t="s">
        <v>32</v>
      </c>
      <c r="E33" s="19">
        <v>2.0</v>
      </c>
      <c r="F33" s="20">
        <v>0.19</v>
      </c>
      <c r="G33" s="21">
        <f>SUM(G28:G32)</f>
        <v>18.8</v>
      </c>
      <c r="H33" s="22" t="s">
        <v>17</v>
      </c>
    </row>
    <row r="34" ht="15.0" customHeight="1">
      <c r="A34" s="25"/>
      <c r="B34" s="37" t="s">
        <v>36</v>
      </c>
      <c r="G34" s="38">
        <v>0.25</v>
      </c>
      <c r="H34" s="38"/>
    </row>
    <row r="35" ht="15.0" customHeight="1">
      <c r="A35" s="25"/>
      <c r="B35" s="40" t="s">
        <v>43</v>
      </c>
      <c r="G35" s="21">
        <f>G33*(1+G34)</f>
        <v>23.5</v>
      </c>
      <c r="H35" s="22" t="s">
        <v>17</v>
      </c>
    </row>
    <row r="36" ht="15.0" customHeight="1">
      <c r="A36" s="41"/>
      <c r="B36" s="24"/>
      <c r="C36" s="17"/>
      <c r="D36" s="26"/>
      <c r="E36" s="27"/>
      <c r="F36" s="17"/>
      <c r="G36" s="21"/>
      <c r="H36" s="30"/>
    </row>
    <row r="37" ht="15.0" customHeight="1">
      <c r="A37" s="41" t="s">
        <v>44</v>
      </c>
      <c r="B37" s="24"/>
      <c r="C37" s="42" t="s">
        <v>39</v>
      </c>
      <c r="D37" s="18" t="s">
        <v>45</v>
      </c>
      <c r="E37" s="19">
        <v>1.0</v>
      </c>
      <c r="F37" s="20">
        <v>200.0</v>
      </c>
      <c r="G37" s="21">
        <f>E37*F37</f>
        <v>200</v>
      </c>
      <c r="H37" s="22" t="s">
        <v>17</v>
      </c>
    </row>
    <row r="38" ht="15.0" customHeight="1">
      <c r="A38" s="25"/>
      <c r="B38" s="49" t="s">
        <v>46</v>
      </c>
      <c r="G38" s="44">
        <f>G37-G35</f>
        <v>176.5</v>
      </c>
      <c r="H38" s="22" t="s">
        <v>17</v>
      </c>
    </row>
    <row r="39" ht="15.0" customHeight="1">
      <c r="A39" s="50"/>
      <c r="B39" s="51"/>
      <c r="C39" s="51"/>
      <c r="D39" s="51"/>
      <c r="E39" s="51"/>
      <c r="F39" s="51"/>
      <c r="G39" s="52"/>
      <c r="H39" s="53"/>
    </row>
    <row r="40" ht="15.0" customHeight="1">
      <c r="A40" s="8" t="s">
        <v>47</v>
      </c>
      <c r="B40" s="9"/>
      <c r="C40" s="9"/>
      <c r="D40" s="9"/>
      <c r="E40" s="9"/>
      <c r="F40" s="9"/>
      <c r="G40" s="9"/>
      <c r="H40" s="10"/>
    </row>
    <row r="41" ht="15.0" customHeight="1">
      <c r="A41" s="31" t="s">
        <v>48</v>
      </c>
      <c r="B41" s="12" t="s">
        <v>8</v>
      </c>
      <c r="C41" s="12" t="s">
        <v>9</v>
      </c>
      <c r="D41" s="13" t="s">
        <v>10</v>
      </c>
      <c r="E41" s="54" t="s">
        <v>49</v>
      </c>
      <c r="F41" s="14" t="s">
        <v>12</v>
      </c>
      <c r="G41" s="32" t="s">
        <v>13</v>
      </c>
      <c r="H41" s="32" t="s">
        <v>14</v>
      </c>
    </row>
    <row r="42" ht="15.0" customHeight="1">
      <c r="A42" s="55" t="s">
        <v>50</v>
      </c>
      <c r="B42" s="42"/>
      <c r="C42" s="26"/>
      <c r="D42" s="18"/>
      <c r="E42" s="18"/>
      <c r="F42" s="45"/>
      <c r="G42" s="56">
        <f>F42*E42</f>
        <v>0</v>
      </c>
      <c r="H42" s="57" t="s">
        <v>17</v>
      </c>
    </row>
    <row r="43" ht="15.0" customHeight="1">
      <c r="A43" s="58"/>
      <c r="B43" s="42"/>
      <c r="C43" s="42"/>
      <c r="D43" s="26"/>
      <c r="E43" s="26"/>
      <c r="F43" s="43"/>
      <c r="G43" s="44"/>
      <c r="H43" s="59"/>
    </row>
    <row r="44" ht="15.0" customHeight="1">
      <c r="A44" s="60" t="s">
        <v>51</v>
      </c>
      <c r="B44" s="61" t="s">
        <v>52</v>
      </c>
      <c r="C44" s="42" t="s">
        <v>39</v>
      </c>
      <c r="D44" s="18" t="s">
        <v>40</v>
      </c>
      <c r="E44" s="18">
        <v>1.0</v>
      </c>
      <c r="F44" s="45">
        <v>300.0</v>
      </c>
      <c r="G44" s="44">
        <f t="shared" ref="G44:G46" si="4">E44*F44</f>
        <v>300</v>
      </c>
      <c r="H44" s="22" t="s">
        <v>17</v>
      </c>
    </row>
    <row r="45" ht="15.0" customHeight="1">
      <c r="A45" s="62"/>
      <c r="B45" s="61" t="s">
        <v>53</v>
      </c>
      <c r="C45" s="42" t="s">
        <v>39</v>
      </c>
      <c r="D45" s="18" t="s">
        <v>45</v>
      </c>
      <c r="E45" s="19">
        <v>1.0</v>
      </c>
      <c r="F45" s="20">
        <v>200.0</v>
      </c>
      <c r="G45" s="44">
        <f t="shared" si="4"/>
        <v>200</v>
      </c>
      <c r="H45" s="22" t="s">
        <v>17</v>
      </c>
    </row>
    <row r="46" ht="15.0" customHeight="1">
      <c r="A46" s="62"/>
      <c r="B46" s="24"/>
      <c r="C46" s="17"/>
      <c r="D46" s="26"/>
      <c r="E46" s="27"/>
      <c r="F46" s="17"/>
      <c r="G46" s="21">
        <f t="shared" si="4"/>
        <v>0</v>
      </c>
      <c r="H46" s="22" t="s">
        <v>17</v>
      </c>
    </row>
    <row r="47" ht="15.0" customHeight="1">
      <c r="A47" s="58"/>
      <c r="B47" s="49" t="s">
        <v>54</v>
      </c>
      <c r="G47" s="56">
        <f>G42-sum(G44:G46)</f>
        <v>-500</v>
      </c>
      <c r="H47" s="57" t="s">
        <v>17</v>
      </c>
    </row>
    <row r="48" ht="15.0" customHeight="1">
      <c r="A48" s="58"/>
      <c r="B48" s="3"/>
      <c r="C48" s="3"/>
      <c r="D48" s="29"/>
      <c r="E48" s="29"/>
      <c r="F48" s="29"/>
      <c r="G48" s="63"/>
      <c r="H48" s="64"/>
    </row>
    <row r="49" ht="15.0" customHeight="1">
      <c r="A49" s="8" t="s">
        <v>55</v>
      </c>
      <c r="B49" s="9"/>
      <c r="C49" s="9"/>
      <c r="D49" s="9"/>
      <c r="E49" s="9"/>
      <c r="F49" s="9"/>
      <c r="G49" s="65"/>
      <c r="H49" s="65"/>
    </row>
    <row r="50" ht="15.0" customHeight="1">
      <c r="A50" s="66"/>
      <c r="B50" s="67" t="s">
        <v>8</v>
      </c>
      <c r="C50" s="67" t="s">
        <v>9</v>
      </c>
      <c r="D50" s="68" t="s">
        <v>10</v>
      </c>
      <c r="E50" s="68"/>
      <c r="F50" s="69" t="s">
        <v>56</v>
      </c>
      <c r="G50" s="70" t="s">
        <v>57</v>
      </c>
      <c r="H50" s="71"/>
    </row>
    <row r="51" ht="15.0" customHeight="1">
      <c r="A51" s="25"/>
      <c r="B51" s="17"/>
      <c r="C51" s="17"/>
      <c r="D51" s="26"/>
      <c r="E51" s="27"/>
      <c r="F51" s="23"/>
      <c r="G51" s="21">
        <f>sum(G44:G46)</f>
        <v>500</v>
      </c>
      <c r="H51" s="21"/>
    </row>
    <row r="52" ht="15.0" customHeight="1">
      <c r="A52" s="25"/>
      <c r="B52" s="17"/>
      <c r="C52" s="17"/>
      <c r="D52" s="27"/>
      <c r="E52" s="27"/>
      <c r="F52" s="37" t="s">
        <v>58</v>
      </c>
      <c r="G52" s="21">
        <f>F51/G51</f>
        <v>0</v>
      </c>
      <c r="H52" s="22" t="s">
        <v>59</v>
      </c>
    </row>
    <row r="53" ht="15.0" customHeight="1">
      <c r="A53" s="72" t="s">
        <v>60</v>
      </c>
      <c r="G53" s="73"/>
      <c r="H53" s="73"/>
    </row>
    <row r="54" ht="15.0" customHeight="1">
      <c r="A54" s="74" t="s">
        <v>61</v>
      </c>
    </row>
    <row r="55" ht="15.0" customHeight="1">
      <c r="A55" s="75" t="s">
        <v>62</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mergeCells count="16">
    <mergeCell ref="A6:H6"/>
    <mergeCell ref="A15:H15"/>
    <mergeCell ref="B22:F22"/>
    <mergeCell ref="B23:F23"/>
    <mergeCell ref="B24:F24"/>
    <mergeCell ref="B27:F27"/>
    <mergeCell ref="B34:F34"/>
    <mergeCell ref="B35:F35"/>
    <mergeCell ref="B38:F38"/>
    <mergeCell ref="A54:H54"/>
    <mergeCell ref="A55:H55"/>
    <mergeCell ref="A40:H40"/>
    <mergeCell ref="A44:A46"/>
    <mergeCell ref="B47:F47"/>
    <mergeCell ref="A49:F49"/>
    <mergeCell ref="A53:F53"/>
  </mergeCells>
  <conditionalFormatting sqref="G27 G38">
    <cfRule type="cellIs" dxfId="0" priority="1" operator="lessThan">
      <formula>0</formula>
    </cfRule>
  </conditionalFormatting>
  <printOptions gridLines="1" horizontalCentered="1"/>
  <pageMargins bottom="0.75" footer="0.0" header="0.0" left="0.7" right="0.7" top="0.75"/>
  <pageSetup fitToHeight="0" cellComments="atEnd" orientation="portrait" pageOrder="overThenDown"/>
  <drawing r:id="rId2"/>
  <legacyDrawing r:id="rId3"/>
</worksheet>
</file>