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s\Stock-Evaluation-Models\20240923\"/>
    </mc:Choice>
  </mc:AlternateContent>
  <xr:revisionPtr revIDLastSave="0" documentId="13_ncr:1_{683CB56A-21D6-4B2F-986E-56EA96882AD3}" xr6:coauthVersionLast="47" xr6:coauthVersionMax="47" xr10:uidLastSave="{00000000-0000-0000-0000-000000000000}"/>
  <bookViews>
    <workbookView xWindow="28680" yWindow="-120" windowWidth="29040" windowHeight="15840" activeTab="1" xr2:uid="{5C63D4E0-A81F-44DF-B204-706DBD5915EF}"/>
  </bookViews>
  <sheets>
    <sheet name="Data" sheetId="1" r:id="rId1"/>
    <sheet name="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3" l="1"/>
  <c r="K33" i="3"/>
  <c r="K35" i="3"/>
  <c r="AN166" i="1"/>
  <c r="V164" i="1" a="1"/>
  <c r="V164" i="1" s="1"/>
  <c r="W164" i="1" a="1"/>
  <c r="W164" i="1" s="1"/>
  <c r="X164" i="1" a="1"/>
  <c r="X164" i="1" s="1"/>
  <c r="Y164" i="1" a="1"/>
  <c r="Y164" i="1" s="1"/>
  <c r="Z164" i="1" a="1"/>
  <c r="Z164" i="1"/>
  <c r="AA164" i="1" a="1"/>
  <c r="AA164" i="1"/>
  <c r="AB164" i="1" a="1"/>
  <c r="AB164" i="1" s="1"/>
  <c r="AC164" i="1" a="1"/>
  <c r="AC164" i="1" s="1"/>
  <c r="AD164" i="1"/>
  <c r="AP164" i="1" s="1"/>
  <c r="AE164" i="1"/>
  <c r="AG164" i="1"/>
  <c r="AH164" i="1"/>
  <c r="AI164" i="1" a="1"/>
  <c r="AI164" i="1"/>
  <c r="AM164" i="1" s="1"/>
  <c r="AJ164" i="1"/>
  <c r="AK164" i="1"/>
  <c r="V165" i="1" a="1"/>
  <c r="V165" i="1" s="1"/>
  <c r="W165" i="1" a="1"/>
  <c r="W165" i="1"/>
  <c r="X165" i="1" a="1"/>
  <c r="X165" i="1"/>
  <c r="Y165" i="1" a="1"/>
  <c r="Y165" i="1" s="1"/>
  <c r="Z165" i="1" a="1"/>
  <c r="Z165" i="1" s="1"/>
  <c r="AA165" i="1" a="1"/>
  <c r="AA165" i="1" s="1"/>
  <c r="AB165" i="1" a="1"/>
  <c r="AB165" i="1" s="1"/>
  <c r="AC165" i="1" a="1"/>
  <c r="AC165" i="1"/>
  <c r="AD165" i="1"/>
  <c r="AE165" i="1"/>
  <c r="AG165" i="1"/>
  <c r="AH165" i="1"/>
  <c r="AI165" i="1" a="1"/>
  <c r="AI165" i="1"/>
  <c r="AF165" i="1" s="1"/>
  <c r="AJ165" i="1"/>
  <c r="AK165" i="1"/>
  <c r="AP165" i="1"/>
  <c r="V166" i="1" a="1"/>
  <c r="V166" i="1" s="1"/>
  <c r="W166" i="1" a="1"/>
  <c r="W166" i="1" s="1"/>
  <c r="X166" i="1" a="1"/>
  <c r="X166" i="1" s="1"/>
  <c r="Y166" i="1" a="1"/>
  <c r="Y166" i="1" s="1"/>
  <c r="Z166" i="1" a="1"/>
  <c r="Z166" i="1"/>
  <c r="AA166" i="1" a="1"/>
  <c r="AA166" i="1"/>
  <c r="AM166" i="1" s="1"/>
  <c r="AB166" i="1" a="1"/>
  <c r="AB166" i="1" s="1"/>
  <c r="AC166" i="1" a="1"/>
  <c r="AC166" i="1" s="1"/>
  <c r="AD166" i="1"/>
  <c r="AP166" i="1" s="1"/>
  <c r="AE166" i="1"/>
  <c r="AG166" i="1"/>
  <c r="AH166" i="1"/>
  <c r="AI166" i="1" a="1"/>
  <c r="AI166" i="1"/>
  <c r="AL166" i="1" s="1"/>
  <c r="AJ166" i="1"/>
  <c r="AK166" i="1"/>
  <c r="T166" i="1"/>
  <c r="T155" i="1"/>
  <c r="T156" i="1"/>
  <c r="T157" i="1"/>
  <c r="T158" i="1"/>
  <c r="T159" i="1"/>
  <c r="T160" i="1"/>
  <c r="T161" i="1"/>
  <c r="T162" i="1"/>
  <c r="T163" i="1"/>
  <c r="T164" i="1"/>
  <c r="T165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H4" i="1" a="1"/>
  <c r="H4" i="1" s="1"/>
  <c r="D4" i="1" a="1"/>
  <c r="D4" i="1" s="1"/>
  <c r="AH4" i="1" s="1"/>
  <c r="K115" i="3"/>
  <c r="K3" i="3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AC162" i="1" a="1"/>
  <c r="AC162" i="1" s="1"/>
  <c r="AD162" i="1"/>
  <c r="AP162" i="1" s="1"/>
  <c r="AE162" i="1"/>
  <c r="AG162" i="1"/>
  <c r="AH162" i="1"/>
  <c r="AI162" i="1" a="1"/>
  <c r="AI162" i="1" s="1"/>
  <c r="AJ162" i="1"/>
  <c r="AK162" i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AC163" i="1" a="1"/>
  <c r="AC163" i="1" s="1"/>
  <c r="AD163" i="1"/>
  <c r="AE163" i="1"/>
  <c r="AG163" i="1"/>
  <c r="AH163" i="1"/>
  <c r="AI163" i="1" a="1"/>
  <c r="AI163" i="1" s="1"/>
  <c r="AJ163" i="1"/>
  <c r="AK163" i="1"/>
  <c r="K133" i="3"/>
  <c r="K24" i="3"/>
  <c r="K150" i="3"/>
  <c r="K130" i="3"/>
  <c r="K110" i="3"/>
  <c r="K15" i="3"/>
  <c r="K96" i="3"/>
  <c r="K146" i="3"/>
  <c r="K149" i="3"/>
  <c r="K54" i="3"/>
  <c r="K83" i="3"/>
  <c r="K100" i="3"/>
  <c r="K14" i="3"/>
  <c r="K135" i="3"/>
  <c r="K113" i="3"/>
  <c r="K11" i="3"/>
  <c r="K37" i="3"/>
  <c r="K145" i="3"/>
  <c r="K13" i="3"/>
  <c r="K120" i="3"/>
  <c r="K41" i="3"/>
  <c r="K156" i="3"/>
  <c r="K17" i="3"/>
  <c r="K69" i="3"/>
  <c r="K141" i="3"/>
  <c r="K58" i="3"/>
  <c r="K79" i="3"/>
  <c r="K111" i="3"/>
  <c r="K128" i="3"/>
  <c r="K9" i="3"/>
  <c r="K68" i="3"/>
  <c r="K72" i="3"/>
  <c r="K126" i="3"/>
  <c r="K64" i="3"/>
  <c r="K131" i="3"/>
  <c r="K97" i="3"/>
  <c r="K49" i="3"/>
  <c r="K62" i="3"/>
  <c r="K148" i="3"/>
  <c r="K154" i="3"/>
  <c r="K140" i="3"/>
  <c r="K48" i="3"/>
  <c r="K45" i="3"/>
  <c r="K107" i="3"/>
  <c r="K103" i="3"/>
  <c r="K157" i="3"/>
  <c r="K42" i="3"/>
  <c r="K118" i="3"/>
  <c r="K123" i="3"/>
  <c r="K101" i="3"/>
  <c r="K105" i="3"/>
  <c r="K124" i="3"/>
  <c r="K82" i="3"/>
  <c r="K75" i="3"/>
  <c r="K162" i="3"/>
  <c r="K8" i="3"/>
  <c r="K25" i="3"/>
  <c r="K93" i="3"/>
  <c r="K144" i="3"/>
  <c r="K106" i="3"/>
  <c r="K5" i="3"/>
  <c r="K99" i="3"/>
  <c r="K86" i="3"/>
  <c r="K158" i="3"/>
  <c r="K16" i="3"/>
  <c r="K30" i="3"/>
  <c r="K57" i="3"/>
  <c r="K80" i="3"/>
  <c r="K29" i="3"/>
  <c r="K47" i="3"/>
  <c r="K2" i="3"/>
  <c r="K104" i="3"/>
  <c r="K36" i="3"/>
  <c r="K71" i="3"/>
  <c r="K112" i="3"/>
  <c r="K77" i="3"/>
  <c r="K19" i="3"/>
  <c r="K66" i="3"/>
  <c r="K127" i="3"/>
  <c r="K108" i="3"/>
  <c r="K88" i="3"/>
  <c r="K119" i="3"/>
  <c r="K28" i="3"/>
  <c r="K12" i="3"/>
  <c r="K74" i="3"/>
  <c r="K90" i="3"/>
  <c r="K152" i="3"/>
  <c r="K161" i="3"/>
  <c r="K22" i="3"/>
  <c r="K143" i="3"/>
  <c r="K10" i="3"/>
  <c r="K138" i="3"/>
  <c r="K67" i="3"/>
  <c r="K43" i="3"/>
  <c r="K52" i="3"/>
  <c r="K134" i="3"/>
  <c r="K20" i="3"/>
  <c r="K18" i="3"/>
  <c r="K44" i="3"/>
  <c r="K59" i="3"/>
  <c r="K92" i="3"/>
  <c r="K84" i="3"/>
  <c r="K109" i="3"/>
  <c r="K23" i="3"/>
  <c r="K31" i="3"/>
  <c r="K85" i="3"/>
  <c r="K91" i="3"/>
  <c r="K153" i="3"/>
  <c r="K6" i="3"/>
  <c r="K81" i="3"/>
  <c r="K61" i="3"/>
  <c r="K78" i="3"/>
  <c r="K125" i="3"/>
  <c r="K34" i="3"/>
  <c r="K142" i="3"/>
  <c r="K27" i="3"/>
  <c r="K32" i="3"/>
  <c r="K50" i="3"/>
  <c r="K151" i="3"/>
  <c r="K155" i="3"/>
  <c r="K73" i="3"/>
  <c r="K76" i="3"/>
  <c r="K53" i="3"/>
  <c r="K129" i="3"/>
  <c r="K163" i="3"/>
  <c r="K7" i="3"/>
  <c r="K60" i="3"/>
  <c r="K63" i="3"/>
  <c r="K4" i="3"/>
  <c r="K94" i="3"/>
  <c r="K21" i="3"/>
  <c r="K132" i="3"/>
  <c r="K102" i="3"/>
  <c r="K39" i="3"/>
  <c r="K55" i="3"/>
  <c r="K147" i="3"/>
  <c r="K70" i="3"/>
  <c r="K46" i="3"/>
  <c r="K87" i="3"/>
  <c r="K95" i="3"/>
  <c r="K117" i="3"/>
  <c r="K26" i="3"/>
  <c r="K122" i="3"/>
  <c r="K65" i="3"/>
  <c r="K56" i="3"/>
  <c r="K160" i="3"/>
  <c r="K121" i="3"/>
  <c r="K98" i="3"/>
  <c r="K136" i="3"/>
  <c r="K139" i="3"/>
  <c r="K137" i="3"/>
  <c r="K164" i="3"/>
  <c r="K89" i="3"/>
  <c r="K114" i="3"/>
  <c r="K51" i="3"/>
  <c r="K116" i="3"/>
  <c r="K38" i="3"/>
  <c r="K159" i="3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AC160" i="1" a="1"/>
  <c r="AC160" i="1" s="1"/>
  <c r="AD160" i="1"/>
  <c r="AE160" i="1"/>
  <c r="AG160" i="1"/>
  <c r="AH160" i="1"/>
  <c r="AI160" i="1" a="1"/>
  <c r="AI160" i="1" s="1"/>
  <c r="AJ160" i="1"/>
  <c r="AK160" i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/>
  <c r="AC161" i="1" a="1"/>
  <c r="AC161" i="1" s="1"/>
  <c r="AD161" i="1"/>
  <c r="AE161" i="1"/>
  <c r="AG161" i="1"/>
  <c r="AH161" i="1"/>
  <c r="AI161" i="1" a="1"/>
  <c r="AI161" i="1" s="1"/>
  <c r="AF161" i="1" s="1"/>
  <c r="AJ161" i="1"/>
  <c r="AK161" i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AC153" i="1" a="1"/>
  <c r="AC153" i="1" s="1"/>
  <c r="AD153" i="1"/>
  <c r="AE153" i="1"/>
  <c r="AG153" i="1"/>
  <c r="AH153" i="1"/>
  <c r="AI153" i="1" a="1"/>
  <c r="AI153" i="1" s="1"/>
  <c r="AJ153" i="1"/>
  <c r="AK153" i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AC154" i="1" a="1"/>
  <c r="AC154" i="1" s="1"/>
  <c r="AD154" i="1"/>
  <c r="AE154" i="1"/>
  <c r="AP154" i="1" s="1"/>
  <c r="AG154" i="1"/>
  <c r="AH154" i="1"/>
  <c r="AI154" i="1" a="1"/>
  <c r="AI154" i="1" s="1"/>
  <c r="AF154" i="1" s="1"/>
  <c r="AJ154" i="1"/>
  <c r="AK154" i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AC155" i="1" a="1"/>
  <c r="AC155" i="1" s="1"/>
  <c r="AD155" i="1"/>
  <c r="AE155" i="1"/>
  <c r="AG155" i="1"/>
  <c r="AH155" i="1"/>
  <c r="AI155" i="1" a="1"/>
  <c r="AI155" i="1" s="1"/>
  <c r="AJ155" i="1"/>
  <c r="AK155" i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AC156" i="1" a="1"/>
  <c r="AC156" i="1" s="1"/>
  <c r="AD156" i="1"/>
  <c r="AE156" i="1"/>
  <c r="AG156" i="1"/>
  <c r="AH156" i="1"/>
  <c r="AI156" i="1" a="1"/>
  <c r="AI156" i="1" s="1"/>
  <c r="AF156" i="1" s="1"/>
  <c r="AJ156" i="1"/>
  <c r="AK156" i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AC157" i="1" a="1"/>
  <c r="AC157" i="1" s="1"/>
  <c r="AD157" i="1"/>
  <c r="AE157" i="1"/>
  <c r="AG157" i="1"/>
  <c r="AH157" i="1"/>
  <c r="AI157" i="1" a="1"/>
  <c r="AI157" i="1" s="1"/>
  <c r="AJ157" i="1"/>
  <c r="AK157" i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AC158" i="1" a="1"/>
  <c r="AC158" i="1" s="1"/>
  <c r="AD158" i="1"/>
  <c r="AE158" i="1"/>
  <c r="AP158" i="1" s="1"/>
  <c r="AG158" i="1"/>
  <c r="AH158" i="1"/>
  <c r="AI158" i="1" a="1"/>
  <c r="AI158" i="1" s="1"/>
  <c r="AJ158" i="1"/>
  <c r="AK158" i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AC159" i="1" a="1"/>
  <c r="AC159" i="1" s="1"/>
  <c r="AD159" i="1"/>
  <c r="AE159" i="1"/>
  <c r="AG159" i="1"/>
  <c r="AH159" i="1"/>
  <c r="AI159" i="1" a="1"/>
  <c r="AI159" i="1" s="1"/>
  <c r="AJ159" i="1"/>
  <c r="AK159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4" i="1"/>
  <c r="AG142" i="1"/>
  <c r="AG143" i="1"/>
  <c r="AG144" i="1"/>
  <c r="AG145" i="1"/>
  <c r="AG146" i="1"/>
  <c r="AG147" i="1"/>
  <c r="AG148" i="1"/>
  <c r="AG149" i="1"/>
  <c r="AG150" i="1"/>
  <c r="AG151" i="1"/>
  <c r="AG152" i="1"/>
  <c r="AG138" i="1"/>
  <c r="AG139" i="1"/>
  <c r="AG140" i="1"/>
  <c r="AG141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19" i="1"/>
  <c r="AG12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4" i="1"/>
  <c r="AN165" i="1" l="1"/>
  <c r="AO165" i="1"/>
  <c r="AM165" i="1"/>
  <c r="AL165" i="1"/>
  <c r="AF166" i="1"/>
  <c r="AF164" i="1"/>
  <c r="AO166" i="1"/>
  <c r="AO164" i="1"/>
  <c r="AN164" i="1"/>
  <c r="AL164" i="1"/>
  <c r="AP160" i="1"/>
  <c r="AP163" i="1"/>
  <c r="AP157" i="1"/>
  <c r="AF163" i="1"/>
  <c r="AL163" i="1"/>
  <c r="AM163" i="1"/>
  <c r="AN163" i="1"/>
  <c r="AO163" i="1"/>
  <c r="AL162" i="1"/>
  <c r="AF162" i="1"/>
  <c r="AO162" i="1"/>
  <c r="AN162" i="1"/>
  <c r="AM162" i="1"/>
  <c r="AP161" i="1"/>
  <c r="AL160" i="1"/>
  <c r="AL157" i="1"/>
  <c r="AL161" i="1"/>
  <c r="AM161" i="1"/>
  <c r="AN161" i="1"/>
  <c r="AO161" i="1"/>
  <c r="AO160" i="1"/>
  <c r="AF160" i="1"/>
  <c r="AN160" i="1"/>
  <c r="AM160" i="1"/>
  <c r="AP159" i="1"/>
  <c r="AP156" i="1"/>
  <c r="AL159" i="1"/>
  <c r="AL155" i="1"/>
  <c r="AL153" i="1"/>
  <c r="AP155" i="1"/>
  <c r="AP153" i="1"/>
  <c r="AL158" i="1"/>
  <c r="AF158" i="1"/>
  <c r="AO158" i="1"/>
  <c r="AN158" i="1"/>
  <c r="AN156" i="1"/>
  <c r="AO156" i="1"/>
  <c r="AO154" i="1"/>
  <c r="AN154" i="1"/>
  <c r="AM158" i="1"/>
  <c r="AM156" i="1"/>
  <c r="AM154" i="1"/>
  <c r="AL156" i="1"/>
  <c r="AL154" i="1"/>
  <c r="AF159" i="1"/>
  <c r="AF157" i="1"/>
  <c r="AF155" i="1"/>
  <c r="AF153" i="1"/>
  <c r="AO157" i="1"/>
  <c r="AO155" i="1"/>
  <c r="AO153" i="1"/>
  <c r="AN159" i="1"/>
  <c r="AN157" i="1"/>
  <c r="AN155" i="1"/>
  <c r="AN153" i="1"/>
  <c r="AM159" i="1"/>
  <c r="AM157" i="1"/>
  <c r="AM155" i="1"/>
  <c r="AM153" i="1"/>
  <c r="AO159" i="1"/>
  <c r="R68" i="1"/>
  <c r="T75" i="1"/>
  <c r="T15" i="1"/>
  <c r="AH148" i="1"/>
  <c r="R103" i="1"/>
  <c r="R19" i="1"/>
  <c r="T98" i="1"/>
  <c r="T14" i="1"/>
  <c r="AA147" i="1" a="1"/>
  <c r="AA147" i="1" s="1"/>
  <c r="R90" i="1"/>
  <c r="T61" i="1"/>
  <c r="AE150" i="1"/>
  <c r="Z145" i="1" a="1"/>
  <c r="Z145" i="1" s="1"/>
  <c r="R53" i="1"/>
  <c r="T72" i="1"/>
  <c r="T24" i="1"/>
  <c r="V152" i="1" a="1"/>
  <c r="V152" i="1" s="1"/>
  <c r="AD150" i="1"/>
  <c r="Y147" i="1" a="1"/>
  <c r="Y147" i="1" s="1"/>
  <c r="AD146" i="1"/>
  <c r="Y145" i="1" a="1"/>
  <c r="Y145" i="1" s="1"/>
  <c r="AC144" i="1" a="1"/>
  <c r="AC144" i="1" s="1"/>
  <c r="AI143" i="1" a="1"/>
  <c r="AI143" i="1" s="1"/>
  <c r="AB142" i="1" a="1"/>
  <c r="AB142" i="1" s="1"/>
  <c r="R112" i="1"/>
  <c r="R100" i="1"/>
  <c r="R88" i="1"/>
  <c r="R76" i="1"/>
  <c r="R64" i="1"/>
  <c r="R52" i="1"/>
  <c r="R40" i="1"/>
  <c r="R28" i="1"/>
  <c r="R16" i="1"/>
  <c r="T119" i="1"/>
  <c r="T107" i="1"/>
  <c r="T95" i="1"/>
  <c r="T83" i="1"/>
  <c r="T71" i="1"/>
  <c r="T59" i="1"/>
  <c r="T47" i="1"/>
  <c r="T35" i="1"/>
  <c r="T23" i="1"/>
  <c r="T11" i="1"/>
  <c r="AE152" i="1"/>
  <c r="Z151" i="1" a="1"/>
  <c r="Z151" i="1" s="1"/>
  <c r="Y149" i="1" a="1"/>
  <c r="Y149" i="1" s="1"/>
  <c r="AC148" i="1" a="1"/>
  <c r="AC148" i="1" s="1"/>
  <c r="AI147" i="1" a="1"/>
  <c r="AI147" i="1" s="1"/>
  <c r="AF147" i="1" s="1"/>
  <c r="X147" i="1" a="1"/>
  <c r="X147" i="1" s="1"/>
  <c r="AC146" i="1" a="1"/>
  <c r="AC146" i="1" s="1"/>
  <c r="AI145" i="1" a="1"/>
  <c r="AI145" i="1" s="1"/>
  <c r="AF145" i="1" s="1"/>
  <c r="X145" i="1" a="1"/>
  <c r="X145" i="1" s="1"/>
  <c r="AH143" i="1"/>
  <c r="X143" i="1" a="1"/>
  <c r="X143" i="1" s="1"/>
  <c r="R31" i="1"/>
  <c r="T86" i="1"/>
  <c r="W150" i="1" a="1"/>
  <c r="W150" i="1" s="1"/>
  <c r="R54" i="1"/>
  <c r="T121" i="1"/>
  <c r="T25" i="1"/>
  <c r="Z147" i="1" a="1"/>
  <c r="Z147" i="1" s="1"/>
  <c r="T108" i="1"/>
  <c r="R123" i="1"/>
  <c r="R111" i="1"/>
  <c r="R99" i="1"/>
  <c r="R87" i="1"/>
  <c r="R75" i="1"/>
  <c r="R63" i="1"/>
  <c r="R51" i="1"/>
  <c r="R39" i="1"/>
  <c r="R27" i="1"/>
  <c r="R15" i="1"/>
  <c r="T118" i="1"/>
  <c r="T106" i="1"/>
  <c r="T94" i="1"/>
  <c r="T82" i="1"/>
  <c r="T70" i="1"/>
  <c r="T58" i="1"/>
  <c r="T46" i="1"/>
  <c r="T34" i="1"/>
  <c r="T22" i="1"/>
  <c r="T10" i="1"/>
  <c r="AD152" i="1"/>
  <c r="Y151" i="1" a="1"/>
  <c r="Y151" i="1" s="1"/>
  <c r="AC150" i="1" a="1"/>
  <c r="AC150" i="1" s="1"/>
  <c r="AI149" i="1" a="1"/>
  <c r="AI149" i="1" s="1"/>
  <c r="AB148" i="1" a="1"/>
  <c r="AB148" i="1" s="1"/>
  <c r="AH147" i="1"/>
  <c r="AB146" i="1" a="1"/>
  <c r="AB146" i="1" s="1"/>
  <c r="AH145" i="1"/>
  <c r="W145" i="1" a="1"/>
  <c r="W145" i="1" s="1"/>
  <c r="AB144" i="1" a="1"/>
  <c r="AB144" i="1" s="1"/>
  <c r="W143" i="1" a="1"/>
  <c r="W143" i="1" s="1"/>
  <c r="AA142" i="1" a="1"/>
  <c r="AA142" i="1" s="1"/>
  <c r="R32" i="1"/>
  <c r="T51" i="1"/>
  <c r="AB149" i="1" a="1"/>
  <c r="AB149" i="1" s="1"/>
  <c r="AE144" i="1"/>
  <c r="R55" i="1"/>
  <c r="T38" i="1"/>
  <c r="R66" i="1"/>
  <c r="AE146" i="1"/>
  <c r="T84" i="1"/>
  <c r="R122" i="1"/>
  <c r="R110" i="1"/>
  <c r="R98" i="1"/>
  <c r="R86" i="1"/>
  <c r="R74" i="1"/>
  <c r="R62" i="1"/>
  <c r="R50" i="1"/>
  <c r="R38" i="1"/>
  <c r="R26" i="1"/>
  <c r="R14" i="1"/>
  <c r="T117" i="1"/>
  <c r="T105" i="1"/>
  <c r="T93" i="1"/>
  <c r="T81" i="1"/>
  <c r="T69" i="1"/>
  <c r="T57" i="1"/>
  <c r="T45" i="1"/>
  <c r="T33" i="1"/>
  <c r="T21" i="1"/>
  <c r="T9" i="1"/>
  <c r="AC152" i="1" a="1"/>
  <c r="AC152" i="1" s="1"/>
  <c r="AI151" i="1" a="1"/>
  <c r="AI151" i="1" s="1"/>
  <c r="X151" i="1" a="1"/>
  <c r="X151" i="1" s="1"/>
  <c r="AH149" i="1"/>
  <c r="X149" i="1" a="1"/>
  <c r="X149" i="1" s="1"/>
  <c r="W147" i="1" a="1"/>
  <c r="W147" i="1" s="1"/>
  <c r="AA146" i="1" a="1"/>
  <c r="AA146" i="1" s="1"/>
  <c r="V145" i="1" a="1"/>
  <c r="V145" i="1" s="1"/>
  <c r="AA144" i="1" a="1"/>
  <c r="AA144" i="1" s="1"/>
  <c r="V143" i="1" a="1"/>
  <c r="V143" i="1" s="1"/>
  <c r="R44" i="1"/>
  <c r="T111" i="1"/>
  <c r="AI152" i="1" a="1"/>
  <c r="AI152" i="1" s="1"/>
  <c r="W146" i="1" a="1"/>
  <c r="W146" i="1" s="1"/>
  <c r="R43" i="1"/>
  <c r="T122" i="1"/>
  <c r="T26" i="1"/>
  <c r="V146" i="1" a="1"/>
  <c r="V146" i="1" s="1"/>
  <c r="R78" i="1"/>
  <c r="T13" i="1"/>
  <c r="T96" i="1"/>
  <c r="R121" i="1"/>
  <c r="R97" i="1"/>
  <c r="R85" i="1"/>
  <c r="R73" i="1"/>
  <c r="R61" i="1"/>
  <c r="R49" i="1"/>
  <c r="R37" i="1"/>
  <c r="R25" i="1"/>
  <c r="R13" i="1"/>
  <c r="T116" i="1"/>
  <c r="T104" i="1"/>
  <c r="T92" i="1"/>
  <c r="T80" i="1"/>
  <c r="T68" i="1"/>
  <c r="T56" i="1"/>
  <c r="T44" i="1"/>
  <c r="T32" i="1"/>
  <c r="T20" i="1"/>
  <c r="T8" i="1"/>
  <c r="AB152" i="1" a="1"/>
  <c r="AB152" i="1" s="1"/>
  <c r="AH151" i="1"/>
  <c r="W151" i="1" a="1"/>
  <c r="W151" i="1" s="1"/>
  <c r="AB150" i="1" a="1"/>
  <c r="AB150" i="1" s="1"/>
  <c r="W149" i="1" a="1"/>
  <c r="W149" i="1" s="1"/>
  <c r="AA148" i="1" a="1"/>
  <c r="AA148" i="1" s="1"/>
  <c r="AE147" i="1"/>
  <c r="Z146" i="1" a="1"/>
  <c r="Z146" i="1" s="1"/>
  <c r="AE145" i="1"/>
  <c r="Z144" i="1" a="1"/>
  <c r="Z144" i="1" s="1"/>
  <c r="AE143" i="1"/>
  <c r="Z142" i="1" a="1"/>
  <c r="Z142" i="1" s="1"/>
  <c r="R116" i="1"/>
  <c r="R80" i="1"/>
  <c r="R20" i="1"/>
  <c r="T99" i="1"/>
  <c r="T39" i="1"/>
  <c r="AH150" i="1"/>
  <c r="W148" i="1" a="1"/>
  <c r="W148" i="1" s="1"/>
  <c r="Z143" i="1" a="1"/>
  <c r="Z143" i="1" s="1"/>
  <c r="R79" i="1"/>
  <c r="T62" i="1"/>
  <c r="X152" i="1" a="1"/>
  <c r="X152" i="1" s="1"/>
  <c r="V148" i="1" a="1"/>
  <c r="V148" i="1" s="1"/>
  <c r="AD142" i="1"/>
  <c r="R114" i="1"/>
  <c r="R6" i="1"/>
  <c r="T73" i="1"/>
  <c r="AA151" i="1" a="1"/>
  <c r="AA151" i="1" s="1"/>
  <c r="AE148" i="1"/>
  <c r="R113" i="1"/>
  <c r="R77" i="1"/>
  <c r="R17" i="1"/>
  <c r="T60" i="1"/>
  <c r="R109" i="1"/>
  <c r="R120" i="1"/>
  <c r="R108" i="1"/>
  <c r="R96" i="1"/>
  <c r="R84" i="1"/>
  <c r="R72" i="1"/>
  <c r="R60" i="1"/>
  <c r="R48" i="1"/>
  <c r="R36" i="1"/>
  <c r="R24" i="1"/>
  <c r="R12" i="1"/>
  <c r="T115" i="1"/>
  <c r="T103" i="1"/>
  <c r="T91" i="1"/>
  <c r="T79" i="1"/>
  <c r="T67" i="1"/>
  <c r="T55" i="1"/>
  <c r="T43" i="1"/>
  <c r="T31" i="1"/>
  <c r="T19" i="1"/>
  <c r="T7" i="1"/>
  <c r="AA152" i="1" a="1"/>
  <c r="AA152" i="1" s="1"/>
  <c r="V151" i="1" a="1"/>
  <c r="V151" i="1" s="1"/>
  <c r="AA150" i="1" a="1"/>
  <c r="AA150" i="1" s="1"/>
  <c r="V149" i="1" a="1"/>
  <c r="V149" i="1" s="1"/>
  <c r="AD147" i="1"/>
  <c r="V147" i="1" a="1"/>
  <c r="V147" i="1" s="1"/>
  <c r="AD145" i="1"/>
  <c r="Y144" i="1" a="1"/>
  <c r="Y144" i="1" s="1"/>
  <c r="AD143" i="1"/>
  <c r="Y142" i="1" a="1"/>
  <c r="Y142" i="1" s="1"/>
  <c r="R104" i="1"/>
  <c r="R56" i="1"/>
  <c r="T63" i="1"/>
  <c r="AB151" i="1" a="1"/>
  <c r="AB151" i="1" s="1"/>
  <c r="AB147" i="1" a="1"/>
  <c r="AB147" i="1" s="1"/>
  <c r="AE142" i="1"/>
  <c r="R115" i="1"/>
  <c r="R67" i="1"/>
  <c r="R7" i="1"/>
  <c r="T110" i="1"/>
  <c r="T74" i="1"/>
  <c r="AH152" i="1"/>
  <c r="V144" i="1" a="1"/>
  <c r="V144" i="1" s="1"/>
  <c r="R102" i="1"/>
  <c r="R30" i="1"/>
  <c r="T97" i="1"/>
  <c r="W152" i="1" a="1"/>
  <c r="W152" i="1" s="1"/>
  <c r="AC142" i="1" a="1"/>
  <c r="AC142" i="1" s="1"/>
  <c r="R65" i="1"/>
  <c r="R5" i="1"/>
  <c r="T36" i="1"/>
  <c r="R119" i="1"/>
  <c r="R107" i="1"/>
  <c r="R95" i="1"/>
  <c r="R83" i="1"/>
  <c r="R71" i="1"/>
  <c r="R59" i="1"/>
  <c r="R47" i="1"/>
  <c r="R35" i="1"/>
  <c r="R23" i="1"/>
  <c r="R11" i="1"/>
  <c r="T114" i="1"/>
  <c r="T102" i="1"/>
  <c r="T90" i="1"/>
  <c r="T78" i="1"/>
  <c r="T66" i="1"/>
  <c r="T54" i="1"/>
  <c r="T42" i="1"/>
  <c r="T30" i="1"/>
  <c r="T18" i="1"/>
  <c r="T6" i="1"/>
  <c r="Z152" i="1" a="1"/>
  <c r="Z152" i="1" s="1"/>
  <c r="AE151" i="1"/>
  <c r="Z150" i="1" a="1"/>
  <c r="Z150" i="1" s="1"/>
  <c r="AE149" i="1"/>
  <c r="Z148" i="1" a="1"/>
  <c r="Z148" i="1" s="1"/>
  <c r="Y146" i="1" a="1"/>
  <c r="Y146" i="1" s="1"/>
  <c r="AC145" i="1" a="1"/>
  <c r="AC145" i="1" s="1"/>
  <c r="AI144" i="1" a="1"/>
  <c r="AI144" i="1" s="1"/>
  <c r="AF144" i="1" s="1"/>
  <c r="X144" i="1" a="1"/>
  <c r="X144" i="1" s="1"/>
  <c r="AC143" i="1" a="1"/>
  <c r="AC143" i="1" s="1"/>
  <c r="AI142" i="1" a="1"/>
  <c r="AI142" i="1" s="1"/>
  <c r="X142" i="1" a="1"/>
  <c r="X142" i="1" s="1"/>
  <c r="R92" i="1"/>
  <c r="R8" i="1"/>
  <c r="T87" i="1"/>
  <c r="T27" i="1"/>
  <c r="AA145" i="1" a="1"/>
  <c r="AA145" i="1" s="1"/>
  <c r="R91" i="1"/>
  <c r="T50" i="1"/>
  <c r="AA149" i="1" a="1"/>
  <c r="AA149" i="1" s="1"/>
  <c r="AD144" i="1"/>
  <c r="R18" i="1"/>
  <c r="T85" i="1"/>
  <c r="T49" i="1"/>
  <c r="Z149" i="1" a="1"/>
  <c r="Z149" i="1" s="1"/>
  <c r="R101" i="1"/>
  <c r="R29" i="1"/>
  <c r="T120" i="1"/>
  <c r="T12" i="1"/>
  <c r="AD148" i="1"/>
  <c r="R118" i="1"/>
  <c r="R106" i="1"/>
  <c r="R94" i="1"/>
  <c r="R82" i="1"/>
  <c r="R70" i="1"/>
  <c r="R58" i="1"/>
  <c r="R46" i="1"/>
  <c r="R34" i="1"/>
  <c r="R22" i="1"/>
  <c r="R10" i="1"/>
  <c r="T113" i="1"/>
  <c r="T101" i="1"/>
  <c r="T89" i="1"/>
  <c r="T77" i="1"/>
  <c r="T65" i="1"/>
  <c r="T53" i="1"/>
  <c r="T41" i="1"/>
  <c r="T29" i="1"/>
  <c r="T17" i="1"/>
  <c r="T5" i="1"/>
  <c r="AD151" i="1"/>
  <c r="AP151" i="1" s="1"/>
  <c r="Y150" i="1" a="1"/>
  <c r="Y150" i="1" s="1"/>
  <c r="AD149" i="1"/>
  <c r="Y148" i="1" a="1"/>
  <c r="Y148" i="1" s="1"/>
  <c r="AC147" i="1" a="1"/>
  <c r="AC147" i="1" s="1"/>
  <c r="AI146" i="1" a="1"/>
  <c r="AI146" i="1" s="1"/>
  <c r="AF146" i="1" s="1"/>
  <c r="AB145" i="1" a="1"/>
  <c r="AB145" i="1" s="1"/>
  <c r="AH144" i="1"/>
  <c r="AB143" i="1" a="1"/>
  <c r="AB143" i="1" s="1"/>
  <c r="AH142" i="1"/>
  <c r="W142" i="1" a="1"/>
  <c r="W142" i="1" s="1"/>
  <c r="R42" i="1"/>
  <c r="T109" i="1"/>
  <c r="T37" i="1"/>
  <c r="Y143" i="1" a="1"/>
  <c r="Y143" i="1" s="1"/>
  <c r="R89" i="1"/>
  <c r="R41" i="1"/>
  <c r="T48" i="1"/>
  <c r="V150" i="1" a="1"/>
  <c r="V150" i="1" s="1"/>
  <c r="R117" i="1"/>
  <c r="R105" i="1"/>
  <c r="R93" i="1"/>
  <c r="R81" i="1"/>
  <c r="R69" i="1"/>
  <c r="R57" i="1"/>
  <c r="R45" i="1"/>
  <c r="R33" i="1"/>
  <c r="R21" i="1"/>
  <c r="R9" i="1"/>
  <c r="T112" i="1"/>
  <c r="T100" i="1"/>
  <c r="T88" i="1"/>
  <c r="T76" i="1"/>
  <c r="T64" i="1"/>
  <c r="T52" i="1"/>
  <c r="T40" i="1"/>
  <c r="T28" i="1"/>
  <c r="T16" i="1"/>
  <c r="Y152" i="1" a="1"/>
  <c r="Y152" i="1" s="1"/>
  <c r="AC151" i="1" a="1"/>
  <c r="AC151" i="1" s="1"/>
  <c r="AI150" i="1" a="1"/>
  <c r="AI150" i="1" s="1"/>
  <c r="AF150" i="1" s="1"/>
  <c r="X150" i="1" a="1"/>
  <c r="X150" i="1" s="1"/>
  <c r="AC149" i="1" a="1"/>
  <c r="AC149" i="1" s="1"/>
  <c r="AI148" i="1" a="1"/>
  <c r="AI148" i="1" s="1"/>
  <c r="AF148" i="1" s="1"/>
  <c r="X148" i="1" a="1"/>
  <c r="X148" i="1" s="1"/>
  <c r="AH146" i="1"/>
  <c r="X146" i="1" a="1"/>
  <c r="X146" i="1" s="1"/>
  <c r="W144" i="1" a="1"/>
  <c r="W144" i="1" s="1"/>
  <c r="AA143" i="1" a="1"/>
  <c r="AA143" i="1" s="1"/>
  <c r="V142" i="1" a="1"/>
  <c r="V142" i="1" s="1"/>
  <c r="AF151" i="1"/>
  <c r="AE140" i="1"/>
  <c r="AA141" i="1" a="1"/>
  <c r="AA141" i="1" s="1"/>
  <c r="AB141" i="1" a="1"/>
  <c r="AB141" i="1" s="1"/>
  <c r="V140" i="1" a="1"/>
  <c r="V140" i="1" s="1"/>
  <c r="AB138" i="1" a="1"/>
  <c r="AB138" i="1" s="1"/>
  <c r="Z141" i="1" a="1"/>
  <c r="Z141" i="1" s="1"/>
  <c r="AH139" i="1"/>
  <c r="W139" i="1" a="1"/>
  <c r="W139" i="1" s="1"/>
  <c r="Z138" i="1" a="1"/>
  <c r="Z138" i="1" s="1"/>
  <c r="AD140" i="1"/>
  <c r="V139" i="1" a="1"/>
  <c r="V139" i="1" s="1"/>
  <c r="X141" i="1" a="1"/>
  <c r="X141" i="1" s="1"/>
  <c r="AB140" i="1" a="1"/>
  <c r="AB140" i="1" s="1"/>
  <c r="X138" i="1" a="1"/>
  <c r="X138" i="1" s="1"/>
  <c r="Y139" i="1" a="1"/>
  <c r="Y139" i="1" s="1"/>
  <c r="AA138" i="1" a="1"/>
  <c r="AA138" i="1" s="1"/>
  <c r="AI141" i="1" a="1"/>
  <c r="AI141" i="1" s="1"/>
  <c r="W141" i="1" a="1"/>
  <c r="W141" i="1" s="1"/>
  <c r="AA140" i="1" a="1"/>
  <c r="AA140" i="1" s="1"/>
  <c r="AE139" i="1"/>
  <c r="AI138" i="1" a="1"/>
  <c r="AI138" i="1" s="1"/>
  <c r="AF138" i="1" s="1"/>
  <c r="W138" i="1" a="1"/>
  <c r="W138" i="1" s="1"/>
  <c r="AH141" i="1"/>
  <c r="V141" i="1" a="1"/>
  <c r="V141" i="1" s="1"/>
  <c r="Z140" i="1" a="1"/>
  <c r="Z140" i="1" s="1"/>
  <c r="AD139" i="1"/>
  <c r="AH138" i="1"/>
  <c r="V138" i="1" a="1"/>
  <c r="V138" i="1" s="1"/>
  <c r="Y141" i="1" a="1"/>
  <c r="Y141" i="1" s="1"/>
  <c r="Y140" i="1" a="1"/>
  <c r="Y140" i="1" s="1"/>
  <c r="AC139" i="1" a="1"/>
  <c r="AC139" i="1" s="1"/>
  <c r="X139" i="1" a="1"/>
  <c r="X139" i="1" s="1"/>
  <c r="AE141" i="1"/>
  <c r="X140" i="1" a="1"/>
  <c r="X140" i="1" s="1"/>
  <c r="AB139" i="1" a="1"/>
  <c r="AB139" i="1" s="1"/>
  <c r="AE138" i="1"/>
  <c r="AC140" i="1" a="1"/>
  <c r="AC140" i="1" s="1"/>
  <c r="AD141" i="1"/>
  <c r="AI140" i="1" a="1"/>
  <c r="AI140" i="1" s="1"/>
  <c r="AF140" i="1" s="1"/>
  <c r="AA139" i="1" a="1"/>
  <c r="AA139" i="1" s="1"/>
  <c r="AD138" i="1"/>
  <c r="AI139" i="1" a="1"/>
  <c r="AI139" i="1" s="1"/>
  <c r="AF139" i="1" s="1"/>
  <c r="Y138" i="1" a="1"/>
  <c r="Y138" i="1" s="1"/>
  <c r="AC141" i="1" a="1"/>
  <c r="AC141" i="1" s="1"/>
  <c r="AH140" i="1"/>
  <c r="W140" i="1" a="1"/>
  <c r="W140" i="1" s="1"/>
  <c r="Z139" i="1" a="1"/>
  <c r="Z139" i="1" s="1"/>
  <c r="AC138" i="1" a="1"/>
  <c r="AC138" i="1" s="1"/>
  <c r="AB124" i="1" a="1"/>
  <c r="AB124" i="1" s="1"/>
  <c r="AE121" i="1"/>
  <c r="V134" i="1" a="1"/>
  <c r="V134" i="1" s="1"/>
  <c r="V130" i="1" a="1"/>
  <c r="V130" i="1" s="1"/>
  <c r="AE128" i="1"/>
  <c r="AB123" i="1" a="1"/>
  <c r="AB123" i="1" s="1"/>
  <c r="AC122" i="1" a="1"/>
  <c r="AC122" i="1" s="1"/>
  <c r="AD121" i="1"/>
  <c r="Z120" i="1" a="1"/>
  <c r="Z120" i="1" s="1"/>
  <c r="AA119" i="1" a="1"/>
  <c r="AA119" i="1" s="1"/>
  <c r="AD137" i="1"/>
  <c r="AI135" i="1" a="1"/>
  <c r="AI135" i="1" s="1"/>
  <c r="Y135" i="1" a="1"/>
  <c r="Y135" i="1" s="1"/>
  <c r="AI133" i="1" a="1"/>
  <c r="AI133" i="1" s="1"/>
  <c r="AF133" i="1" s="1"/>
  <c r="AC132" i="1" a="1"/>
  <c r="AC132" i="1" s="1"/>
  <c r="V132" i="1" a="1"/>
  <c r="V132" i="1" s="1"/>
  <c r="AC130" i="1" a="1"/>
  <c r="AC130" i="1" s="1"/>
  <c r="Y129" i="1" a="1"/>
  <c r="Y129" i="1" s="1"/>
  <c r="AD128" i="1"/>
  <c r="W128" i="1" a="1"/>
  <c r="W128" i="1" s="1"/>
  <c r="AC127" i="1" a="1"/>
  <c r="AC127" i="1" s="1"/>
  <c r="AI126" i="1" a="1"/>
  <c r="AI126" i="1" s="1"/>
  <c r="AF126" i="1" s="1"/>
  <c r="Y126" i="1" a="1"/>
  <c r="Y126" i="1" s="1"/>
  <c r="AE125" i="1"/>
  <c r="W125" i="1" a="1"/>
  <c r="W125" i="1" s="1"/>
  <c r="Z124" i="1" a="1"/>
  <c r="Z124" i="1" s="1"/>
  <c r="AA123" i="1" a="1"/>
  <c r="AA123" i="1" s="1"/>
  <c r="AB122" i="1" a="1"/>
  <c r="AB122" i="1" s="1"/>
  <c r="AC121" i="1" a="1"/>
  <c r="AC121" i="1" s="1"/>
  <c r="AC119" i="1" a="1"/>
  <c r="AC119" i="1" s="1"/>
  <c r="Z135" i="1" a="1"/>
  <c r="Z135" i="1" s="1"/>
  <c r="W132" i="1" a="1"/>
  <c r="W132" i="1" s="1"/>
  <c r="X125" i="1" a="1"/>
  <c r="X125" i="1" s="1"/>
  <c r="AC134" i="1" a="1"/>
  <c r="AC134" i="1" s="1"/>
  <c r="AA136" i="1" a="1"/>
  <c r="AA136" i="1" s="1"/>
  <c r="AB134" i="1" a="1"/>
  <c r="AB134" i="1" s="1"/>
  <c r="AB130" i="1" a="1"/>
  <c r="AB130" i="1" s="1"/>
  <c r="V128" i="1" a="1"/>
  <c r="V128" i="1" s="1"/>
  <c r="AH126" i="1"/>
  <c r="AD125" i="1"/>
  <c r="AB121" i="1" a="1"/>
  <c r="AB121" i="1" s="1"/>
  <c r="X120" i="1" a="1"/>
  <c r="X120" i="1" s="1"/>
  <c r="Y119" i="1" a="1"/>
  <c r="Y119" i="1" s="1"/>
  <c r="AC137" i="1" a="1"/>
  <c r="AC137" i="1" s="1"/>
  <c r="Z136" i="1" a="1"/>
  <c r="Z136" i="1" s="1"/>
  <c r="W135" i="1" a="1"/>
  <c r="W135" i="1" s="1"/>
  <c r="W133" i="1" a="1"/>
  <c r="W133" i="1" s="1"/>
  <c r="AB132" i="1" a="1"/>
  <c r="AB132" i="1" s="1"/>
  <c r="AH131" i="1"/>
  <c r="X131" i="1" a="1"/>
  <c r="X131" i="1" s="1"/>
  <c r="AH129" i="1"/>
  <c r="X129" i="1" a="1"/>
  <c r="X129" i="1" s="1"/>
  <c r="AC128" i="1" a="1"/>
  <c r="AC128" i="1" s="1"/>
  <c r="X126" i="1" a="1"/>
  <c r="X126" i="1" s="1"/>
  <c r="V125" i="1" a="1"/>
  <c r="V125" i="1" s="1"/>
  <c r="X124" i="1" a="1"/>
  <c r="X124" i="1" s="1"/>
  <c r="Y123" i="1" a="1"/>
  <c r="Y123" i="1" s="1"/>
  <c r="Z122" i="1" a="1"/>
  <c r="Z122" i="1" s="1"/>
  <c r="AA121" i="1" a="1"/>
  <c r="AA121" i="1" s="1"/>
  <c r="AE132" i="1"/>
  <c r="AC123" i="1" a="1"/>
  <c r="AC123" i="1" s="1"/>
  <c r="AA120" i="1" a="1"/>
  <c r="AA120" i="1" s="1"/>
  <c r="AE137" i="1"/>
  <c r="Z131" i="1" a="1"/>
  <c r="Z131" i="1" s="1"/>
  <c r="Z119" i="1" a="1"/>
  <c r="Z119" i="1" s="1"/>
  <c r="X135" i="1" a="1"/>
  <c r="X135" i="1" s="1"/>
  <c r="AI129" i="1" a="1"/>
  <c r="AI129" i="1" s="1"/>
  <c r="W120" i="1" a="1"/>
  <c r="W120" i="1" s="1"/>
  <c r="X119" i="1" a="1"/>
  <c r="X119" i="1" s="1"/>
  <c r="AI136" i="1" a="1"/>
  <c r="AI136" i="1" s="1"/>
  <c r="AF136" i="1" s="1"/>
  <c r="Y136" i="1" a="1"/>
  <c r="Y136" i="1" s="1"/>
  <c r="AE135" i="1"/>
  <c r="AA134" i="1" a="1"/>
  <c r="AA134" i="1" s="1"/>
  <c r="AE133" i="1"/>
  <c r="V133" i="1" a="1"/>
  <c r="V133" i="1" s="1"/>
  <c r="AA130" i="1" a="1"/>
  <c r="AA130" i="1" s="1"/>
  <c r="W129" i="1" a="1"/>
  <c r="W129" i="1" s="1"/>
  <c r="AB128" i="1" a="1"/>
  <c r="AB128" i="1" s="1"/>
  <c r="AA127" i="1" a="1"/>
  <c r="AA127" i="1" s="1"/>
  <c r="AE126" i="1"/>
  <c r="AC125" i="1" a="1"/>
  <c r="AC125" i="1" s="1"/>
  <c r="W124" i="1" a="1"/>
  <c r="W124" i="1" s="1"/>
  <c r="X123" i="1" a="1"/>
  <c r="X123" i="1" s="1"/>
  <c r="Y122" i="1" a="1"/>
  <c r="Y122" i="1" s="1"/>
  <c r="Z121" i="1" a="1"/>
  <c r="Z121" i="1" s="1"/>
  <c r="Z133" i="1" a="1"/>
  <c r="Z133" i="1" s="1"/>
  <c r="Z129" i="1" a="1"/>
  <c r="Z129" i="1" s="1"/>
  <c r="AD127" i="1"/>
  <c r="AH125" i="1"/>
  <c r="W137" i="1" a="1"/>
  <c r="W137" i="1" s="1"/>
  <c r="AA124" i="1" a="1"/>
  <c r="AA124" i="1" s="1"/>
  <c r="AH135" i="1"/>
  <c r="AH133" i="1"/>
  <c r="AI131" i="1" a="1"/>
  <c r="AI131" i="1" s="1"/>
  <c r="Y124" i="1" a="1"/>
  <c r="Y124" i="1" s="1"/>
  <c r="AI120" i="1" a="1"/>
  <c r="AI120" i="1" s="1"/>
  <c r="AF120" i="1" s="1"/>
  <c r="V120" i="1" a="1"/>
  <c r="V120" i="1" s="1"/>
  <c r="W119" i="1" a="1"/>
  <c r="W119" i="1" s="1"/>
  <c r="AB137" i="1" a="1"/>
  <c r="AB137" i="1" s="1"/>
  <c r="AH136" i="1"/>
  <c r="AD135" i="1"/>
  <c r="V135" i="1" a="1"/>
  <c r="V135" i="1" s="1"/>
  <c r="AD133" i="1"/>
  <c r="AA132" i="1" a="1"/>
  <c r="AA132" i="1" s="1"/>
  <c r="AE131" i="1"/>
  <c r="W131" i="1" a="1"/>
  <c r="W131" i="1" s="1"/>
  <c r="AE129" i="1"/>
  <c r="AA128" i="1" a="1"/>
  <c r="AA128" i="1" s="1"/>
  <c r="Z127" i="1" a="1"/>
  <c r="Z127" i="1" s="1"/>
  <c r="AD126" i="1"/>
  <c r="W126" i="1" a="1"/>
  <c r="W126" i="1" s="1"/>
  <c r="AI124" i="1" a="1"/>
  <c r="AI124" i="1" s="1"/>
  <c r="AF124" i="1" s="1"/>
  <c r="V124" i="1" a="1"/>
  <c r="V124" i="1" s="1"/>
  <c r="W123" i="1" a="1"/>
  <c r="W123" i="1" s="1"/>
  <c r="X122" i="1" a="1"/>
  <c r="X122" i="1" s="1"/>
  <c r="Y121" i="1" a="1"/>
  <c r="Y121" i="1" s="1"/>
  <c r="W130" i="1" a="1"/>
  <c r="W130" i="1" s="1"/>
  <c r="V127" i="1" a="1"/>
  <c r="V127" i="1" s="1"/>
  <c r="AB119" i="1" a="1"/>
  <c r="AB119" i="1" s="1"/>
  <c r="AB136" i="1" a="1"/>
  <c r="AB136" i="1" s="1"/>
  <c r="AD132" i="1"/>
  <c r="AD130" i="1"/>
  <c r="Y120" i="1" a="1"/>
  <c r="Y120" i="1" s="1"/>
  <c r="V137" i="1" a="1"/>
  <c r="V137" i="1" s="1"/>
  <c r="X133" i="1" a="1"/>
  <c r="X133" i="1" s="1"/>
  <c r="Y131" i="1" a="1"/>
  <c r="Y131" i="1" s="1"/>
  <c r="AB127" i="1" a="1"/>
  <c r="AB127" i="1" s="1"/>
  <c r="AA122" i="1" a="1"/>
  <c r="AA122" i="1" s="1"/>
  <c r="AH120" i="1"/>
  <c r="AI119" i="1" a="1"/>
  <c r="AI119" i="1" s="1"/>
  <c r="V119" i="1" a="1"/>
  <c r="V119" i="1" s="1"/>
  <c r="AA137" i="1" a="1"/>
  <c r="AA137" i="1" s="1"/>
  <c r="X136" i="1" a="1"/>
  <c r="X136" i="1" s="1"/>
  <c r="AC135" i="1" a="1"/>
  <c r="AC135" i="1" s="1"/>
  <c r="AI134" i="1" a="1"/>
  <c r="AI134" i="1" s="1"/>
  <c r="Z134" i="1" a="1"/>
  <c r="Z134" i="1" s="1"/>
  <c r="AC133" i="1" a="1"/>
  <c r="AC133" i="1" s="1"/>
  <c r="AD131" i="1"/>
  <c r="V131" i="1" a="1"/>
  <c r="V131" i="1" s="1"/>
  <c r="Z130" i="1" a="1"/>
  <c r="Z130" i="1" s="1"/>
  <c r="AD129" i="1"/>
  <c r="V129" i="1" a="1"/>
  <c r="V129" i="1" s="1"/>
  <c r="AI127" i="1" a="1"/>
  <c r="AI127" i="1" s="1"/>
  <c r="Y127" i="1" a="1"/>
  <c r="Y127" i="1" s="1"/>
  <c r="AB125" i="1" a="1"/>
  <c r="AB125" i="1" s="1"/>
  <c r="AH124" i="1"/>
  <c r="AI123" i="1" a="1"/>
  <c r="AI123" i="1" s="1"/>
  <c r="AF123" i="1" s="1"/>
  <c r="V123" i="1" a="1"/>
  <c r="V123" i="1" s="1"/>
  <c r="W122" i="1" a="1"/>
  <c r="W122" i="1" s="1"/>
  <c r="X121" i="1" a="1"/>
  <c r="X121" i="1" s="1"/>
  <c r="AE136" i="1"/>
  <c r="AH134" i="1"/>
  <c r="Y134" i="1" a="1"/>
  <c r="Y134" i="1" s="1"/>
  <c r="AB133" i="1" a="1"/>
  <c r="AB133" i="1" s="1"/>
  <c r="Z132" i="1" a="1"/>
  <c r="Z132" i="1" s="1"/>
  <c r="AC129" i="1" a="1"/>
  <c r="AC129" i="1" s="1"/>
  <c r="Z128" i="1" a="1"/>
  <c r="Z128" i="1" s="1"/>
  <c r="AH127" i="1"/>
  <c r="AC126" i="1" a="1"/>
  <c r="AC126" i="1" s="1"/>
  <c r="V126" i="1" a="1"/>
  <c r="V126" i="1" s="1"/>
  <c r="AA125" i="1" a="1"/>
  <c r="AA125" i="1" s="1"/>
  <c r="AH123" i="1"/>
  <c r="AI122" i="1" a="1"/>
  <c r="AI122" i="1" s="1"/>
  <c r="V122" i="1" a="1"/>
  <c r="V122" i="1" s="1"/>
  <c r="W121" i="1" a="1"/>
  <c r="W121" i="1" s="1"/>
  <c r="AB120" i="1" a="1"/>
  <c r="AB120" i="1" s="1"/>
  <c r="AE130" i="1"/>
  <c r="X128" i="1" a="1"/>
  <c r="X128" i="1" s="1"/>
  <c r="Z126" i="1" a="1"/>
  <c r="Z126" i="1" s="1"/>
  <c r="AD122" i="1"/>
  <c r="Y133" i="1" a="1"/>
  <c r="Y133" i="1" s="1"/>
  <c r="Z123" i="1" a="1"/>
  <c r="Z123" i="1" s="1"/>
  <c r="AE66" i="1"/>
  <c r="AH119" i="1"/>
  <c r="AE120" i="1"/>
  <c r="AB135" i="1" a="1"/>
  <c r="AB135" i="1" s="1"/>
  <c r="X134" i="1" a="1"/>
  <c r="X134" i="1" s="1"/>
  <c r="AI132" i="1" a="1"/>
  <c r="AI132" i="1" s="1"/>
  <c r="AI130" i="1" a="1"/>
  <c r="AI130" i="1" s="1"/>
  <c r="AF130" i="1" s="1"/>
  <c r="Y130" i="1" a="1"/>
  <c r="Y130" i="1" s="1"/>
  <c r="X127" i="1" a="1"/>
  <c r="X127" i="1" s="1"/>
  <c r="AE124" i="1"/>
  <c r="AH122" i="1"/>
  <c r="AI121" i="1" a="1"/>
  <c r="AI121" i="1" s="1"/>
  <c r="AF121" i="1" s="1"/>
  <c r="V121" i="1" a="1"/>
  <c r="V121" i="1" s="1"/>
  <c r="Z137" i="1" a="1"/>
  <c r="Z137" i="1" s="1"/>
  <c r="AD136" i="1"/>
  <c r="W136" i="1" a="1"/>
  <c r="W136" i="1" s="1"/>
  <c r="AC131" i="1" a="1"/>
  <c r="AC131" i="1" s="1"/>
  <c r="AD120" i="1"/>
  <c r="AE119" i="1"/>
  <c r="AI137" i="1" a="1"/>
  <c r="AI137" i="1" s="1"/>
  <c r="AF137" i="1" s="1"/>
  <c r="Y137" i="1" a="1"/>
  <c r="Y137" i="1" s="1"/>
  <c r="AE134" i="1"/>
  <c r="AA133" i="1" a="1"/>
  <c r="AA133" i="1" s="1"/>
  <c r="AH132" i="1"/>
  <c r="Y132" i="1" a="1"/>
  <c r="Y132" i="1" s="1"/>
  <c r="AB131" i="1" a="1"/>
  <c r="AB131" i="1" s="1"/>
  <c r="AH130" i="1"/>
  <c r="AB129" i="1" a="1"/>
  <c r="AB129" i="1" s="1"/>
  <c r="AI128" i="1" a="1"/>
  <c r="AI128" i="1" s="1"/>
  <c r="Y128" i="1" a="1"/>
  <c r="Y128" i="1" s="1"/>
  <c r="AB126" i="1" a="1"/>
  <c r="AB126" i="1" s="1"/>
  <c r="Z125" i="1" a="1"/>
  <c r="Z125" i="1" s="1"/>
  <c r="AD124" i="1"/>
  <c r="AE123" i="1"/>
  <c r="AH121" i="1"/>
  <c r="AC120" i="1" a="1"/>
  <c r="AC120" i="1" s="1"/>
  <c r="AD119" i="1"/>
  <c r="AH137" i="1"/>
  <c r="X137" i="1" a="1"/>
  <c r="X137" i="1" s="1"/>
  <c r="AC136" i="1" a="1"/>
  <c r="AC136" i="1" s="1"/>
  <c r="V136" i="1" a="1"/>
  <c r="V136" i="1" s="1"/>
  <c r="AA135" i="1" a="1"/>
  <c r="AA135" i="1" s="1"/>
  <c r="AD134" i="1"/>
  <c r="W134" i="1" a="1"/>
  <c r="W134" i="1" s="1"/>
  <c r="X132" i="1" a="1"/>
  <c r="X132" i="1" s="1"/>
  <c r="AA131" i="1" a="1"/>
  <c r="AA131" i="1" s="1"/>
  <c r="X130" i="1" a="1"/>
  <c r="X130" i="1" s="1"/>
  <c r="AA129" i="1" a="1"/>
  <c r="AA129" i="1" s="1"/>
  <c r="AH128" i="1"/>
  <c r="AE127" i="1"/>
  <c r="W127" i="1" a="1"/>
  <c r="W127" i="1" s="1"/>
  <c r="AA126" i="1" a="1"/>
  <c r="AA126" i="1" s="1"/>
  <c r="AI125" i="1" a="1"/>
  <c r="AI125" i="1" s="1"/>
  <c r="AF125" i="1" s="1"/>
  <c r="Y125" i="1" a="1"/>
  <c r="Y125" i="1" s="1"/>
  <c r="AC124" i="1" a="1"/>
  <c r="AC124" i="1" s="1"/>
  <c r="AD123" i="1"/>
  <c r="AE122" i="1"/>
  <c r="AI88" i="1" a="1"/>
  <c r="AI88" i="1" s="1"/>
  <c r="Y88" i="1" a="1"/>
  <c r="Y88" i="1" s="1"/>
  <c r="Z88" i="1" a="1"/>
  <c r="Z88" i="1" s="1"/>
  <c r="Y97" i="1" a="1"/>
  <c r="Y97" i="1" s="1"/>
  <c r="Y87" i="1" a="1"/>
  <c r="Y87" i="1" s="1"/>
  <c r="Y117" i="1" a="1"/>
  <c r="Y117" i="1" s="1"/>
  <c r="Y55" i="1" a="1"/>
  <c r="Y55" i="1" s="1"/>
  <c r="Y45" i="1" a="1"/>
  <c r="Y45" i="1" s="1"/>
  <c r="Y24" i="1" a="1"/>
  <c r="Y24" i="1" s="1"/>
  <c r="Y116" i="1" a="1"/>
  <c r="Y116" i="1" s="1"/>
  <c r="Y95" i="1" a="1"/>
  <c r="Y95" i="1" s="1"/>
  <c r="Y85" i="1" a="1"/>
  <c r="Y85" i="1" s="1"/>
  <c r="Y75" i="1" a="1"/>
  <c r="Y75" i="1" s="1"/>
  <c r="Y64" i="1" a="1"/>
  <c r="Y64" i="1" s="1"/>
  <c r="Y54" i="1" a="1"/>
  <c r="Y54" i="1" s="1"/>
  <c r="Y44" i="1" a="1"/>
  <c r="Y44" i="1" s="1"/>
  <c r="Y23" i="1" a="1"/>
  <c r="Y23" i="1" s="1"/>
  <c r="Y13" i="1" a="1"/>
  <c r="Y13" i="1" s="1"/>
  <c r="Y25" i="1" a="1"/>
  <c r="Y25" i="1" s="1"/>
  <c r="Y106" i="1" a="1"/>
  <c r="Y106" i="1" s="1"/>
  <c r="Y96" i="1" a="1"/>
  <c r="Y96" i="1" s="1"/>
  <c r="Y86" i="1" a="1"/>
  <c r="Y86" i="1" s="1"/>
  <c r="Y65" i="1" a="1"/>
  <c r="Y65" i="1" s="1"/>
  <c r="Y34" i="1" a="1"/>
  <c r="Y34" i="1" s="1"/>
  <c r="Y14" i="1" a="1"/>
  <c r="Y14" i="1" s="1"/>
  <c r="Y115" i="1" a="1"/>
  <c r="Y115" i="1" s="1"/>
  <c r="Y105" i="1" a="1"/>
  <c r="Y105" i="1" s="1"/>
  <c r="Y94" i="1" a="1"/>
  <c r="Y94" i="1" s="1"/>
  <c r="Y84" i="1" a="1"/>
  <c r="Y84" i="1" s="1"/>
  <c r="Y74" i="1" a="1"/>
  <c r="Y74" i="1" s="1"/>
  <c r="Y53" i="1" a="1"/>
  <c r="Y53" i="1" s="1"/>
  <c r="Y43" i="1" a="1"/>
  <c r="Y43" i="1" s="1"/>
  <c r="Y33" i="1" a="1"/>
  <c r="Y33" i="1" s="1"/>
  <c r="Y22" i="1" a="1"/>
  <c r="Y22" i="1" s="1"/>
  <c r="Y12" i="1" a="1"/>
  <c r="Y12" i="1" s="1"/>
  <c r="Y66" i="1" a="1"/>
  <c r="Y66" i="1" s="1"/>
  <c r="Y114" i="1" a="1"/>
  <c r="Y114" i="1" s="1"/>
  <c r="Y104" i="1" a="1"/>
  <c r="Y104" i="1" s="1"/>
  <c r="Y83" i="1" a="1"/>
  <c r="Y83" i="1" s="1"/>
  <c r="Y73" i="1" a="1"/>
  <c r="Y73" i="1" s="1"/>
  <c r="Y63" i="1" a="1"/>
  <c r="Y63" i="1" s="1"/>
  <c r="Y52" i="1" a="1"/>
  <c r="Y52" i="1" s="1"/>
  <c r="Y42" i="1" a="1"/>
  <c r="Y42" i="1" s="1"/>
  <c r="Y32" i="1" a="1"/>
  <c r="Y32" i="1" s="1"/>
  <c r="Y11" i="1" a="1"/>
  <c r="Y11" i="1" s="1"/>
  <c r="Y76" i="1" a="1"/>
  <c r="Y76" i="1" s="1"/>
  <c r="Y113" i="1" a="1"/>
  <c r="Y113" i="1" s="1"/>
  <c r="Y103" i="1" a="1"/>
  <c r="Y103" i="1" s="1"/>
  <c r="Y93" i="1" a="1"/>
  <c r="Y93" i="1" s="1"/>
  <c r="Y82" i="1" a="1"/>
  <c r="Y82" i="1" s="1"/>
  <c r="Y72" i="1" a="1"/>
  <c r="Y72" i="1" s="1"/>
  <c r="Y62" i="1" a="1"/>
  <c r="Y62" i="1" s="1"/>
  <c r="Y41" i="1" a="1"/>
  <c r="Y41" i="1" s="1"/>
  <c r="Y31" i="1" a="1"/>
  <c r="Y31" i="1" s="1"/>
  <c r="Y21" i="1" a="1"/>
  <c r="Y21" i="1" s="1"/>
  <c r="Y10" i="1" a="1"/>
  <c r="Y10" i="1" s="1"/>
  <c r="Y56" i="1" a="1"/>
  <c r="Y56" i="1" s="1"/>
  <c r="Y102" i="1" a="1"/>
  <c r="Y102" i="1" s="1"/>
  <c r="Y92" i="1" a="1"/>
  <c r="Y92" i="1" s="1"/>
  <c r="Y71" i="1" a="1"/>
  <c r="Y71" i="1" s="1"/>
  <c r="Y61" i="1" a="1"/>
  <c r="Y61" i="1" s="1"/>
  <c r="Y51" i="1" a="1"/>
  <c r="Y51" i="1" s="1"/>
  <c r="Y40" i="1" a="1"/>
  <c r="Y40" i="1" s="1"/>
  <c r="Y30" i="1" a="1"/>
  <c r="Y30" i="1" s="1"/>
  <c r="Y20" i="1" a="1"/>
  <c r="Y20" i="1" s="1"/>
  <c r="Y9" i="1" a="1"/>
  <c r="Y9" i="1" s="1"/>
  <c r="Y35" i="1" a="1"/>
  <c r="Y35" i="1" s="1"/>
  <c r="Y112" i="1" a="1"/>
  <c r="Y112" i="1" s="1"/>
  <c r="Y101" i="1" a="1"/>
  <c r="Y101" i="1" s="1"/>
  <c r="Y91" i="1" a="1"/>
  <c r="Y91" i="1" s="1"/>
  <c r="Y81" i="1" a="1"/>
  <c r="Y81" i="1" s="1"/>
  <c r="Y70" i="1" a="1"/>
  <c r="Y70" i="1" s="1"/>
  <c r="Y60" i="1" a="1"/>
  <c r="Y60" i="1" s="1"/>
  <c r="Y50" i="1" a="1"/>
  <c r="Y50" i="1" s="1"/>
  <c r="Y29" i="1" a="1"/>
  <c r="Y29" i="1" s="1"/>
  <c r="Y19" i="1" a="1"/>
  <c r="Y19" i="1" s="1"/>
  <c r="Y8" i="1" a="1"/>
  <c r="Y8" i="1" s="1"/>
  <c r="Y111" i="1" a="1"/>
  <c r="Y111" i="1" s="1"/>
  <c r="Y100" i="1" a="1"/>
  <c r="Y100" i="1" s="1"/>
  <c r="Y90" i="1" a="1"/>
  <c r="Y90" i="1" s="1"/>
  <c r="Y80" i="1" a="1"/>
  <c r="Y80" i="1" s="1"/>
  <c r="Y59" i="1" a="1"/>
  <c r="Y59" i="1" s="1"/>
  <c r="Y49" i="1" a="1"/>
  <c r="Y49" i="1" s="1"/>
  <c r="Y39" i="1" a="1"/>
  <c r="Y39" i="1" s="1"/>
  <c r="Y28" i="1" a="1"/>
  <c r="Y28" i="1" s="1"/>
  <c r="Y18" i="1" a="1"/>
  <c r="Y18" i="1" s="1"/>
  <c r="Y7" i="1" a="1"/>
  <c r="Y7" i="1" s="1"/>
  <c r="Y107" i="1" a="1"/>
  <c r="Y107" i="1" s="1"/>
  <c r="Y15" i="1" a="1"/>
  <c r="Y15" i="1" s="1"/>
  <c r="Y110" i="1" a="1"/>
  <c r="Y110" i="1" s="1"/>
  <c r="Y89" i="1" a="1"/>
  <c r="Y89" i="1" s="1"/>
  <c r="Y79" i="1" a="1"/>
  <c r="Y79" i="1" s="1"/>
  <c r="Y69" i="1" a="1"/>
  <c r="Y69" i="1" s="1"/>
  <c r="Y58" i="1" a="1"/>
  <c r="Y58" i="1" s="1"/>
  <c r="Y48" i="1" a="1"/>
  <c r="Y48" i="1" s="1"/>
  <c r="Y38" i="1" a="1"/>
  <c r="Y38" i="1" s="1"/>
  <c r="Y17" i="1" a="1"/>
  <c r="Y17" i="1" s="1"/>
  <c r="Y6" i="1" a="1"/>
  <c r="Y6" i="1" s="1"/>
  <c r="X4" i="1" a="1"/>
  <c r="X4" i="1" s="1"/>
  <c r="Y109" i="1" a="1"/>
  <c r="Y109" i="1" s="1"/>
  <c r="Y99" i="1" a="1"/>
  <c r="Y99" i="1" s="1"/>
  <c r="Y78" i="1" a="1"/>
  <c r="Y78" i="1" s="1"/>
  <c r="Y68" i="1" a="1"/>
  <c r="Y68" i="1" s="1"/>
  <c r="Y47" i="1" a="1"/>
  <c r="Y47" i="1" s="1"/>
  <c r="Y37" i="1" a="1"/>
  <c r="Y37" i="1" s="1"/>
  <c r="Y27" i="1" a="1"/>
  <c r="Y27" i="1" s="1"/>
  <c r="Y16" i="1" a="1"/>
  <c r="Y16" i="1" s="1"/>
  <c r="Y5" i="1" a="1"/>
  <c r="Y5" i="1" s="1"/>
  <c r="Y118" i="1" a="1"/>
  <c r="Y118" i="1" s="1"/>
  <c r="Y108" i="1" a="1"/>
  <c r="Y108" i="1" s="1"/>
  <c r="Y98" i="1" a="1"/>
  <c r="Y98" i="1" s="1"/>
  <c r="Y77" i="1" a="1"/>
  <c r="Y77" i="1" s="1"/>
  <c r="Y67" i="1" a="1"/>
  <c r="Y67" i="1" s="1"/>
  <c r="Y57" i="1" a="1"/>
  <c r="Y57" i="1" s="1"/>
  <c r="Y46" i="1" a="1"/>
  <c r="Y46" i="1" s="1"/>
  <c r="Y36" i="1" a="1"/>
  <c r="Y36" i="1" s="1"/>
  <c r="Y26" i="1" a="1"/>
  <c r="Y26" i="1" s="1"/>
  <c r="Y4" i="1" a="1"/>
  <c r="Y4" i="1" s="1"/>
  <c r="AH117" i="1"/>
  <c r="AH93" i="1"/>
  <c r="AH57" i="1"/>
  <c r="AH9" i="1"/>
  <c r="AH116" i="1"/>
  <c r="AH110" i="1"/>
  <c r="AH104" i="1"/>
  <c r="AH98" i="1"/>
  <c r="AH92" i="1"/>
  <c r="AH86" i="1"/>
  <c r="AH80" i="1"/>
  <c r="AH74" i="1"/>
  <c r="AH68" i="1"/>
  <c r="AH62" i="1"/>
  <c r="AH56" i="1"/>
  <c r="AH50" i="1"/>
  <c r="AH44" i="1"/>
  <c r="AH38" i="1"/>
  <c r="AH32" i="1"/>
  <c r="AH26" i="1"/>
  <c r="AH20" i="1"/>
  <c r="AH14" i="1"/>
  <c r="AH8" i="1"/>
  <c r="AH105" i="1"/>
  <c r="AH81" i="1"/>
  <c r="AH51" i="1"/>
  <c r="AH39" i="1"/>
  <c r="AH115" i="1"/>
  <c r="AH109" i="1"/>
  <c r="AH103" i="1"/>
  <c r="AH97" i="1"/>
  <c r="AH91" i="1"/>
  <c r="AH85" i="1"/>
  <c r="AH79" i="1"/>
  <c r="AH73" i="1"/>
  <c r="AH67" i="1"/>
  <c r="AH61" i="1"/>
  <c r="AH55" i="1"/>
  <c r="AH49" i="1"/>
  <c r="AH43" i="1"/>
  <c r="AH37" i="1"/>
  <c r="AH31" i="1"/>
  <c r="AH25" i="1"/>
  <c r="AH19" i="1"/>
  <c r="AH13" i="1"/>
  <c r="AH7" i="1"/>
  <c r="AH87" i="1"/>
  <c r="AH15" i="1"/>
  <c r="AH63" i="1"/>
  <c r="AH21" i="1"/>
  <c r="AH114" i="1"/>
  <c r="AH108" i="1"/>
  <c r="AH102" i="1"/>
  <c r="AH96" i="1"/>
  <c r="AH90" i="1"/>
  <c r="AH84" i="1"/>
  <c r="AH78" i="1"/>
  <c r="AH72" i="1"/>
  <c r="AH66" i="1"/>
  <c r="AH60" i="1"/>
  <c r="AH54" i="1"/>
  <c r="AH48" i="1"/>
  <c r="AH42" i="1"/>
  <c r="AH36" i="1"/>
  <c r="AH30" i="1"/>
  <c r="AH24" i="1"/>
  <c r="AH18" i="1"/>
  <c r="AH12" i="1"/>
  <c r="AH6" i="1"/>
  <c r="AH111" i="1"/>
  <c r="AH75" i="1"/>
  <c r="AH33" i="1"/>
  <c r="AH113" i="1"/>
  <c r="AH107" i="1"/>
  <c r="AH101" i="1"/>
  <c r="AH95" i="1"/>
  <c r="AH89" i="1"/>
  <c r="AH83" i="1"/>
  <c r="AH77" i="1"/>
  <c r="AH71" i="1"/>
  <c r="AH65" i="1"/>
  <c r="AH59" i="1"/>
  <c r="AH53" i="1"/>
  <c r="AH47" i="1"/>
  <c r="AH41" i="1"/>
  <c r="AH35" i="1"/>
  <c r="AH29" i="1"/>
  <c r="AH23" i="1"/>
  <c r="AH17" i="1"/>
  <c r="AH11" i="1"/>
  <c r="AH5" i="1"/>
  <c r="AH99" i="1"/>
  <c r="AH69" i="1"/>
  <c r="AH45" i="1"/>
  <c r="AH27" i="1"/>
  <c r="AH118" i="1"/>
  <c r="AH112" i="1"/>
  <c r="AH106" i="1"/>
  <c r="AH100" i="1"/>
  <c r="AH94" i="1"/>
  <c r="AH88" i="1"/>
  <c r="AH82" i="1"/>
  <c r="AH76" i="1"/>
  <c r="AH70" i="1"/>
  <c r="AH64" i="1"/>
  <c r="AH58" i="1"/>
  <c r="AH52" i="1"/>
  <c r="AH46" i="1"/>
  <c r="AH40" i="1"/>
  <c r="AH34" i="1"/>
  <c r="AH28" i="1"/>
  <c r="AH22" i="1"/>
  <c r="AH16" i="1"/>
  <c r="AH10" i="1"/>
  <c r="AB11" i="1" a="1"/>
  <c r="AB11" i="1" s="1"/>
  <c r="W52" i="1" a="1"/>
  <c r="W52" i="1" s="1"/>
  <c r="Z31" i="1" a="1"/>
  <c r="Z31" i="1" s="1"/>
  <c r="X118" i="1" a="1"/>
  <c r="X118" i="1" s="1"/>
  <c r="AB113" i="1" a="1"/>
  <c r="AB113" i="1" s="1"/>
  <c r="W102" i="1" a="1"/>
  <c r="W102" i="1" s="1"/>
  <c r="V100" i="1" a="1"/>
  <c r="V100" i="1" s="1"/>
  <c r="AC97" i="1" a="1"/>
  <c r="AC97" i="1" s="1"/>
  <c r="AC91" i="1" a="1"/>
  <c r="AC91" i="1" s="1"/>
  <c r="Z76" i="1" a="1"/>
  <c r="Z76" i="1" s="1"/>
  <c r="W71" i="1" a="1"/>
  <c r="W71" i="1" s="1"/>
  <c r="AB66" i="1" a="1"/>
  <c r="AB66" i="1" s="1"/>
  <c r="X57" i="1" a="1"/>
  <c r="X57" i="1" s="1"/>
  <c r="V52" i="1" a="1"/>
  <c r="V52" i="1" s="1"/>
  <c r="V47" i="1" a="1"/>
  <c r="V47" i="1" s="1"/>
  <c r="V42" i="1" a="1"/>
  <c r="V42" i="1" s="1"/>
  <c r="AA36" i="1" a="1"/>
  <c r="AA36" i="1" s="1"/>
  <c r="AC25" i="1" a="1"/>
  <c r="AC25" i="1" s="1"/>
  <c r="X20" i="1" a="1"/>
  <c r="X20" i="1" s="1"/>
  <c r="Z4" i="1" a="1"/>
  <c r="Z4" i="1" s="1"/>
  <c r="W117" i="1" a="1"/>
  <c r="W117" i="1" s="1"/>
  <c r="AC114" i="1" a="1"/>
  <c r="AC114" i="1" s="1"/>
  <c r="AA112" i="1" a="1"/>
  <c r="AA112" i="1" s="1"/>
  <c r="AC107" i="1" a="1"/>
  <c r="AC107" i="1" s="1"/>
  <c r="W106" i="1" a="1"/>
  <c r="W106" i="1" s="1"/>
  <c r="W104" i="1" a="1"/>
  <c r="W104" i="1" s="1"/>
  <c r="V102" i="1" a="1"/>
  <c r="V102" i="1" s="1"/>
  <c r="AB99" i="1" a="1"/>
  <c r="AB99" i="1" s="1"/>
  <c r="AA97" i="1" a="1"/>
  <c r="AA97" i="1" s="1"/>
  <c r="W95" i="1" a="1"/>
  <c r="W95" i="1" s="1"/>
  <c r="X88" i="1" a="1"/>
  <c r="X88" i="1" s="1"/>
  <c r="X85" i="1" a="1"/>
  <c r="X85" i="1" s="1"/>
  <c r="X82" i="1" a="1"/>
  <c r="X82" i="1" s="1"/>
  <c r="Z79" i="1" a="1"/>
  <c r="Z79" i="1" s="1"/>
  <c r="AB73" i="1" a="1"/>
  <c r="AB73" i="1" s="1"/>
  <c r="V71" i="1" a="1"/>
  <c r="V71" i="1" s="1"/>
  <c r="AC65" i="1" a="1"/>
  <c r="AC65" i="1" s="1"/>
  <c r="W61" i="1" a="1"/>
  <c r="W61" i="1" s="1"/>
  <c r="W51" i="1" a="1"/>
  <c r="W51" i="1" s="1"/>
  <c r="V46" i="1" a="1"/>
  <c r="V46" i="1" s="1"/>
  <c r="W41" i="1" a="1"/>
  <c r="W41" i="1" s="1"/>
  <c r="AB35" i="1" a="1"/>
  <c r="AB35" i="1" s="1"/>
  <c r="X30" i="1" a="1"/>
  <c r="X30" i="1" s="1"/>
  <c r="AA24" i="1" a="1"/>
  <c r="AA24" i="1" s="1"/>
  <c r="W19" i="1" a="1"/>
  <c r="W19" i="1" s="1"/>
  <c r="AA13" i="1" a="1"/>
  <c r="AA13" i="1" s="1"/>
  <c r="AA8" i="1" a="1"/>
  <c r="AA8" i="1" s="1"/>
  <c r="AC113" i="1" a="1"/>
  <c r="AC113" i="1" s="1"/>
  <c r="AA111" i="1" a="1"/>
  <c r="AA111" i="1" s="1"/>
  <c r="AA104" i="1" a="1"/>
  <c r="AA104" i="1" s="1"/>
  <c r="V26" i="1" a="1"/>
  <c r="V26" i="1" s="1"/>
  <c r="X106" i="1" a="1"/>
  <c r="X106" i="1" s="1"/>
  <c r="V117" i="1" a="1"/>
  <c r="V117" i="1" s="1"/>
  <c r="AB114" i="1" a="1"/>
  <c r="AB114" i="1" s="1"/>
  <c r="X110" i="1" a="1"/>
  <c r="X110" i="1" s="1"/>
  <c r="W109" i="1" a="1"/>
  <c r="W109" i="1" s="1"/>
  <c r="Z101" i="1" a="1"/>
  <c r="Z101" i="1" s="1"/>
  <c r="V95" i="1" a="1"/>
  <c r="V95" i="1" s="1"/>
  <c r="W85" i="1" a="1"/>
  <c r="W85" i="1" s="1"/>
  <c r="AB65" i="1" a="1"/>
  <c r="AB65" i="1" s="1"/>
  <c r="AC60" i="1" a="1"/>
  <c r="AC60" i="1" s="1"/>
  <c r="W56" i="1" a="1"/>
  <c r="W56" i="1" s="1"/>
  <c r="AB45" i="1" a="1"/>
  <c r="AB45" i="1" s="1"/>
  <c r="V41" i="1" a="1"/>
  <c r="V41" i="1" s="1"/>
  <c r="V30" i="1" a="1"/>
  <c r="V30" i="1" s="1"/>
  <c r="Z8" i="1" a="1"/>
  <c r="Z8" i="1" s="1"/>
  <c r="AC116" i="1" a="1"/>
  <c r="AC116" i="1" s="1"/>
  <c r="AA114" i="1" a="1"/>
  <c r="AA114" i="1" s="1"/>
  <c r="W110" i="1" a="1"/>
  <c r="W110" i="1" s="1"/>
  <c r="AC105" i="1" a="1"/>
  <c r="AC105" i="1" s="1"/>
  <c r="AB103" i="1" a="1"/>
  <c r="AB103" i="1" s="1"/>
  <c r="Z99" i="1" a="1"/>
  <c r="Z99" i="1" s="1"/>
  <c r="X97" i="1" a="1"/>
  <c r="X97" i="1" s="1"/>
  <c r="AC94" i="1" a="1"/>
  <c r="AC94" i="1" s="1"/>
  <c r="Z91" i="1" a="1"/>
  <c r="Z91" i="1" s="1"/>
  <c r="X79" i="1" a="1"/>
  <c r="X79" i="1" s="1"/>
  <c r="Z73" i="1" a="1"/>
  <c r="Z73" i="1" s="1"/>
  <c r="AB70" i="1" a="1"/>
  <c r="AB70" i="1" s="1"/>
  <c r="AB60" i="1" a="1"/>
  <c r="AB60" i="1" s="1"/>
  <c r="AB50" i="1" a="1"/>
  <c r="AB50" i="1" s="1"/>
  <c r="AA45" i="1" a="1"/>
  <c r="AA45" i="1" s="1"/>
  <c r="AC40" i="1" a="1"/>
  <c r="AC40" i="1" s="1"/>
  <c r="AC29" i="1" a="1"/>
  <c r="AC29" i="1" s="1"/>
  <c r="X24" i="1" a="1"/>
  <c r="X24" i="1" s="1"/>
  <c r="AB18" i="1" a="1"/>
  <c r="AB18" i="1" s="1"/>
  <c r="X13" i="1" a="1"/>
  <c r="X13" i="1" s="1"/>
  <c r="X102" i="1" a="1"/>
  <c r="X102" i="1" s="1"/>
  <c r="Z95" i="1" a="1"/>
  <c r="Z95" i="1" s="1"/>
  <c r="V86" i="1" a="1"/>
  <c r="V86" i="1" s="1"/>
  <c r="AC66" i="1" a="1"/>
  <c r="AC66" i="1" s="1"/>
  <c r="W42" i="1" a="1"/>
  <c r="W42" i="1" s="1"/>
  <c r="Z9" i="1" a="1"/>
  <c r="Z9" i="1" s="1"/>
  <c r="Z35" i="1" a="1"/>
  <c r="Z35" i="1" s="1"/>
  <c r="W4" i="1" a="1"/>
  <c r="W4" i="1" s="1"/>
  <c r="AB116" i="1" a="1"/>
  <c r="AB116" i="1" s="1"/>
  <c r="Z114" i="1" a="1"/>
  <c r="Z114" i="1" s="1"/>
  <c r="X112" i="1" a="1"/>
  <c r="X112" i="1" s="1"/>
  <c r="X111" i="1" a="1"/>
  <c r="X111" i="1" s="1"/>
  <c r="V110" i="1" a="1"/>
  <c r="V110" i="1" s="1"/>
  <c r="V109" i="1" a="1"/>
  <c r="V109" i="1" s="1"/>
  <c r="AA107" i="1" a="1"/>
  <c r="AA107" i="1" s="1"/>
  <c r="AB105" i="1" a="1"/>
  <c r="AB105" i="1" s="1"/>
  <c r="Z103" i="1" a="1"/>
  <c r="Z103" i="1" s="1"/>
  <c r="W101" i="1" a="1"/>
  <c r="W101" i="1" s="1"/>
  <c r="X99" i="1" a="1"/>
  <c r="X99" i="1" s="1"/>
  <c r="W97" i="1" a="1"/>
  <c r="W97" i="1" s="1"/>
  <c r="X94" i="1" a="1"/>
  <c r="X94" i="1" s="1"/>
  <c r="AB90" i="1" a="1"/>
  <c r="AB90" i="1" s="1"/>
  <c r="AA75" i="1" a="1"/>
  <c r="AA75" i="1" s="1"/>
  <c r="AC72" i="1" a="1"/>
  <c r="AC72" i="1" s="1"/>
  <c r="AC69" i="1" a="1"/>
  <c r="AC69" i="1" s="1"/>
  <c r="AC59" i="1" a="1"/>
  <c r="AC59" i="1" s="1"/>
  <c r="V55" i="1" a="1"/>
  <c r="V55" i="1" s="1"/>
  <c r="AB49" i="1" a="1"/>
  <c r="AB49" i="1" s="1"/>
  <c r="AB39" i="1" a="1"/>
  <c r="AB39" i="1" s="1"/>
  <c r="X34" i="1" a="1"/>
  <c r="X34" i="1" s="1"/>
  <c r="V29" i="1" a="1"/>
  <c r="V29" i="1" s="1"/>
  <c r="W23" i="1" a="1"/>
  <c r="W23" i="1" s="1"/>
  <c r="AA17" i="1" a="1"/>
  <c r="AA17" i="1" s="1"/>
  <c r="W12" i="1" a="1"/>
  <c r="W12" i="1" s="1"/>
  <c r="Z7" i="1" a="1"/>
  <c r="Z7" i="1" s="1"/>
  <c r="W116" i="1" a="1"/>
  <c r="W116" i="1" s="1"/>
  <c r="W77" i="1" a="1"/>
  <c r="W77" i="1" s="1"/>
  <c r="AB36" i="1" a="1"/>
  <c r="AB36" i="1" s="1"/>
  <c r="V108" i="1" a="1"/>
  <c r="V108" i="1" s="1"/>
  <c r="AA113" i="1" a="1"/>
  <c r="AA113" i="1" s="1"/>
  <c r="Z97" i="1" a="1"/>
  <c r="Z97" i="1" s="1"/>
  <c r="AC18" i="1" a="1"/>
  <c r="AC18" i="1" s="1"/>
  <c r="AC117" i="1" a="1"/>
  <c r="AC117" i="1" s="1"/>
  <c r="AA115" i="1" a="1"/>
  <c r="AA115" i="1" s="1"/>
  <c r="W111" i="1" a="1"/>
  <c r="W111" i="1" s="1"/>
  <c r="AC108" i="1" a="1"/>
  <c r="AC108" i="1" s="1"/>
  <c r="V101" i="1" a="1"/>
  <c r="V101" i="1" s="1"/>
  <c r="W99" i="1" a="1"/>
  <c r="W99" i="1" s="1"/>
  <c r="V97" i="1" a="1"/>
  <c r="V97" i="1" s="1"/>
  <c r="AA90" i="1" a="1"/>
  <c r="AA90" i="1" s="1"/>
  <c r="AA78" i="1" a="1"/>
  <c r="AA78" i="1" s="1"/>
  <c r="Z75" i="1" a="1"/>
  <c r="Z75" i="1" s="1"/>
  <c r="AA64" i="1" a="1"/>
  <c r="AA64" i="1" s="1"/>
  <c r="AB59" i="1" a="1"/>
  <c r="AB59" i="1" s="1"/>
  <c r="AB54" i="1" a="1"/>
  <c r="AB54" i="1" s="1"/>
  <c r="Z49" i="1" a="1"/>
  <c r="Z49" i="1" s="1"/>
  <c r="Z39" i="1" a="1"/>
  <c r="Z39" i="1" s="1"/>
  <c r="W34" i="1" a="1"/>
  <c r="W34" i="1" s="1"/>
  <c r="AB28" i="1" a="1"/>
  <c r="AB28" i="1" s="1"/>
  <c r="AC11" i="1" a="1"/>
  <c r="AC11" i="1" s="1"/>
  <c r="X7" i="1" a="1"/>
  <c r="X7" i="1" s="1"/>
  <c r="AA4" i="1" a="1"/>
  <c r="AA4" i="1" s="1"/>
  <c r="V98" i="1" a="1"/>
  <c r="V98" i="1" s="1"/>
  <c r="AA92" i="1" a="1"/>
  <c r="AA92" i="1" s="1"/>
  <c r="V83" i="1" a="1"/>
  <c r="V83" i="1" s="1"/>
  <c r="V116" i="1" a="1"/>
  <c r="V116" i="1" s="1"/>
  <c r="AB112" i="1" a="1"/>
  <c r="AB112" i="1" s="1"/>
  <c r="Z110" i="1" a="1"/>
  <c r="Z110" i="1" s="1"/>
  <c r="X104" i="1" a="1"/>
  <c r="X104" i="1" s="1"/>
  <c r="AC115" i="1" a="1"/>
  <c r="AC115" i="1" s="1"/>
  <c r="AB107" i="1" a="1"/>
  <c r="AB107" i="1" s="1"/>
  <c r="AC103" i="1" a="1"/>
  <c r="AC103" i="1" s="1"/>
  <c r="AA99" i="1" a="1"/>
  <c r="AA99" i="1" s="1"/>
  <c r="W88" i="1" a="1"/>
  <c r="W88" i="1" s="1"/>
  <c r="W82" i="1" a="1"/>
  <c r="W82" i="1" s="1"/>
  <c r="X76" i="1" a="1"/>
  <c r="X76" i="1" s="1"/>
  <c r="AC50" i="1" a="1"/>
  <c r="AC50" i="1" s="1"/>
  <c r="V118" i="1" a="1"/>
  <c r="V118" i="1" s="1"/>
  <c r="AB115" i="1" a="1"/>
  <c r="AB115" i="1" s="1"/>
  <c r="Z113" i="1" a="1"/>
  <c r="Z113" i="1" s="1"/>
  <c r="AC118" i="1" a="1"/>
  <c r="AC118" i="1" s="1"/>
  <c r="AA116" i="1" a="1"/>
  <c r="AA116" i="1" s="1"/>
  <c r="X113" i="1" a="1"/>
  <c r="X113" i="1" s="1"/>
  <c r="W112" i="1" a="1"/>
  <c r="W112" i="1" s="1"/>
  <c r="V111" i="1" a="1"/>
  <c r="V111" i="1" s="1"/>
  <c r="AC109" i="1" a="1"/>
  <c r="AC109" i="1" s="1"/>
  <c r="AB108" i="1" a="1"/>
  <c r="AB108" i="1" s="1"/>
  <c r="Z107" i="1" a="1"/>
  <c r="Z107" i="1" s="1"/>
  <c r="X103" i="1" a="1"/>
  <c r="X103" i="1" s="1"/>
  <c r="AC100" i="1" a="1"/>
  <c r="AC100" i="1" s="1"/>
  <c r="AC98" i="1" a="1"/>
  <c r="AC98" i="1" s="1"/>
  <c r="Z96" i="1" a="1"/>
  <c r="Z96" i="1" s="1"/>
  <c r="W87" i="1" a="1"/>
  <c r="W87" i="1" s="1"/>
  <c r="W84" i="1" a="1"/>
  <c r="W84" i="1" s="1"/>
  <c r="W81" i="1" a="1"/>
  <c r="W81" i="1" s="1"/>
  <c r="AA69" i="1" a="1"/>
  <c r="AA69" i="1" s="1"/>
  <c r="Z64" i="1" a="1"/>
  <c r="Z64" i="1" s="1"/>
  <c r="AA54" i="1" a="1"/>
  <c r="AA54" i="1" s="1"/>
  <c r="AA44" i="1" a="1"/>
  <c r="AA44" i="1" s="1"/>
  <c r="AA28" i="1" a="1"/>
  <c r="AA28" i="1" s="1"/>
  <c r="AC22" i="1" a="1"/>
  <c r="AC22" i="1" s="1"/>
  <c r="X17" i="1" a="1"/>
  <c r="X17" i="1" s="1"/>
  <c r="V25" i="1" a="1"/>
  <c r="V25" i="1" s="1"/>
  <c r="W6" i="1" a="1"/>
  <c r="W6" i="1" s="1"/>
  <c r="AA9" i="1" a="1"/>
  <c r="AA9" i="1" s="1"/>
  <c r="V12" i="1" a="1"/>
  <c r="V12" i="1" s="1"/>
  <c r="Z13" i="1" a="1"/>
  <c r="Z13" i="1" s="1"/>
  <c r="AC14" i="1" a="1"/>
  <c r="AC14" i="1" s="1"/>
  <c r="Z17" i="1" a="1"/>
  <c r="Z17" i="1" s="1"/>
  <c r="V19" i="1" a="1"/>
  <c r="V19" i="1" s="1"/>
  <c r="Z20" i="1" a="1"/>
  <c r="Z20" i="1" s="1"/>
  <c r="AB21" i="1" a="1"/>
  <c r="AB21" i="1" s="1"/>
  <c r="V23" i="1" a="1"/>
  <c r="V23" i="1" s="1"/>
  <c r="Z24" i="1" a="1"/>
  <c r="Z24" i="1" s="1"/>
  <c r="W26" i="1" a="1"/>
  <c r="W26" i="1" s="1"/>
  <c r="AC28" i="1" a="1"/>
  <c r="AC28" i="1" s="1"/>
  <c r="W30" i="1" a="1"/>
  <c r="W30" i="1" s="1"/>
  <c r="AA31" i="1" a="1"/>
  <c r="AA31" i="1" s="1"/>
  <c r="AC32" i="1" a="1"/>
  <c r="AC32" i="1" s="1"/>
  <c r="AA35" i="1" a="1"/>
  <c r="AA35" i="1" s="1"/>
  <c r="AC36" i="1" a="1"/>
  <c r="AC36" i="1" s="1"/>
  <c r="AA39" i="1" a="1"/>
  <c r="AA39" i="1" s="1"/>
  <c r="X42" i="1" a="1"/>
  <c r="X42" i="1" s="1"/>
  <c r="Z43" i="1" a="1"/>
  <c r="Z43" i="1" s="1"/>
  <c r="AB44" i="1" a="1"/>
  <c r="AB44" i="1" s="1"/>
  <c r="AC45" i="1" a="1"/>
  <c r="AC45" i="1" s="1"/>
  <c r="W47" i="1" a="1"/>
  <c r="W47" i="1" s="1"/>
  <c r="AA49" i="1" a="1"/>
  <c r="AA49" i="1" s="1"/>
  <c r="V51" i="1" a="1"/>
  <c r="V51" i="1" s="1"/>
  <c r="X52" i="1" a="1"/>
  <c r="X52" i="1" s="1"/>
  <c r="AA53" i="1" a="1"/>
  <c r="AA53" i="1" s="1"/>
  <c r="AC54" i="1" a="1"/>
  <c r="AC54" i="1" s="1"/>
  <c r="X56" i="1" a="1"/>
  <c r="X56" i="1" s="1"/>
  <c r="AB58" i="1" a="1"/>
  <c r="AB58" i="1" s="1"/>
  <c r="V61" i="1" a="1"/>
  <c r="V61" i="1" s="1"/>
  <c r="X62" i="1" a="1"/>
  <c r="X62" i="1" s="1"/>
  <c r="AB64" i="1" a="1"/>
  <c r="AB64" i="1" s="1"/>
  <c r="V67" i="1" a="1"/>
  <c r="V67" i="1" s="1"/>
  <c r="AB69" i="1" a="1"/>
  <c r="AB69" i="1" s="1"/>
  <c r="AC70" i="1" a="1"/>
  <c r="AC70" i="1" s="1"/>
  <c r="AC71" i="1" a="1"/>
  <c r="AC71" i="1" s="1"/>
  <c r="AB72" i="1" a="1"/>
  <c r="AB72" i="1" s="1"/>
  <c r="AA73" i="1" a="1"/>
  <c r="AA73" i="1" s="1"/>
  <c r="Z78" i="1" a="1"/>
  <c r="Z78" i="1" s="1"/>
  <c r="X81" i="1" a="1"/>
  <c r="X81" i="1" s="1"/>
  <c r="X83" i="1" a="1"/>
  <c r="X83" i="1" s="1"/>
  <c r="X84" i="1" a="1"/>
  <c r="X84" i="1" s="1"/>
  <c r="X86" i="1" a="1"/>
  <c r="X86" i="1" s="1"/>
  <c r="X87" i="1" a="1"/>
  <c r="X87" i="1" s="1"/>
  <c r="X89" i="1" a="1"/>
  <c r="X89" i="1" s="1"/>
  <c r="Z90" i="1" a="1"/>
  <c r="Z90" i="1" s="1"/>
  <c r="AB91" i="1" a="1"/>
  <c r="AB91" i="1" s="1"/>
  <c r="AB92" i="1" a="1"/>
  <c r="AB92" i="1" s="1"/>
  <c r="W94" i="1" a="1"/>
  <c r="W94" i="1" s="1"/>
  <c r="X95" i="1" a="1"/>
  <c r="X95" i="1" s="1"/>
  <c r="AB97" i="1" a="1"/>
  <c r="AB97" i="1" s="1"/>
  <c r="V99" i="1" a="1"/>
  <c r="V99" i="1" s="1"/>
  <c r="W100" i="1" a="1"/>
  <c r="W100" i="1" s="1"/>
  <c r="X101" i="1" a="1"/>
  <c r="X101" i="1" s="1"/>
  <c r="AB102" i="1" a="1"/>
  <c r="AB102" i="1" s="1"/>
  <c r="V104" i="1" a="1"/>
  <c r="V104" i="1" s="1"/>
  <c r="X105" i="1" a="1"/>
  <c r="X105" i="1" s="1"/>
  <c r="Z106" i="1" a="1"/>
  <c r="Z106" i="1" s="1"/>
  <c r="W5" i="1" a="1"/>
  <c r="W5" i="1" s="1"/>
  <c r="AA7" i="1" a="1"/>
  <c r="AA7" i="1" s="1"/>
  <c r="AC9" i="1" a="1"/>
  <c r="AC9" i="1" s="1"/>
  <c r="X12" i="1" a="1"/>
  <c r="X12" i="1" s="1"/>
  <c r="AB13" i="1" a="1"/>
  <c r="AB13" i="1" s="1"/>
  <c r="W15" i="1" a="1"/>
  <c r="W15" i="1" s="1"/>
  <c r="AB17" i="1" a="1"/>
  <c r="AB17" i="1" s="1"/>
  <c r="X19" i="1" a="1"/>
  <c r="X19" i="1" s="1"/>
  <c r="AA20" i="1" a="1"/>
  <c r="AA20" i="1" s="1"/>
  <c r="V22" i="1" a="1"/>
  <c r="V22" i="1" s="1"/>
  <c r="X23" i="1" a="1"/>
  <c r="X23" i="1" s="1"/>
  <c r="AB24" i="1" a="1"/>
  <c r="AB24" i="1" s="1"/>
  <c r="AA27" i="1" a="1"/>
  <c r="AA27" i="1" s="1"/>
  <c r="W29" i="1" a="1"/>
  <c r="W29" i="1" s="1"/>
  <c r="W33" i="1" a="1"/>
  <c r="W33" i="1" s="1"/>
  <c r="AC35" i="1" a="1"/>
  <c r="AC35" i="1" s="1"/>
  <c r="W37" i="1" a="1"/>
  <c r="W37" i="1" s="1"/>
  <c r="AC39" i="1" a="1"/>
  <c r="AC39" i="1" s="1"/>
  <c r="X41" i="1" a="1"/>
  <c r="X41" i="1" s="1"/>
  <c r="AB43" i="1" a="1"/>
  <c r="AB43" i="1" s="1"/>
  <c r="AC44" i="1" a="1"/>
  <c r="AC44" i="1" s="1"/>
  <c r="W46" i="1" a="1"/>
  <c r="W46" i="1" s="1"/>
  <c r="Z48" i="1" a="1"/>
  <c r="Z48" i="1" s="1"/>
  <c r="AC49" i="1" a="1"/>
  <c r="AC49" i="1" s="1"/>
  <c r="X51" i="1" a="1"/>
  <c r="X51" i="1" s="1"/>
  <c r="Z52" i="1" a="1"/>
  <c r="Z52" i="1" s="1"/>
  <c r="AB53" i="1" a="1"/>
  <c r="AB53" i="1" s="1"/>
  <c r="W55" i="1" a="1"/>
  <c r="W55" i="1" s="1"/>
  <c r="Z56" i="1" a="1"/>
  <c r="Z56" i="1" s="1"/>
  <c r="AC58" i="1" a="1"/>
  <c r="AC58" i="1" s="1"/>
  <c r="V60" i="1" a="1"/>
  <c r="V60" i="1" s="1"/>
  <c r="X61" i="1" a="1"/>
  <c r="X61" i="1" s="1"/>
  <c r="Z62" i="1" a="1"/>
  <c r="Z62" i="1" s="1"/>
  <c r="AC64" i="1" a="1"/>
  <c r="AC64" i="1" s="1"/>
  <c r="V66" i="1" a="1"/>
  <c r="V66" i="1" s="1"/>
  <c r="X67" i="1" a="1"/>
  <c r="X67" i="1" s="1"/>
  <c r="AA68" i="1" a="1"/>
  <c r="AA68" i="1" s="1"/>
  <c r="V70" i="1" a="1"/>
  <c r="V70" i="1" s="1"/>
  <c r="X5" i="1" a="1"/>
  <c r="X5" i="1" s="1"/>
  <c r="Z6" i="1" a="1"/>
  <c r="Z6" i="1" s="1"/>
  <c r="AB7" i="1" a="1"/>
  <c r="AB7" i="1" s="1"/>
  <c r="AB8" i="1" a="1"/>
  <c r="AB8" i="1" s="1"/>
  <c r="V10" i="1" a="1"/>
  <c r="V10" i="1" s="1"/>
  <c r="V11" i="1" a="1"/>
  <c r="V11" i="1" s="1"/>
  <c r="AC13" i="1" a="1"/>
  <c r="AC13" i="1" s="1"/>
  <c r="X15" i="1" a="1"/>
  <c r="X15" i="1" s="1"/>
  <c r="Z16" i="1" a="1"/>
  <c r="Z16" i="1" s="1"/>
  <c r="AC17" i="1" a="1"/>
  <c r="AC17" i="1" s="1"/>
  <c r="W22" i="1" a="1"/>
  <c r="W22" i="1" s="1"/>
  <c r="AC24" i="1" a="1"/>
  <c r="AC24" i="1" s="1"/>
  <c r="Z26" i="1" a="1"/>
  <c r="Z26" i="1" s="1"/>
  <c r="AB27" i="1" a="1"/>
  <c r="AB27" i="1" s="1"/>
  <c r="X29" i="1" a="1"/>
  <c r="X29" i="1" s="1"/>
  <c r="Z30" i="1" a="1"/>
  <c r="Z30" i="1" s="1"/>
  <c r="AC31" i="1" a="1"/>
  <c r="AC31" i="1" s="1"/>
  <c r="X33" i="1" a="1"/>
  <c r="X33" i="1" s="1"/>
  <c r="Z34" i="1" a="1"/>
  <c r="Z34" i="1" s="1"/>
  <c r="V36" i="1" a="1"/>
  <c r="V36" i="1" s="1"/>
  <c r="X37" i="1" a="1"/>
  <c r="X37" i="1" s="1"/>
  <c r="AA38" i="1" a="1"/>
  <c r="AA38" i="1" s="1"/>
  <c r="V40" i="1" a="1"/>
  <c r="V40" i="1" s="1"/>
  <c r="Z42" i="1" a="1"/>
  <c r="Z42" i="1" s="1"/>
  <c r="V45" i="1" a="1"/>
  <c r="V45" i="1" s="1"/>
  <c r="X46" i="1" a="1"/>
  <c r="X46" i="1" s="1"/>
  <c r="Z47" i="1" a="1"/>
  <c r="Z47" i="1" s="1"/>
  <c r="V50" i="1" a="1"/>
  <c r="V50" i="1" s="1"/>
  <c r="AA52" i="1" a="1"/>
  <c r="AA52" i="1" s="1"/>
  <c r="X55" i="1" a="1"/>
  <c r="X55" i="1" s="1"/>
  <c r="AA56" i="1" a="1"/>
  <c r="AA56" i="1" s="1"/>
  <c r="AA57" i="1" a="1"/>
  <c r="AA57" i="1" s="1"/>
  <c r="V59" i="1" a="1"/>
  <c r="V59" i="1" s="1"/>
  <c r="W60" i="1" a="1"/>
  <c r="W60" i="1" s="1"/>
  <c r="AA62" i="1" a="1"/>
  <c r="AA62" i="1" s="1"/>
  <c r="AA63" i="1" a="1"/>
  <c r="AA63" i="1" s="1"/>
  <c r="V65" i="1" a="1"/>
  <c r="V65" i="1" s="1"/>
  <c r="W66" i="1" a="1"/>
  <c r="W66" i="1" s="1"/>
  <c r="AB68" i="1" a="1"/>
  <c r="AB68" i="1" s="1"/>
  <c r="V73" i="1" a="1"/>
  <c r="V73" i="1" s="1"/>
  <c r="AC73" i="1" a="1"/>
  <c r="AC73" i="1" s="1"/>
  <c r="AB74" i="1" a="1"/>
  <c r="AB74" i="1" s="1"/>
  <c r="AB77" i="1" a="1"/>
  <c r="AB77" i="1" s="1"/>
  <c r="AB78" i="1" a="1"/>
  <c r="AB78" i="1" s="1"/>
  <c r="AA79" i="1" a="1"/>
  <c r="AA79" i="1" s="1"/>
  <c r="Z82" i="1" a="1"/>
  <c r="Z82" i="1" s="1"/>
  <c r="Z83" i="1" a="1"/>
  <c r="Z83" i="1" s="1"/>
  <c r="Z85" i="1" a="1"/>
  <c r="Z85" i="1" s="1"/>
  <c r="Z86" i="1" a="1"/>
  <c r="Z86" i="1" s="1"/>
  <c r="AC90" i="1" a="1"/>
  <c r="AC90" i="1" s="1"/>
  <c r="W93" i="1" a="1"/>
  <c r="W93" i="1" s="1"/>
  <c r="AA96" i="1" a="1"/>
  <c r="AA96" i="1" s="1"/>
  <c r="W98" i="1" a="1"/>
  <c r="W98" i="1" s="1"/>
  <c r="AA101" i="1" a="1"/>
  <c r="AA101" i="1" s="1"/>
  <c r="AC106" i="1" a="1"/>
  <c r="AC106" i="1" s="1"/>
  <c r="AA6" i="1" a="1"/>
  <c r="AA6" i="1" s="1"/>
  <c r="AC8" i="1" a="1"/>
  <c r="AC8" i="1" s="1"/>
  <c r="W11" i="1" a="1"/>
  <c r="W11" i="1" s="1"/>
  <c r="Z12" i="1" a="1"/>
  <c r="Z12" i="1" s="1"/>
  <c r="V14" i="1" a="1"/>
  <c r="V14" i="1" s="1"/>
  <c r="AA16" i="1" a="1"/>
  <c r="AA16" i="1" s="1"/>
  <c r="V18" i="1" a="1"/>
  <c r="V18" i="1" s="1"/>
  <c r="Z19" i="1" a="1"/>
  <c r="Z19" i="1" s="1"/>
  <c r="AB20" i="1" a="1"/>
  <c r="AB20" i="1" s="1"/>
  <c r="X22" i="1" a="1"/>
  <c r="X22" i="1" s="1"/>
  <c r="Z23" i="1" a="1"/>
  <c r="Z23" i="1" s="1"/>
  <c r="W25" i="1" a="1"/>
  <c r="W25" i="1" s="1"/>
  <c r="AA26" i="1" a="1"/>
  <c r="AA26" i="1" s="1"/>
  <c r="AC27" i="1" a="1"/>
  <c r="AC27" i="1" s="1"/>
  <c r="AA30" i="1" a="1"/>
  <c r="AA30" i="1" s="1"/>
  <c r="AA34" i="1" a="1"/>
  <c r="AA34" i="1" s="1"/>
  <c r="W36" i="1" a="1"/>
  <c r="W36" i="1" s="1"/>
  <c r="W40" i="1" a="1"/>
  <c r="W40" i="1" s="1"/>
  <c r="Z41" i="1" a="1"/>
  <c r="Z41" i="1" s="1"/>
  <c r="AC43" i="1" a="1"/>
  <c r="AC43" i="1" s="1"/>
  <c r="W45" i="1" a="1"/>
  <c r="W45" i="1" s="1"/>
  <c r="AA47" i="1" a="1"/>
  <c r="AA47" i="1" s="1"/>
  <c r="AA48" i="1" a="1"/>
  <c r="AA48" i="1" s="1"/>
  <c r="W50" i="1" a="1"/>
  <c r="W50" i="1" s="1"/>
  <c r="AB52" i="1" a="1"/>
  <c r="AB52" i="1" s="1"/>
  <c r="AC53" i="1" a="1"/>
  <c r="AC53" i="1" s="1"/>
  <c r="AB57" i="1" a="1"/>
  <c r="AB57" i="1" s="1"/>
  <c r="X60" i="1" a="1"/>
  <c r="X60" i="1" s="1"/>
  <c r="Z61" i="1" a="1"/>
  <c r="Z61" i="1" s="1"/>
  <c r="AB63" i="1" a="1"/>
  <c r="AB63" i="1" s="1"/>
  <c r="X66" i="1" a="1"/>
  <c r="X66" i="1" s="1"/>
  <c r="Z67" i="1" a="1"/>
  <c r="Z67" i="1" s="1"/>
  <c r="AC68" i="1" a="1"/>
  <c r="AC68" i="1" s="1"/>
  <c r="W70" i="1" a="1"/>
  <c r="W70" i="1" s="1"/>
  <c r="X71" i="1" a="1"/>
  <c r="X71" i="1" s="1"/>
  <c r="W72" i="1" a="1"/>
  <c r="W72" i="1" s="1"/>
  <c r="AC74" i="1" a="1"/>
  <c r="AC74" i="1" s="1"/>
  <c r="AB75" i="1" a="1"/>
  <c r="AB75" i="1" s="1"/>
  <c r="AA76" i="1" a="1"/>
  <c r="AA76" i="1" s="1"/>
  <c r="AC77" i="1" a="1"/>
  <c r="AC77" i="1" s="1"/>
  <c r="AB79" i="1" a="1"/>
  <c r="AB79" i="1" s="1"/>
  <c r="AA80" i="1" a="1"/>
  <c r="AA80" i="1" s="1"/>
  <c r="Z81" i="1" a="1"/>
  <c r="Z81" i="1" s="1"/>
  <c r="Z84" i="1" a="1"/>
  <c r="Z84" i="1" s="1"/>
  <c r="Z87" i="1" a="1"/>
  <c r="Z87" i="1" s="1"/>
  <c r="AA89" i="1" a="1"/>
  <c r="AA89" i="1" s="1"/>
  <c r="V91" i="1" a="1"/>
  <c r="V91" i="1" s="1"/>
  <c r="V92" i="1" a="1"/>
  <c r="V92" i="1" s="1"/>
  <c r="X93" i="1" a="1"/>
  <c r="X93" i="1" s="1"/>
  <c r="Z94" i="1" a="1"/>
  <c r="Z94" i="1" s="1"/>
  <c r="AA95" i="1" a="1"/>
  <c r="AA95" i="1" s="1"/>
  <c r="AB96" i="1" a="1"/>
  <c r="AB96" i="1" s="1"/>
  <c r="X98" i="1" a="1"/>
  <c r="X98" i="1" s="1"/>
  <c r="Z100" i="1" a="1"/>
  <c r="Z100" i="1" s="1"/>
  <c r="AB101" i="1" a="1"/>
  <c r="AB101" i="1" s="1"/>
  <c r="W103" i="1" a="1"/>
  <c r="W103" i="1" s="1"/>
  <c r="Z104" i="1" a="1"/>
  <c r="Z104" i="1" s="1"/>
  <c r="Z105" i="1" a="1"/>
  <c r="Z105" i="1" s="1"/>
  <c r="V107" i="1" a="1"/>
  <c r="V107" i="1" s="1"/>
  <c r="Z5" i="1" a="1"/>
  <c r="Z5" i="1" s="1"/>
  <c r="AB6" i="1" a="1"/>
  <c r="AB6" i="1" s="1"/>
  <c r="AC7" i="1" a="1"/>
  <c r="AC7" i="1" s="1"/>
  <c r="V9" i="1" a="1"/>
  <c r="V9" i="1" s="1"/>
  <c r="W10" i="1" a="1"/>
  <c r="W10" i="1" s="1"/>
  <c r="X11" i="1" a="1"/>
  <c r="X11" i="1" s="1"/>
  <c r="AA12" i="1" a="1"/>
  <c r="AA12" i="1" s="1"/>
  <c r="W14" i="1" a="1"/>
  <c r="W14" i="1" s="1"/>
  <c r="Z15" i="1" a="1"/>
  <c r="Z15" i="1" s="1"/>
  <c r="AB16" i="1" a="1"/>
  <c r="AB16" i="1" s="1"/>
  <c r="W18" i="1" a="1"/>
  <c r="W18" i="1" s="1"/>
  <c r="AA19" i="1" a="1"/>
  <c r="AA19" i="1" s="1"/>
  <c r="AC20" i="1" a="1"/>
  <c r="AC20" i="1" s="1"/>
  <c r="AA23" i="1" a="1"/>
  <c r="AA23" i="1" s="1"/>
  <c r="X25" i="1" a="1"/>
  <c r="X25" i="1" s="1"/>
  <c r="AB26" i="1" a="1"/>
  <c r="AB26" i="1" s="1"/>
  <c r="V28" i="1" a="1"/>
  <c r="V28" i="1" s="1"/>
  <c r="Z29" i="1" a="1"/>
  <c r="Z29" i="1" s="1"/>
  <c r="AB30" i="1" a="1"/>
  <c r="AB30" i="1" s="1"/>
  <c r="V32" i="1" a="1"/>
  <c r="V32" i="1" s="1"/>
  <c r="Z33" i="1" a="1"/>
  <c r="Z33" i="1" s="1"/>
  <c r="AB34" i="1" a="1"/>
  <c r="AB34" i="1" s="1"/>
  <c r="X36" i="1" a="1"/>
  <c r="X36" i="1" s="1"/>
  <c r="Z37" i="1" a="1"/>
  <c r="Z37" i="1" s="1"/>
  <c r="AB38" i="1" a="1"/>
  <c r="AB38" i="1" s="1"/>
  <c r="X40" i="1" a="1"/>
  <c r="X40" i="1" s="1"/>
  <c r="AA41" i="1" a="1"/>
  <c r="AA41" i="1" s="1"/>
  <c r="AA42" i="1" a="1"/>
  <c r="AA42" i="1" s="1"/>
  <c r="V44" i="1" a="1"/>
  <c r="V44" i="1" s="1"/>
  <c r="X45" i="1" a="1"/>
  <c r="X45" i="1" s="1"/>
  <c r="Z46" i="1" a="1"/>
  <c r="Z46" i="1" s="1"/>
  <c r="AB48" i="1" a="1"/>
  <c r="AB48" i="1" s="1"/>
  <c r="X50" i="1" a="1"/>
  <c r="X50" i="1" s="1"/>
  <c r="Z51" i="1" a="1"/>
  <c r="Z51" i="1" s="1"/>
  <c r="AC52" i="1" a="1"/>
  <c r="AC52" i="1" s="1"/>
  <c r="V54" i="1" a="1"/>
  <c r="V54" i="1" s="1"/>
  <c r="Z55" i="1" a="1"/>
  <c r="Z55" i="1" s="1"/>
  <c r="AB56" i="1" a="1"/>
  <c r="AB56" i="1" s="1"/>
  <c r="AC57" i="1" a="1"/>
  <c r="AC57" i="1" s="1"/>
  <c r="W59" i="1" a="1"/>
  <c r="W59" i="1" s="1"/>
  <c r="AA61" i="1" a="1"/>
  <c r="AA61" i="1" s="1"/>
  <c r="AB62" i="1" a="1"/>
  <c r="AB62" i="1" s="1"/>
  <c r="AC63" i="1" a="1"/>
  <c r="AC63" i="1" s="1"/>
  <c r="W65" i="1" a="1"/>
  <c r="W65" i="1" s="1"/>
  <c r="AA67" i="1" a="1"/>
  <c r="AA67" i="1" s="1"/>
  <c r="V69" i="1" a="1"/>
  <c r="V69" i="1" s="1"/>
  <c r="X70" i="1" a="1"/>
  <c r="X70" i="1" s="1"/>
  <c r="X72" i="1" a="1"/>
  <c r="X72" i="1" s="1"/>
  <c r="W73" i="1" a="1"/>
  <c r="W73" i="1" s="1"/>
  <c r="V74" i="1" a="1"/>
  <c r="V74" i="1" s="1"/>
  <c r="AB76" i="1" a="1"/>
  <c r="AB76" i="1" s="1"/>
  <c r="V78" i="1" a="1"/>
  <c r="V78" i="1" s="1"/>
  <c r="AC78" i="1" a="1"/>
  <c r="AC78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W92" i="1" a="1"/>
  <c r="W92" i="1" s="1"/>
  <c r="AA94" i="1" a="1"/>
  <c r="AA94" i="1" s="1"/>
  <c r="AC96" i="1" a="1"/>
  <c r="AC96" i="1" s="1"/>
  <c r="AA100" i="1" a="1"/>
  <c r="AA100" i="1" s="1"/>
  <c r="AC101" i="1" a="1"/>
  <c r="AC101" i="1" s="1"/>
  <c r="AA105" i="1" a="1"/>
  <c r="AA105" i="1" s="1"/>
  <c r="W107" i="1" a="1"/>
  <c r="W107" i="1" s="1"/>
  <c r="AC6" i="1" a="1"/>
  <c r="AC6" i="1" s="1"/>
  <c r="W9" i="1" a="1"/>
  <c r="W9" i="1" s="1"/>
  <c r="AB12" i="1" a="1"/>
  <c r="AB12" i="1" s="1"/>
  <c r="X14" i="1" a="1"/>
  <c r="X14" i="1" s="1"/>
  <c r="AA15" i="1" a="1"/>
  <c r="AA15" i="1" s="1"/>
  <c r="AC16" i="1" a="1"/>
  <c r="AC16" i="1" s="1"/>
  <c r="X18" i="1" a="1"/>
  <c r="X18" i="1" s="1"/>
  <c r="AB19" i="1" a="1"/>
  <c r="AB19" i="1" s="1"/>
  <c r="V21" i="1" a="1"/>
  <c r="V21" i="1" s="1"/>
  <c r="Z22" i="1" a="1"/>
  <c r="Z22" i="1" s="1"/>
  <c r="AB23" i="1" a="1"/>
  <c r="AB23" i="1" s="1"/>
  <c r="AC26" i="1" a="1"/>
  <c r="AC26" i="1" s="1"/>
  <c r="W28" i="1" a="1"/>
  <c r="W28" i="1" s="1"/>
  <c r="AC30" i="1" a="1"/>
  <c r="AC30" i="1" s="1"/>
  <c r="W32" i="1" a="1"/>
  <c r="W32" i="1" s="1"/>
  <c r="AA33" i="1" a="1"/>
  <c r="AA33" i="1" s="1"/>
  <c r="AC34" i="1" a="1"/>
  <c r="AC34" i="1" s="1"/>
  <c r="AA37" i="1" a="1"/>
  <c r="AA37" i="1" s="1"/>
  <c r="AC38" i="1" a="1"/>
  <c r="AC38" i="1" s="1"/>
  <c r="AB42" i="1" a="1"/>
  <c r="AB42" i="1" s="1"/>
  <c r="W44" i="1" a="1"/>
  <c r="W44" i="1" s="1"/>
  <c r="AA46" i="1" a="1"/>
  <c r="AA46" i="1" s="1"/>
  <c r="AB47" i="1" a="1"/>
  <c r="AB47" i="1" s="1"/>
  <c r="AC48" i="1" a="1"/>
  <c r="AC48" i="1" s="1"/>
  <c r="V53" i="1" a="1"/>
  <c r="V53" i="1" s="1"/>
  <c r="W54" i="1" a="1"/>
  <c r="W54" i="1" s="1"/>
  <c r="AA55" i="1" a="1"/>
  <c r="AA55" i="1" s="1"/>
  <c r="V58" i="1" a="1"/>
  <c r="V58" i="1" s="1"/>
  <c r="X59" i="1" a="1"/>
  <c r="X59" i="1" s="1"/>
  <c r="AB61" i="1" a="1"/>
  <c r="AB61" i="1" s="1"/>
  <c r="V64" i="1" a="1"/>
  <c r="V64" i="1" s="1"/>
  <c r="X65" i="1" a="1"/>
  <c r="X65" i="1" s="1"/>
  <c r="AB67" i="1" a="1"/>
  <c r="AB67" i="1" s="1"/>
  <c r="W69" i="1" a="1"/>
  <c r="W69" i="1" s="1"/>
  <c r="W74" i="1" a="1"/>
  <c r="W74" i="1" s="1"/>
  <c r="V75" i="1" a="1"/>
  <c r="V75" i="1" s="1"/>
  <c r="AC75" i="1" a="1"/>
  <c r="AC75" i="1" s="1"/>
  <c r="V79" i="1" a="1"/>
  <c r="V79" i="1" s="1"/>
  <c r="AC79" i="1" a="1"/>
  <c r="AC79" i="1" s="1"/>
  <c r="AB80" i="1" a="1"/>
  <c r="AB80" i="1" s="1"/>
  <c r="AB81" i="1" a="1"/>
  <c r="AB81" i="1" s="1"/>
  <c r="AB82" i="1" a="1"/>
  <c r="AB82" i="1" s="1"/>
  <c r="AB84" i="1" a="1"/>
  <c r="AB84" i="1" s="1"/>
  <c r="AB85" i="1" a="1"/>
  <c r="AB85" i="1" s="1"/>
  <c r="AB87" i="1" a="1"/>
  <c r="AB87" i="1" s="1"/>
  <c r="AB88" i="1" a="1"/>
  <c r="AB88" i="1" s="1"/>
  <c r="AB89" i="1" a="1"/>
  <c r="AB89" i="1" s="1"/>
  <c r="W91" i="1" a="1"/>
  <c r="W91" i="1" s="1"/>
  <c r="X92" i="1" a="1"/>
  <c r="X92" i="1" s="1"/>
  <c r="Z93" i="1" a="1"/>
  <c r="Z93" i="1" s="1"/>
  <c r="AB94" i="1" a="1"/>
  <c r="AB94" i="1" s="1"/>
  <c r="AB95" i="1" a="1"/>
  <c r="AB95" i="1" s="1"/>
  <c r="AA5" i="1" a="1"/>
  <c r="AA5" i="1" s="1"/>
  <c r="V7" i="1" a="1"/>
  <c r="V7" i="1" s="1"/>
  <c r="V8" i="1" a="1"/>
  <c r="V8" i="1" s="1"/>
  <c r="X9" i="1" a="1"/>
  <c r="X9" i="1" s="1"/>
  <c r="X10" i="1" a="1"/>
  <c r="X10" i="1" s="1"/>
  <c r="Z11" i="1" a="1"/>
  <c r="Z11" i="1" s="1"/>
  <c r="AC12" i="1" a="1"/>
  <c r="AC12" i="1" s="1"/>
  <c r="AB15" i="1" a="1"/>
  <c r="AB15" i="1" s="1"/>
  <c r="AC19" i="1" a="1"/>
  <c r="AC19" i="1" s="1"/>
  <c r="W21" i="1" a="1"/>
  <c r="W21" i="1" s="1"/>
  <c r="AA22" i="1" a="1"/>
  <c r="AA22" i="1" s="1"/>
  <c r="AC23" i="1" a="1"/>
  <c r="AC23" i="1" s="1"/>
  <c r="Z25" i="1" a="1"/>
  <c r="Z25" i="1" s="1"/>
  <c r="V27" i="1" a="1"/>
  <c r="V27" i="1" s="1"/>
  <c r="X28" i="1" a="1"/>
  <c r="X28" i="1" s="1"/>
  <c r="AA29" i="1" a="1"/>
  <c r="AA29" i="1" s="1"/>
  <c r="V31" i="1" a="1"/>
  <c r="V31" i="1" s="1"/>
  <c r="X32" i="1" a="1"/>
  <c r="X32" i="1" s="1"/>
  <c r="AB33" i="1" a="1"/>
  <c r="AB33" i="1" s="1"/>
  <c r="V35" i="1" a="1"/>
  <c r="V35" i="1" s="1"/>
  <c r="AB37" i="1" a="1"/>
  <c r="AB37" i="1" s="1"/>
  <c r="V39" i="1" a="1"/>
  <c r="V39" i="1" s="1"/>
  <c r="Z40" i="1" a="1"/>
  <c r="Z40" i="1" s="1"/>
  <c r="AB41" i="1" a="1"/>
  <c r="AB41" i="1" s="1"/>
  <c r="AC42" i="1" a="1"/>
  <c r="AC42" i="1" s="1"/>
  <c r="X44" i="1" a="1"/>
  <c r="X44" i="1" s="1"/>
  <c r="AB46" i="1" a="1"/>
  <c r="AB46" i="1" s="1"/>
  <c r="V49" i="1" a="1"/>
  <c r="V49" i="1" s="1"/>
  <c r="Z50" i="1" a="1"/>
  <c r="Z50" i="1" s="1"/>
  <c r="AA51" i="1" a="1"/>
  <c r="AA51" i="1" s="1"/>
  <c r="X54" i="1" a="1"/>
  <c r="X54" i="1" s="1"/>
  <c r="AB55" i="1" a="1"/>
  <c r="AB55" i="1" s="1"/>
  <c r="AC56" i="1" a="1"/>
  <c r="AC56" i="1" s="1"/>
  <c r="W58" i="1" a="1"/>
  <c r="W58" i="1" s="1"/>
  <c r="Z60" i="1" a="1"/>
  <c r="Z60" i="1" s="1"/>
  <c r="AC62" i="1" a="1"/>
  <c r="AC62" i="1" s="1"/>
  <c r="W64" i="1" a="1"/>
  <c r="W64" i="1" s="1"/>
  <c r="Z66" i="1" a="1"/>
  <c r="Z66" i="1" s="1"/>
  <c r="X69" i="1" a="1"/>
  <c r="X69" i="1" s="1"/>
  <c r="Z71" i="1" a="1"/>
  <c r="Z71" i="1" s="1"/>
  <c r="X73" i="1" a="1"/>
  <c r="X73" i="1" s="1"/>
  <c r="V76" i="1" a="1"/>
  <c r="V76" i="1" s="1"/>
  <c r="AC76" i="1" a="1"/>
  <c r="AC76" i="1" s="1"/>
  <c r="W78" i="1" a="1"/>
  <c r="W78" i="1" s="1"/>
  <c r="AC80" i="1" a="1"/>
  <c r="AC80" i="1" s="1"/>
  <c r="AB83" i="1" a="1"/>
  <c r="AB83" i="1" s="1"/>
  <c r="AB86" i="1" a="1"/>
  <c r="AB86" i="1" s="1"/>
  <c r="AC89" i="1" a="1"/>
  <c r="AC89" i="1" s="1"/>
  <c r="AA93" i="1" a="1"/>
  <c r="AA93" i="1" s="1"/>
  <c r="AC95" i="1" a="1"/>
  <c r="AC95" i="1" s="1"/>
  <c r="W8" i="1" a="1"/>
  <c r="W8" i="1" s="1"/>
  <c r="AA11" i="1" a="1"/>
  <c r="AA11" i="1" s="1"/>
  <c r="V13" i="1" a="1"/>
  <c r="V13" i="1" s="1"/>
  <c r="Z14" i="1" a="1"/>
  <c r="Z14" i="1" s="1"/>
  <c r="AC15" i="1" a="1"/>
  <c r="AC15" i="1" s="1"/>
  <c r="V17" i="1" a="1"/>
  <c r="V17" i="1" s="1"/>
  <c r="Z18" i="1" a="1"/>
  <c r="Z18" i="1" s="1"/>
  <c r="V20" i="1" a="1"/>
  <c r="V20" i="1" s="1"/>
  <c r="X21" i="1" a="1"/>
  <c r="X21" i="1" s="1"/>
  <c r="AB22" i="1" a="1"/>
  <c r="AB22" i="1" s="1"/>
  <c r="V24" i="1" a="1"/>
  <c r="V24" i="1" s="1"/>
  <c r="AA25" i="1" a="1"/>
  <c r="AA25" i="1" s="1"/>
  <c r="W27" i="1" a="1"/>
  <c r="W27" i="1" s="1"/>
  <c r="W31" i="1" a="1"/>
  <c r="W31" i="1" s="1"/>
  <c r="AC33" i="1" a="1"/>
  <c r="AC33" i="1" s="1"/>
  <c r="W35" i="1" a="1"/>
  <c r="W35" i="1" s="1"/>
  <c r="AC37" i="1" a="1"/>
  <c r="AC37" i="1" s="1"/>
  <c r="W39" i="1" a="1"/>
  <c r="W39" i="1" s="1"/>
  <c r="AA40" i="1" a="1"/>
  <c r="AA40" i="1" s="1"/>
  <c r="V43" i="1" a="1"/>
  <c r="V43" i="1" s="1"/>
  <c r="Z45" i="1" a="1"/>
  <c r="Z45" i="1" s="1"/>
  <c r="AC47" i="1" a="1"/>
  <c r="AC47" i="1" s="1"/>
  <c r="W49" i="1" a="1"/>
  <c r="W49" i="1" s="1"/>
  <c r="AA50" i="1" a="1"/>
  <c r="AA50" i="1" s="1"/>
  <c r="AB51" i="1" a="1"/>
  <c r="AB51" i="1" s="1"/>
  <c r="W53" i="1" a="1"/>
  <c r="W53" i="1" s="1"/>
  <c r="AC55" i="1" a="1"/>
  <c r="AC55" i="1" s="1"/>
  <c r="V57" i="1" a="1"/>
  <c r="V57" i="1" s="1"/>
  <c r="X58" i="1" a="1"/>
  <c r="X58" i="1" s="1"/>
  <c r="Z59" i="1" a="1"/>
  <c r="Z59" i="1" s="1"/>
  <c r="AC61" i="1" a="1"/>
  <c r="AC61" i="1" s="1"/>
  <c r="V63" i="1" a="1"/>
  <c r="V63" i="1" s="1"/>
  <c r="X64" i="1" a="1"/>
  <c r="X64" i="1" s="1"/>
  <c r="Z65" i="1" a="1"/>
  <c r="Z65" i="1" s="1"/>
  <c r="AC67" i="1" a="1"/>
  <c r="AC67" i="1" s="1"/>
  <c r="Z70" i="1" a="1"/>
  <c r="Z70" i="1" s="1"/>
  <c r="X74" i="1" a="1"/>
  <c r="X74" i="1" s="1"/>
  <c r="W75" i="1" a="1"/>
  <c r="W75" i="1" s="1"/>
  <c r="X78" i="1" a="1"/>
  <c r="X78" i="1" s="1"/>
  <c r="W79" i="1" a="1"/>
  <c r="W79" i="1" s="1"/>
  <c r="V80" i="1" a="1"/>
  <c r="V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V90" i="1" a="1"/>
  <c r="V90" i="1" s="1"/>
  <c r="X91" i="1" a="1"/>
  <c r="X91" i="1" s="1"/>
  <c r="Z92" i="1" a="1"/>
  <c r="Z92" i="1" s="1"/>
  <c r="AB93" i="1" a="1"/>
  <c r="AB93" i="1" s="1"/>
  <c r="AB5" i="1" a="1"/>
  <c r="AB5" i="1" s="1"/>
  <c r="W7" i="1" a="1"/>
  <c r="W7" i="1" s="1"/>
  <c r="X8" i="1" a="1"/>
  <c r="X8" i="1" s="1"/>
  <c r="Z10" i="1" a="1"/>
  <c r="Z10" i="1" s="1"/>
  <c r="W13" i="1" a="1"/>
  <c r="W13" i="1" s="1"/>
  <c r="AA14" i="1" a="1"/>
  <c r="AA14" i="1" s="1"/>
  <c r="V16" i="1" a="1"/>
  <c r="V16" i="1" s="1"/>
  <c r="W17" i="1" a="1"/>
  <c r="W17" i="1" s="1"/>
  <c r="AA18" i="1" a="1"/>
  <c r="AA18" i="1" s="1"/>
  <c r="W20" i="1" a="1"/>
  <c r="W20" i="1" s="1"/>
  <c r="W24" i="1" a="1"/>
  <c r="W24" i="1" s="1"/>
  <c r="AB25" i="1" a="1"/>
  <c r="AB25" i="1" s="1"/>
  <c r="X27" i="1" a="1"/>
  <c r="X27" i="1" s="1"/>
  <c r="Z28" i="1" a="1"/>
  <c r="Z28" i="1" s="1"/>
  <c r="AB29" i="1" a="1"/>
  <c r="AB29" i="1" s="1"/>
  <c r="X31" i="1" a="1"/>
  <c r="X31" i="1" s="1"/>
  <c r="Z32" i="1" a="1"/>
  <c r="Z32" i="1" s="1"/>
  <c r="V34" i="1" a="1"/>
  <c r="V34" i="1" s="1"/>
  <c r="X35" i="1" a="1"/>
  <c r="X35" i="1" s="1"/>
  <c r="Z36" i="1" a="1"/>
  <c r="Z36" i="1" s="1"/>
  <c r="V38" i="1" a="1"/>
  <c r="V38" i="1" s="1"/>
  <c r="X39" i="1" a="1"/>
  <c r="X39" i="1" s="1"/>
  <c r="AB40" i="1" a="1"/>
  <c r="AB40" i="1" s="1"/>
  <c r="AC41" i="1" a="1"/>
  <c r="AC41" i="1" s="1"/>
  <c r="W43" i="1" a="1"/>
  <c r="W43" i="1" s="1"/>
  <c r="Z44" i="1" a="1"/>
  <c r="Z44" i="1" s="1"/>
  <c r="AC46" i="1" a="1"/>
  <c r="AC46" i="1" s="1"/>
  <c r="V48" i="1" a="1"/>
  <c r="V48" i="1" s="1"/>
  <c r="X49" i="1" a="1"/>
  <c r="X49" i="1" s="1"/>
  <c r="AC51" i="1" a="1"/>
  <c r="AC51" i="1" s="1"/>
  <c r="X53" i="1" a="1"/>
  <c r="X53" i="1" s="1"/>
  <c r="Z54" i="1" a="1"/>
  <c r="Z54" i="1" s="1"/>
  <c r="V56" i="1" a="1"/>
  <c r="V56" i="1" s="1"/>
  <c r="W57" i="1" a="1"/>
  <c r="W57" i="1" s="1"/>
  <c r="AA59" i="1" a="1"/>
  <c r="AA59" i="1" s="1"/>
  <c r="AA60" i="1" a="1"/>
  <c r="AA60" i="1" s="1"/>
  <c r="V62" i="1" a="1"/>
  <c r="V62" i="1" s="1"/>
  <c r="W63" i="1" a="1"/>
  <c r="W63" i="1" s="1"/>
  <c r="AA65" i="1" a="1"/>
  <c r="AA65" i="1" s="1"/>
  <c r="AA66" i="1" a="1"/>
  <c r="AA66" i="1" s="1"/>
  <c r="V68" i="1" a="1"/>
  <c r="V68" i="1" s="1"/>
  <c r="Z69" i="1" a="1"/>
  <c r="Z69" i="1" s="1"/>
  <c r="AA70" i="1" a="1"/>
  <c r="AA70" i="1" s="1"/>
  <c r="AA71" i="1" a="1"/>
  <c r="AA71" i="1" s="1"/>
  <c r="Z72" i="1" a="1"/>
  <c r="Z72" i="1" s="1"/>
  <c r="X75" i="1" a="1"/>
  <c r="X75" i="1" s="1"/>
  <c r="W76" i="1" a="1"/>
  <c r="W76" i="1" s="1"/>
  <c r="V77" i="1" a="1"/>
  <c r="V77" i="1" s="1"/>
  <c r="W80" i="1" a="1"/>
  <c r="W80" i="1" s="1"/>
  <c r="V81" i="1" a="1"/>
  <c r="V81" i="1" s="1"/>
  <c r="V82" i="1" a="1"/>
  <c r="V82" i="1" s="1"/>
  <c r="V84" i="1" a="1"/>
  <c r="V84" i="1" s="1"/>
  <c r="V85" i="1" a="1"/>
  <c r="V85" i="1" s="1"/>
  <c r="V87" i="1" a="1"/>
  <c r="V87" i="1" s="1"/>
  <c r="V88" i="1" a="1"/>
  <c r="V88" i="1" s="1"/>
  <c r="W90" i="1" a="1"/>
  <c r="W90" i="1" s="1"/>
  <c r="AC93" i="1" a="1"/>
  <c r="AC93" i="1" s="1"/>
  <c r="W96" i="1" a="1"/>
  <c r="W96" i="1" s="1"/>
  <c r="AC99" i="1" a="1"/>
  <c r="AC99" i="1" s="1"/>
  <c r="AA103" i="1" a="1"/>
  <c r="AA103" i="1" s="1"/>
  <c r="AC104" i="1" a="1"/>
  <c r="AC104" i="1" s="1"/>
  <c r="AA117" i="1" a="1"/>
  <c r="AA117" i="1" s="1"/>
  <c r="W113" i="1" a="1"/>
  <c r="W113" i="1" s="1"/>
  <c r="AC110" i="1" a="1"/>
  <c r="AC110" i="1" s="1"/>
  <c r="AA108" i="1" a="1"/>
  <c r="AA108" i="1" s="1"/>
  <c r="W105" i="1" a="1"/>
  <c r="W105" i="1" s="1"/>
  <c r="V103" i="1" a="1"/>
  <c r="V103" i="1" s="1"/>
  <c r="AB98" i="1" a="1"/>
  <c r="AB98" i="1" s="1"/>
  <c r="V94" i="1" a="1"/>
  <c r="V94" i="1" s="1"/>
  <c r="X90" i="1" a="1"/>
  <c r="X90" i="1" s="1"/>
  <c r="AA72" i="1" a="1"/>
  <c r="AA72" i="1" s="1"/>
  <c r="Z68" i="1" a="1"/>
  <c r="Z68" i="1" s="1"/>
  <c r="Z63" i="1" a="1"/>
  <c r="Z63" i="1" s="1"/>
  <c r="AA43" i="1" a="1"/>
  <c r="AA43" i="1" s="1"/>
  <c r="Z38" i="1" a="1"/>
  <c r="Z38" i="1" s="1"/>
  <c r="V33" i="1" a="1"/>
  <c r="V33" i="1" s="1"/>
  <c r="Z27" i="1" a="1"/>
  <c r="Z27" i="1" s="1"/>
  <c r="AC21" i="1" a="1"/>
  <c r="AC21" i="1" s="1"/>
  <c r="X16" i="1" a="1"/>
  <c r="X16" i="1" s="1"/>
  <c r="AC10" i="1" a="1"/>
  <c r="AC10" i="1" s="1"/>
  <c r="X6" i="1" a="1"/>
  <c r="X6" i="1" s="1"/>
  <c r="AB117" i="1" a="1"/>
  <c r="AB117" i="1" s="1"/>
  <c r="Z115" i="1" a="1"/>
  <c r="Z115" i="1" s="1"/>
  <c r="V4" i="1" a="1"/>
  <c r="V4" i="1" s="1"/>
  <c r="AB118" i="1" a="1"/>
  <c r="AB118" i="1" s="1"/>
  <c r="Z117" i="1" a="1"/>
  <c r="Z117" i="1" s="1"/>
  <c r="Z116" i="1" a="1"/>
  <c r="Z116" i="1" s="1"/>
  <c r="X115" i="1" a="1"/>
  <c r="X115" i="1" s="1"/>
  <c r="X114" i="1" a="1"/>
  <c r="X114" i="1" s="1"/>
  <c r="V113" i="1" a="1"/>
  <c r="V113" i="1" s="1"/>
  <c r="V112" i="1" a="1"/>
  <c r="V112" i="1" s="1"/>
  <c r="AB110" i="1" a="1"/>
  <c r="AB110" i="1" s="1"/>
  <c r="AB109" i="1" a="1"/>
  <c r="AB109" i="1" s="1"/>
  <c r="Z108" i="1" a="1"/>
  <c r="Z108" i="1" s="1"/>
  <c r="X107" i="1" a="1"/>
  <c r="X107" i="1" s="1"/>
  <c r="V105" i="1" a="1"/>
  <c r="V105" i="1" s="1"/>
  <c r="AC102" i="1" a="1"/>
  <c r="AC102" i="1" s="1"/>
  <c r="AB100" i="1" a="1"/>
  <c r="AB100" i="1" s="1"/>
  <c r="AA98" i="1" a="1"/>
  <c r="AA98" i="1" s="1"/>
  <c r="V93" i="1" a="1"/>
  <c r="V93" i="1" s="1"/>
  <c r="Z89" i="1" a="1"/>
  <c r="Z89" i="1" s="1"/>
  <c r="Z80" i="1" a="1"/>
  <c r="Z80" i="1" s="1"/>
  <c r="AA77" i="1" a="1"/>
  <c r="AA77" i="1" s="1"/>
  <c r="V72" i="1" a="1"/>
  <c r="V72" i="1" s="1"/>
  <c r="X68" i="1" a="1"/>
  <c r="X68" i="1" s="1"/>
  <c r="AA58" i="1" a="1"/>
  <c r="AA58" i="1" s="1"/>
  <c r="Z53" i="1" a="1"/>
  <c r="Z53" i="1" s="1"/>
  <c r="X48" i="1" a="1"/>
  <c r="X48" i="1" s="1"/>
  <c r="X38" i="1" a="1"/>
  <c r="X38" i="1" s="1"/>
  <c r="AB32" i="1" a="1"/>
  <c r="AB32" i="1" s="1"/>
  <c r="AA21" i="1" a="1"/>
  <c r="AA21" i="1" s="1"/>
  <c r="W16" i="1" a="1"/>
  <c r="W16" i="1" s="1"/>
  <c r="AB10" i="1" a="1"/>
  <c r="AB10" i="1" s="1"/>
  <c r="V6" i="1" a="1"/>
  <c r="V6" i="1" s="1"/>
  <c r="AB106" i="1" a="1"/>
  <c r="AB106" i="1" s="1"/>
  <c r="AB104" i="1" a="1"/>
  <c r="AB104" i="1" s="1"/>
  <c r="AA102" i="1" a="1"/>
  <c r="AA102" i="1" s="1"/>
  <c r="X100" i="1" a="1"/>
  <c r="X100" i="1" s="1"/>
  <c r="X96" i="1" a="1"/>
  <c r="X96" i="1" s="1"/>
  <c r="AC92" i="1" a="1"/>
  <c r="AC92" i="1" s="1"/>
  <c r="Z77" i="1" a="1"/>
  <c r="Z77" i="1" s="1"/>
  <c r="AA74" i="1" a="1"/>
  <c r="AA74" i="1" s="1"/>
  <c r="W68" i="1" a="1"/>
  <c r="W68" i="1" s="1"/>
  <c r="X63" i="1" a="1"/>
  <c r="X63" i="1" s="1"/>
  <c r="Z58" i="1" a="1"/>
  <c r="Z58" i="1" s="1"/>
  <c r="W48" i="1" a="1"/>
  <c r="W48" i="1" s="1"/>
  <c r="X43" i="1" a="1"/>
  <c r="X43" i="1" s="1"/>
  <c r="W38" i="1" a="1"/>
  <c r="W38" i="1" s="1"/>
  <c r="AA32" i="1" a="1"/>
  <c r="AA32" i="1" s="1"/>
  <c r="Z21" i="1" a="1"/>
  <c r="Z21" i="1" s="1"/>
  <c r="AA10" i="1" a="1"/>
  <c r="AA10" i="1" s="1"/>
  <c r="AC5" i="1" a="1"/>
  <c r="AC5" i="1" s="1"/>
  <c r="W108" i="1" a="1"/>
  <c r="W108" i="1" s="1"/>
  <c r="V89" i="1" a="1"/>
  <c r="V89" i="1" s="1"/>
  <c r="W62" i="1" a="1"/>
  <c r="W62" i="1" s="1"/>
  <c r="AB14" i="1" a="1"/>
  <c r="AB14" i="1" s="1"/>
  <c r="X117" i="1" a="1"/>
  <c r="X117" i="1" s="1"/>
  <c r="V115" i="1" a="1"/>
  <c r="V115" i="1" s="1"/>
  <c r="Z111" i="1" a="1"/>
  <c r="Z111" i="1" s="1"/>
  <c r="X109" i="1" a="1"/>
  <c r="X109" i="1" s="1"/>
  <c r="W118" i="1" a="1"/>
  <c r="W118" i="1" s="1"/>
  <c r="Z112" i="1" a="1"/>
  <c r="Z112" i="1" s="1"/>
  <c r="V106" i="1" a="1"/>
  <c r="V106" i="1" s="1"/>
  <c r="AA91" i="1" a="1"/>
  <c r="AA91" i="1" s="1"/>
  <c r="AC4" i="1" a="1"/>
  <c r="AC4" i="1" s="1"/>
  <c r="AA118" i="1" a="1"/>
  <c r="AA118" i="1" s="1"/>
  <c r="W114" i="1" a="1"/>
  <c r="W114" i="1" s="1"/>
  <c r="AC111" i="1" a="1"/>
  <c r="AC111" i="1" s="1"/>
  <c r="AA109" i="1" a="1"/>
  <c r="AA109" i="1" s="1"/>
  <c r="AB4" i="1" a="1"/>
  <c r="AB4" i="1" s="1"/>
  <c r="Z118" i="1" a="1"/>
  <c r="Z118" i="1" s="1"/>
  <c r="X116" i="1" a="1"/>
  <c r="X116" i="1" s="1"/>
  <c r="W115" i="1" a="1"/>
  <c r="W115" i="1" s="1"/>
  <c r="V114" i="1" a="1"/>
  <c r="V114" i="1" s="1"/>
  <c r="AC112" i="1" a="1"/>
  <c r="AC112" i="1" s="1"/>
  <c r="AB111" i="1" a="1"/>
  <c r="AB111" i="1" s="1"/>
  <c r="AA110" i="1" a="1"/>
  <c r="AA110" i="1" s="1"/>
  <c r="Z109" i="1" a="1"/>
  <c r="Z109" i="1" s="1"/>
  <c r="X108" i="1" a="1"/>
  <c r="X108" i="1" s="1"/>
  <c r="AA106" i="1" a="1"/>
  <c r="AA106" i="1" s="1"/>
  <c r="Z102" i="1" a="1"/>
  <c r="Z102" i="1" s="1"/>
  <c r="Z98" i="1" a="1"/>
  <c r="Z98" i="1" s="1"/>
  <c r="V96" i="1" a="1"/>
  <c r="V96" i="1" s="1"/>
  <c r="W89" i="1" a="1"/>
  <c r="W89" i="1" s="1"/>
  <c r="W86" i="1" a="1"/>
  <c r="W86" i="1" s="1"/>
  <c r="W83" i="1" a="1"/>
  <c r="W83" i="1" s="1"/>
  <c r="X80" i="1" a="1"/>
  <c r="X80" i="1" s="1"/>
  <c r="X77" i="1" a="1"/>
  <c r="X77" i="1" s="1"/>
  <c r="Z74" i="1" a="1"/>
  <c r="Z74" i="1" s="1"/>
  <c r="AB71" i="1" a="1"/>
  <c r="AB71" i="1" s="1"/>
  <c r="W67" i="1" a="1"/>
  <c r="W67" i="1" s="1"/>
  <c r="Z57" i="1" a="1"/>
  <c r="Z57" i="1" s="1"/>
  <c r="X47" i="1" a="1"/>
  <c r="X47" i="1" s="1"/>
  <c r="V37" i="1" a="1"/>
  <c r="V37" i="1" s="1"/>
  <c r="AB31" i="1" a="1"/>
  <c r="AB31" i="1" s="1"/>
  <c r="X26" i="1" a="1"/>
  <c r="X26" i="1" s="1"/>
  <c r="V15" i="1" a="1"/>
  <c r="V15" i="1" s="1"/>
  <c r="AB9" i="1" a="1"/>
  <c r="AB9" i="1" s="1"/>
  <c r="V5" i="1" a="1"/>
  <c r="V5" i="1" s="1"/>
  <c r="R4" i="1"/>
  <c r="AI18" i="1" a="1"/>
  <c r="AI18" i="1" s="1"/>
  <c r="AI108" i="1" a="1"/>
  <c r="AI108" i="1" s="1"/>
  <c r="AI99" i="1" a="1"/>
  <c r="AI99" i="1" s="1"/>
  <c r="AI89" i="1" a="1"/>
  <c r="AI89" i="1" s="1"/>
  <c r="AI81" i="1" a="1"/>
  <c r="AI81" i="1" s="1"/>
  <c r="AI71" i="1" a="1"/>
  <c r="AI71" i="1" s="1"/>
  <c r="AI63" i="1" a="1"/>
  <c r="AI63" i="1" s="1"/>
  <c r="AI53" i="1" a="1"/>
  <c r="AI53" i="1" s="1"/>
  <c r="AI45" i="1" a="1"/>
  <c r="AI45" i="1" s="1"/>
  <c r="AI35" i="1" a="1"/>
  <c r="AI35" i="1" s="1"/>
  <c r="AI27" i="1" a="1"/>
  <c r="AI27" i="1" s="1"/>
  <c r="AI17" i="1" a="1"/>
  <c r="AI17" i="1" s="1"/>
  <c r="AI9" i="1" a="1"/>
  <c r="AI9" i="1" s="1"/>
  <c r="AI90" i="1" a="1"/>
  <c r="AI90" i="1" s="1"/>
  <c r="AI98" i="1" a="1"/>
  <c r="AI98" i="1" s="1"/>
  <c r="AI116" i="1" a="1"/>
  <c r="AI116" i="1" s="1"/>
  <c r="AI106" i="1" a="1"/>
  <c r="AI106" i="1" s="1"/>
  <c r="AI79" i="1" a="1"/>
  <c r="AI79" i="1" s="1"/>
  <c r="AI52" i="1" a="1"/>
  <c r="AI52" i="1" s="1"/>
  <c r="AI43" i="1" a="1"/>
  <c r="AI43" i="1" s="1"/>
  <c r="AI34" i="1" a="1"/>
  <c r="AI34" i="1" s="1"/>
  <c r="AI25" i="1" a="1"/>
  <c r="AI25" i="1" s="1"/>
  <c r="AF25" i="1" s="1"/>
  <c r="AI16" i="1" a="1"/>
  <c r="AI16" i="1" s="1"/>
  <c r="AI7" i="1" a="1"/>
  <c r="AI7" i="1" s="1"/>
  <c r="AI54" i="1" a="1"/>
  <c r="AI54" i="1" s="1"/>
  <c r="AI44" i="1" a="1"/>
  <c r="AI44" i="1" s="1"/>
  <c r="AI97" i="1" a="1"/>
  <c r="AI97" i="1" s="1"/>
  <c r="AI70" i="1" a="1"/>
  <c r="AI70" i="1" s="1"/>
  <c r="AI61" i="1" a="1"/>
  <c r="AI61" i="1" s="1"/>
  <c r="AI115" i="1" a="1"/>
  <c r="AI115" i="1" s="1"/>
  <c r="AI96" i="1" a="1"/>
  <c r="AI96" i="1" s="1"/>
  <c r="AI78" i="1" a="1"/>
  <c r="AI78" i="1" s="1"/>
  <c r="AI60" i="1" a="1"/>
  <c r="AI60" i="1" s="1"/>
  <c r="AI42" i="1" a="1"/>
  <c r="AI42" i="1" s="1"/>
  <c r="AI24" i="1" a="1"/>
  <c r="AI24" i="1" s="1"/>
  <c r="AI6" i="1" a="1"/>
  <c r="AI6" i="1" s="1"/>
  <c r="AF6" i="1" s="1"/>
  <c r="AI118" i="1" a="1"/>
  <c r="AI118" i="1" s="1"/>
  <c r="AI117" i="1" a="1"/>
  <c r="AI117" i="1" s="1"/>
  <c r="AI26" i="1" a="1"/>
  <c r="AI26" i="1" s="1"/>
  <c r="AF26" i="1" s="1"/>
  <c r="AI105" i="1" a="1"/>
  <c r="AI105" i="1" s="1"/>
  <c r="AI95" i="1" a="1"/>
  <c r="AI95" i="1" s="1"/>
  <c r="AI87" i="1" a="1"/>
  <c r="AI87" i="1" s="1"/>
  <c r="AI77" i="1" a="1"/>
  <c r="AI77" i="1" s="1"/>
  <c r="AF77" i="1" s="1"/>
  <c r="AI69" i="1" a="1"/>
  <c r="AI69" i="1" s="1"/>
  <c r="AI59" i="1" a="1"/>
  <c r="AI59" i="1" s="1"/>
  <c r="AI51" i="1" a="1"/>
  <c r="AI51" i="1" s="1"/>
  <c r="AI41" i="1" a="1"/>
  <c r="AI41" i="1" s="1"/>
  <c r="AI33" i="1" a="1"/>
  <c r="AI33" i="1" s="1"/>
  <c r="AI23" i="1" a="1"/>
  <c r="AI23" i="1" s="1"/>
  <c r="AI15" i="1" a="1"/>
  <c r="AI15" i="1" s="1"/>
  <c r="AI5" i="1" a="1"/>
  <c r="AI5" i="1" s="1"/>
  <c r="AI72" i="1" a="1"/>
  <c r="AI72" i="1" s="1"/>
  <c r="AI107" i="1" a="1"/>
  <c r="AI107" i="1" s="1"/>
  <c r="AI62" i="1" a="1"/>
  <c r="AI62" i="1" s="1"/>
  <c r="AI114" i="1" a="1"/>
  <c r="AI114" i="1" s="1"/>
  <c r="AI86" i="1" a="1"/>
  <c r="AI86" i="1" s="1"/>
  <c r="AI68" i="1" a="1"/>
  <c r="AI68" i="1" s="1"/>
  <c r="AI50" i="1" a="1"/>
  <c r="AI50" i="1" s="1"/>
  <c r="AI32" i="1" a="1"/>
  <c r="AI32" i="1" s="1"/>
  <c r="AI14" i="1" a="1"/>
  <c r="AI14" i="1" s="1"/>
  <c r="AI103" i="1" a="1"/>
  <c r="AI103" i="1" s="1"/>
  <c r="AF103" i="1" s="1"/>
  <c r="AI85" i="1" a="1"/>
  <c r="AI85" i="1" s="1"/>
  <c r="AI67" i="1" a="1"/>
  <c r="AI67" i="1" s="1"/>
  <c r="AI58" i="1" a="1"/>
  <c r="AI58" i="1" s="1"/>
  <c r="AI49" i="1" a="1"/>
  <c r="AI49" i="1" s="1"/>
  <c r="AI40" i="1" a="1"/>
  <c r="AI40" i="1" s="1"/>
  <c r="AF40" i="1" s="1"/>
  <c r="AI31" i="1" a="1"/>
  <c r="AI31" i="1" s="1"/>
  <c r="AI22" i="1" a="1"/>
  <c r="AI22" i="1" s="1"/>
  <c r="AI13" i="1" a="1"/>
  <c r="AI13" i="1" s="1"/>
  <c r="AI112" i="1" a="1"/>
  <c r="AI112" i="1" s="1"/>
  <c r="AI102" i="1" a="1"/>
  <c r="AI102" i="1" s="1"/>
  <c r="AF102" i="1" s="1"/>
  <c r="AI84" i="1" a="1"/>
  <c r="AI84" i="1" s="1"/>
  <c r="AI66" i="1" a="1"/>
  <c r="AI66" i="1" s="1"/>
  <c r="AI48" i="1" a="1"/>
  <c r="AI48" i="1" s="1"/>
  <c r="AI30" i="1" a="1"/>
  <c r="AI30" i="1" s="1"/>
  <c r="AI12" i="1" a="1"/>
  <c r="AI12" i="1" s="1"/>
  <c r="AF12" i="1" s="1"/>
  <c r="AI109" i="1" a="1"/>
  <c r="AI109" i="1" s="1"/>
  <c r="AI80" i="1" a="1"/>
  <c r="AI80" i="1" s="1"/>
  <c r="AI8" i="1" a="1"/>
  <c r="AI8" i="1" s="1"/>
  <c r="AI104" i="1" a="1"/>
  <c r="AI104" i="1" s="1"/>
  <c r="AI101" i="1" a="1"/>
  <c r="AI101" i="1" s="1"/>
  <c r="AI11" i="1" a="1"/>
  <c r="AI11" i="1" s="1"/>
  <c r="AI94" i="1" a="1"/>
  <c r="AI94" i="1" s="1"/>
  <c r="AI76" i="1" a="1"/>
  <c r="AI76" i="1" s="1"/>
  <c r="AI4" i="1" a="1"/>
  <c r="AI4" i="1" s="1"/>
  <c r="AI93" i="1" a="1"/>
  <c r="AI93" i="1" s="1"/>
  <c r="AI83" i="1" a="1"/>
  <c r="AI83" i="1" s="1"/>
  <c r="AI75" i="1" a="1"/>
  <c r="AI75" i="1" s="1"/>
  <c r="AI65" i="1" a="1"/>
  <c r="AI65" i="1" s="1"/>
  <c r="AI57" i="1" a="1"/>
  <c r="AI57" i="1" s="1"/>
  <c r="AI47" i="1" a="1"/>
  <c r="AI47" i="1" s="1"/>
  <c r="AI39" i="1" a="1"/>
  <c r="AI39" i="1" s="1"/>
  <c r="AI29" i="1" a="1"/>
  <c r="AI29" i="1" s="1"/>
  <c r="AI21" i="1" a="1"/>
  <c r="AI21" i="1" s="1"/>
  <c r="AI111" i="1" a="1"/>
  <c r="AI111" i="1" s="1"/>
  <c r="AI92" i="1" a="1"/>
  <c r="AI92" i="1" s="1"/>
  <c r="AI74" i="1" a="1"/>
  <c r="AI74" i="1" s="1"/>
  <c r="AI56" i="1" a="1"/>
  <c r="AI56" i="1" s="1"/>
  <c r="AI38" i="1" a="1"/>
  <c r="AI38" i="1" s="1"/>
  <c r="AI20" i="1" a="1"/>
  <c r="AI20" i="1" s="1"/>
  <c r="AI36" i="1" a="1"/>
  <c r="AI36" i="1" s="1"/>
  <c r="AI113" i="1" a="1"/>
  <c r="AI113" i="1" s="1"/>
  <c r="AI110" i="1" a="1"/>
  <c r="AI110" i="1" s="1"/>
  <c r="AI100" i="1" a="1"/>
  <c r="AI100" i="1" s="1"/>
  <c r="AI91" i="1" a="1"/>
  <c r="AI91" i="1" s="1"/>
  <c r="AI82" i="1" a="1"/>
  <c r="AI82" i="1" s="1"/>
  <c r="AI73" i="1" a="1"/>
  <c r="AI73" i="1" s="1"/>
  <c r="AI64" i="1" a="1"/>
  <c r="AI64" i="1" s="1"/>
  <c r="AI55" i="1" a="1"/>
  <c r="AI55" i="1" s="1"/>
  <c r="AI46" i="1" a="1"/>
  <c r="AI46" i="1" s="1"/>
  <c r="AI37" i="1" a="1"/>
  <c r="AI37" i="1" s="1"/>
  <c r="AI28" i="1" a="1"/>
  <c r="AI28" i="1" s="1"/>
  <c r="AF28" i="1" s="1"/>
  <c r="AI19" i="1" a="1"/>
  <c r="AI19" i="1" s="1"/>
  <c r="AI10" i="1" a="1"/>
  <c r="AI10" i="1" s="1"/>
  <c r="T4" i="1"/>
  <c r="AD4" i="1"/>
  <c r="AD118" i="1"/>
  <c r="AE118" i="1"/>
  <c r="AN142" i="1" l="1"/>
  <c r="AL133" i="1"/>
  <c r="AP148" i="1"/>
  <c r="AP146" i="1"/>
  <c r="AP150" i="1"/>
  <c r="AP145" i="1"/>
  <c r="AM135" i="1"/>
  <c r="AP129" i="1"/>
  <c r="AO142" i="1"/>
  <c r="AN149" i="1"/>
  <c r="AN146" i="1"/>
  <c r="AF142" i="1"/>
  <c r="AO151" i="1"/>
  <c r="AN143" i="1"/>
  <c r="AP132" i="1"/>
  <c r="AP144" i="1"/>
  <c r="AP120" i="1"/>
  <c r="AL131" i="1"/>
  <c r="AN152" i="1"/>
  <c r="AP141" i="1"/>
  <c r="AP139" i="1"/>
  <c r="AO152" i="1"/>
  <c r="AL147" i="1"/>
  <c r="AN147" i="1"/>
  <c r="AM152" i="1"/>
  <c r="AL146" i="1"/>
  <c r="AO145" i="1"/>
  <c r="AN151" i="1"/>
  <c r="AP147" i="1"/>
  <c r="AO143" i="1"/>
  <c r="AN134" i="1"/>
  <c r="AM143" i="1"/>
  <c r="AO147" i="1"/>
  <c r="AO146" i="1"/>
  <c r="AF135" i="1"/>
  <c r="AM146" i="1"/>
  <c r="AN145" i="1"/>
  <c r="AP140" i="1"/>
  <c r="AL128" i="1"/>
  <c r="AP142" i="1"/>
  <c r="AP131" i="1"/>
  <c r="AO149" i="1"/>
  <c r="AP149" i="1"/>
  <c r="AM149" i="1"/>
  <c r="AP152" i="1"/>
  <c r="AP125" i="1"/>
  <c r="AP143" i="1"/>
  <c r="AN126" i="1"/>
  <c r="AN150" i="1"/>
  <c r="AO150" i="1"/>
  <c r="AL125" i="1"/>
  <c r="AM129" i="1"/>
  <c r="AF134" i="1"/>
  <c r="AM150" i="1"/>
  <c r="AM147" i="1"/>
  <c r="AO144" i="1"/>
  <c r="AM144" i="1"/>
  <c r="AM134" i="1"/>
  <c r="AN144" i="1"/>
  <c r="AN148" i="1"/>
  <c r="AM148" i="1"/>
  <c r="AL148" i="1"/>
  <c r="AL144" i="1"/>
  <c r="AM151" i="1"/>
  <c r="AL151" i="1"/>
  <c r="AL149" i="1"/>
  <c r="AF149" i="1"/>
  <c r="AL152" i="1"/>
  <c r="AF152" i="1"/>
  <c r="AO148" i="1"/>
  <c r="AL150" i="1"/>
  <c r="AL143" i="1"/>
  <c r="AF143" i="1"/>
  <c r="AM142" i="1"/>
  <c r="AL142" i="1"/>
  <c r="AM145" i="1"/>
  <c r="AL145" i="1"/>
  <c r="AO133" i="1"/>
  <c r="AM125" i="1"/>
  <c r="AL126" i="1"/>
  <c r="AM126" i="1"/>
  <c r="AM133" i="1"/>
  <c r="AM137" i="1"/>
  <c r="AN140" i="1"/>
  <c r="AN139" i="1"/>
  <c r="AM132" i="1"/>
  <c r="AP123" i="1"/>
  <c r="AM138" i="1"/>
  <c r="AM131" i="1"/>
  <c r="AP134" i="1"/>
  <c r="AP135" i="1"/>
  <c r="AM136" i="1"/>
  <c r="AP138" i="1"/>
  <c r="AN141" i="1"/>
  <c r="AP128" i="1"/>
  <c r="AO126" i="1"/>
  <c r="AP121" i="1"/>
  <c r="AO136" i="1"/>
  <c r="AL137" i="1"/>
  <c r="AL136" i="1"/>
  <c r="AO138" i="1"/>
  <c r="AN131" i="1"/>
  <c r="AL123" i="1"/>
  <c r="AO127" i="1"/>
  <c r="AM121" i="1"/>
  <c r="AO141" i="1"/>
  <c r="AL141" i="1"/>
  <c r="AL124" i="1"/>
  <c r="AF141" i="1"/>
  <c r="AN136" i="1"/>
  <c r="AO140" i="1"/>
  <c r="AM141" i="1"/>
  <c r="AM139" i="1"/>
  <c r="AL138" i="1"/>
  <c r="AL140" i="1"/>
  <c r="AM140" i="1"/>
  <c r="AO139" i="1"/>
  <c r="AN138" i="1"/>
  <c r="AL139" i="1"/>
  <c r="AN125" i="1"/>
  <c r="AL121" i="1"/>
  <c r="AO137" i="1"/>
  <c r="AO134" i="1"/>
  <c r="AL134" i="1"/>
  <c r="AM124" i="1"/>
  <c r="AN119" i="1"/>
  <c r="AO124" i="1"/>
  <c r="AN124" i="1"/>
  <c r="AM122" i="1"/>
  <c r="AN123" i="1"/>
  <c r="AN128" i="1"/>
  <c r="AP127" i="1"/>
  <c r="AL120" i="1"/>
  <c r="AP119" i="1"/>
  <c r="AL129" i="1"/>
  <c r="AN133" i="1"/>
  <c r="AO129" i="1"/>
  <c r="AP122" i="1"/>
  <c r="AP133" i="1"/>
  <c r="AO131" i="1"/>
  <c r="AP136" i="1"/>
  <c r="AP137" i="1"/>
  <c r="AO125" i="1"/>
  <c r="AO121" i="1"/>
  <c r="AN121" i="1"/>
  <c r="AP124" i="1"/>
  <c r="AP130" i="1"/>
  <c r="AP126" i="1"/>
  <c r="AM130" i="1"/>
  <c r="AM123" i="1"/>
  <c r="AN127" i="1"/>
  <c r="AO123" i="1"/>
  <c r="AL119" i="1"/>
  <c r="AF131" i="1"/>
  <c r="AO119" i="1"/>
  <c r="AF119" i="1"/>
  <c r="AM119" i="1"/>
  <c r="AL135" i="1"/>
  <c r="AF122" i="1"/>
  <c r="AF128" i="1"/>
  <c r="AF129" i="1"/>
  <c r="AO122" i="1"/>
  <c r="AM128" i="1"/>
  <c r="AN122" i="1"/>
  <c r="AF132" i="1"/>
  <c r="AL132" i="1"/>
  <c r="AO132" i="1"/>
  <c r="AL122" i="1"/>
  <c r="AO135" i="1"/>
  <c r="AN135" i="1"/>
  <c r="AO120" i="1"/>
  <c r="AO128" i="1"/>
  <c r="AO130" i="1"/>
  <c r="AN120" i="1"/>
  <c r="AN132" i="1"/>
  <c r="AN130" i="1"/>
  <c r="AN137" i="1"/>
  <c r="AM120" i="1"/>
  <c r="AL130" i="1"/>
  <c r="AF127" i="1"/>
  <c r="AM127" i="1"/>
  <c r="AN129" i="1"/>
  <c r="AL127" i="1"/>
  <c r="AL25" i="1"/>
  <c r="AL103" i="1"/>
  <c r="AF115" i="1"/>
  <c r="AL115" i="1"/>
  <c r="AM115" i="1"/>
  <c r="AN115" i="1"/>
  <c r="AO115" i="1"/>
  <c r="AF64" i="1"/>
  <c r="AL64" i="1"/>
  <c r="AM64" i="1"/>
  <c r="AN64" i="1"/>
  <c r="AO64" i="1"/>
  <c r="AF92" i="1"/>
  <c r="AO92" i="1"/>
  <c r="AL92" i="1"/>
  <c r="AN92" i="1"/>
  <c r="AM92" i="1"/>
  <c r="AF76" i="1"/>
  <c r="AL76" i="1"/>
  <c r="AM76" i="1"/>
  <c r="AN76" i="1"/>
  <c r="AO76" i="1"/>
  <c r="AF84" i="1"/>
  <c r="AM84" i="1"/>
  <c r="AL84" i="1"/>
  <c r="AN84" i="1"/>
  <c r="AO84" i="1"/>
  <c r="AF14" i="1"/>
  <c r="AO14" i="1"/>
  <c r="AM14" i="1"/>
  <c r="AL14" i="1"/>
  <c r="AN14" i="1"/>
  <c r="AF33" i="1"/>
  <c r="AO33" i="1"/>
  <c r="AN33" i="1"/>
  <c r="AL33" i="1"/>
  <c r="AM33" i="1"/>
  <c r="AF7" i="1"/>
  <c r="AM7" i="1"/>
  <c r="AL7" i="1"/>
  <c r="AN7" i="1"/>
  <c r="AO7" i="1"/>
  <c r="AF87" i="1"/>
  <c r="AO87" i="1"/>
  <c r="AM87" i="1"/>
  <c r="AL87" i="1"/>
  <c r="AN87" i="1"/>
  <c r="AF73" i="1"/>
  <c r="AL73" i="1"/>
  <c r="AM73" i="1"/>
  <c r="AN73" i="1"/>
  <c r="AO73" i="1"/>
  <c r="AF111" i="1"/>
  <c r="AO111" i="1"/>
  <c r="AN111" i="1"/>
  <c r="AL111" i="1"/>
  <c r="AM111" i="1"/>
  <c r="AF94" i="1"/>
  <c r="AL94" i="1"/>
  <c r="AM94" i="1"/>
  <c r="AN94" i="1"/>
  <c r="AO94" i="1"/>
  <c r="AF32" i="1"/>
  <c r="AM32" i="1"/>
  <c r="AL32" i="1"/>
  <c r="AN32" i="1"/>
  <c r="AO32" i="1"/>
  <c r="AF41" i="1"/>
  <c r="AL41" i="1"/>
  <c r="AM41" i="1"/>
  <c r="AN41" i="1"/>
  <c r="AO41" i="1"/>
  <c r="AF24" i="1"/>
  <c r="AL24" i="1"/>
  <c r="AM24" i="1"/>
  <c r="AN24" i="1"/>
  <c r="AO24" i="1"/>
  <c r="AF16" i="1"/>
  <c r="AL16" i="1"/>
  <c r="AM16" i="1"/>
  <c r="AN16" i="1"/>
  <c r="AO16" i="1"/>
  <c r="AF62" i="1"/>
  <c r="AM62" i="1"/>
  <c r="AL62" i="1"/>
  <c r="AN62" i="1"/>
  <c r="AO62" i="1"/>
  <c r="AF82" i="1"/>
  <c r="AO82" i="1"/>
  <c r="AM82" i="1"/>
  <c r="AN82" i="1"/>
  <c r="AL82" i="1"/>
  <c r="AF21" i="1"/>
  <c r="AM21" i="1"/>
  <c r="AL21" i="1"/>
  <c r="AN21" i="1"/>
  <c r="AO21" i="1"/>
  <c r="AF112" i="1"/>
  <c r="AL112" i="1"/>
  <c r="AM112" i="1"/>
  <c r="AN112" i="1"/>
  <c r="AO112" i="1"/>
  <c r="AF51" i="1"/>
  <c r="AO51" i="1"/>
  <c r="AN51" i="1"/>
  <c r="AL51" i="1"/>
  <c r="AM51" i="1"/>
  <c r="AF42" i="1"/>
  <c r="AO42" i="1"/>
  <c r="AL42" i="1"/>
  <c r="AM42" i="1"/>
  <c r="AN42" i="1"/>
  <c r="AL102" i="1"/>
  <c r="AF80" i="1"/>
  <c r="AL80" i="1"/>
  <c r="AM80" i="1"/>
  <c r="AN80" i="1"/>
  <c r="AO80" i="1"/>
  <c r="AF91" i="1"/>
  <c r="AO91" i="1"/>
  <c r="AM91" i="1"/>
  <c r="AL91" i="1"/>
  <c r="AN91" i="1"/>
  <c r="AF29" i="1"/>
  <c r="AM29" i="1"/>
  <c r="AL29" i="1"/>
  <c r="AN29" i="1"/>
  <c r="AO29" i="1"/>
  <c r="AF59" i="1"/>
  <c r="AL59" i="1"/>
  <c r="AM59" i="1"/>
  <c r="AN59" i="1"/>
  <c r="AO59" i="1"/>
  <c r="AF60" i="1"/>
  <c r="AO60" i="1"/>
  <c r="AL60" i="1"/>
  <c r="AM60" i="1"/>
  <c r="AN60" i="1"/>
  <c r="AF34" i="1"/>
  <c r="AL34" i="1"/>
  <c r="AM34" i="1"/>
  <c r="AN34" i="1"/>
  <c r="AO34" i="1"/>
  <c r="AF45" i="1"/>
  <c r="AM45" i="1"/>
  <c r="AL45" i="1"/>
  <c r="AN45" i="1"/>
  <c r="AO45" i="1"/>
  <c r="AL40" i="1"/>
  <c r="AF100" i="1"/>
  <c r="AM100" i="1"/>
  <c r="AO100" i="1"/>
  <c r="AL100" i="1"/>
  <c r="AN100" i="1"/>
  <c r="AF39" i="1"/>
  <c r="AL39" i="1"/>
  <c r="AM39" i="1"/>
  <c r="AN39" i="1"/>
  <c r="AO39" i="1"/>
  <c r="AF104" i="1"/>
  <c r="AO104" i="1"/>
  <c r="AM104" i="1"/>
  <c r="AL104" i="1"/>
  <c r="AN104" i="1"/>
  <c r="AF22" i="1"/>
  <c r="AO22" i="1"/>
  <c r="AN22" i="1"/>
  <c r="AL22" i="1"/>
  <c r="AM22" i="1"/>
  <c r="AF86" i="1"/>
  <c r="AL86" i="1"/>
  <c r="AM86" i="1"/>
  <c r="AN86" i="1"/>
  <c r="AO86" i="1"/>
  <c r="AF78" i="1"/>
  <c r="AM78" i="1"/>
  <c r="AO78" i="1"/>
  <c r="AL78" i="1"/>
  <c r="AN78" i="1"/>
  <c r="AF43" i="1"/>
  <c r="AL43" i="1"/>
  <c r="AM43" i="1"/>
  <c r="AN43" i="1"/>
  <c r="AO43" i="1"/>
  <c r="AF53" i="1"/>
  <c r="AL53" i="1"/>
  <c r="AM53" i="1"/>
  <c r="AN53" i="1"/>
  <c r="AO53" i="1"/>
  <c r="AF110" i="1"/>
  <c r="AM110" i="1"/>
  <c r="AO110" i="1"/>
  <c r="AL110" i="1"/>
  <c r="AN110" i="1"/>
  <c r="AF47" i="1"/>
  <c r="AL47" i="1"/>
  <c r="AM47" i="1"/>
  <c r="AN47" i="1"/>
  <c r="AO47" i="1"/>
  <c r="AF8" i="1"/>
  <c r="AO8" i="1"/>
  <c r="AL8" i="1"/>
  <c r="AM8" i="1"/>
  <c r="AN8" i="1"/>
  <c r="AF31" i="1"/>
  <c r="AL31" i="1"/>
  <c r="AM31" i="1"/>
  <c r="AN31" i="1"/>
  <c r="AO31" i="1"/>
  <c r="AF114" i="1"/>
  <c r="AO114" i="1"/>
  <c r="AL114" i="1"/>
  <c r="AN114" i="1"/>
  <c r="AM114" i="1"/>
  <c r="AF96" i="1"/>
  <c r="AO96" i="1"/>
  <c r="AN96" i="1"/>
  <c r="AM96" i="1"/>
  <c r="AL96" i="1"/>
  <c r="AF63" i="1"/>
  <c r="AO63" i="1"/>
  <c r="AL63" i="1"/>
  <c r="AM63" i="1"/>
  <c r="AN63" i="1"/>
  <c r="AL28" i="1"/>
  <c r="AL77" i="1"/>
  <c r="AL6" i="1"/>
  <c r="AF10" i="1"/>
  <c r="AM10" i="1"/>
  <c r="AL10" i="1"/>
  <c r="AN10" i="1"/>
  <c r="AO10" i="1"/>
  <c r="AF113" i="1"/>
  <c r="AM113" i="1"/>
  <c r="AO113" i="1"/>
  <c r="AL113" i="1"/>
  <c r="AN113" i="1"/>
  <c r="AF57" i="1"/>
  <c r="AO57" i="1"/>
  <c r="AM57" i="1"/>
  <c r="AN57" i="1"/>
  <c r="AL57" i="1"/>
  <c r="AF79" i="1"/>
  <c r="AO79" i="1"/>
  <c r="AL79" i="1"/>
  <c r="AN79" i="1"/>
  <c r="AM79" i="1"/>
  <c r="AF71" i="1"/>
  <c r="AM71" i="1"/>
  <c r="AO71" i="1"/>
  <c r="AL71" i="1"/>
  <c r="AN71" i="1"/>
  <c r="AF19" i="1"/>
  <c r="AO19" i="1"/>
  <c r="AL19" i="1"/>
  <c r="AM19" i="1"/>
  <c r="AN19" i="1"/>
  <c r="AF36" i="1"/>
  <c r="AM36" i="1"/>
  <c r="AL36" i="1"/>
  <c r="AN36" i="1"/>
  <c r="AO36" i="1"/>
  <c r="AF65" i="1"/>
  <c r="AM65" i="1"/>
  <c r="AL65" i="1"/>
  <c r="AN65" i="1"/>
  <c r="AO65" i="1"/>
  <c r="AF109" i="1"/>
  <c r="AL109" i="1"/>
  <c r="AM109" i="1"/>
  <c r="AN109" i="1"/>
  <c r="AO109" i="1"/>
  <c r="AF95" i="1"/>
  <c r="AL95" i="1"/>
  <c r="AM95" i="1"/>
  <c r="AN95" i="1"/>
  <c r="AO95" i="1"/>
  <c r="AF61" i="1"/>
  <c r="AL61" i="1"/>
  <c r="AM61" i="1"/>
  <c r="AN61" i="1"/>
  <c r="AO61" i="1"/>
  <c r="AF81" i="1"/>
  <c r="AO81" i="1"/>
  <c r="AL81" i="1"/>
  <c r="AM81" i="1"/>
  <c r="AN81" i="1"/>
  <c r="AL26" i="1"/>
  <c r="AF20" i="1"/>
  <c r="AL20" i="1"/>
  <c r="AM20" i="1"/>
  <c r="AN20" i="1"/>
  <c r="AO20" i="1"/>
  <c r="AF75" i="1"/>
  <c r="AO75" i="1"/>
  <c r="AL75" i="1"/>
  <c r="AM75" i="1"/>
  <c r="AN75" i="1"/>
  <c r="AF58" i="1"/>
  <c r="AL58" i="1"/>
  <c r="AM58" i="1"/>
  <c r="AN58" i="1"/>
  <c r="AO58" i="1"/>
  <c r="AF72" i="1"/>
  <c r="AO72" i="1"/>
  <c r="AM72" i="1"/>
  <c r="AN72" i="1"/>
  <c r="AL72" i="1"/>
  <c r="AF116" i="1"/>
  <c r="AM116" i="1"/>
  <c r="AO116" i="1"/>
  <c r="AL116" i="1"/>
  <c r="AN116" i="1"/>
  <c r="AF89" i="1"/>
  <c r="AL89" i="1"/>
  <c r="AM89" i="1"/>
  <c r="AN89" i="1"/>
  <c r="AO89" i="1"/>
  <c r="AF38" i="1"/>
  <c r="AO38" i="1"/>
  <c r="AM38" i="1"/>
  <c r="AN38" i="1"/>
  <c r="AL38" i="1"/>
  <c r="AF83" i="1"/>
  <c r="AL83" i="1"/>
  <c r="AM83" i="1"/>
  <c r="AN83" i="1"/>
  <c r="AO83" i="1"/>
  <c r="AF30" i="1"/>
  <c r="AO30" i="1"/>
  <c r="AL30" i="1"/>
  <c r="AM30" i="1"/>
  <c r="AN30" i="1"/>
  <c r="AF67" i="1"/>
  <c r="AL67" i="1"/>
  <c r="AM67" i="1"/>
  <c r="AN67" i="1"/>
  <c r="AO67" i="1"/>
  <c r="AF5" i="1"/>
  <c r="AL5" i="1"/>
  <c r="AM5" i="1"/>
  <c r="AN5" i="1"/>
  <c r="AO5" i="1"/>
  <c r="AF99" i="1"/>
  <c r="AL99" i="1"/>
  <c r="AM99" i="1"/>
  <c r="AN99" i="1"/>
  <c r="AO99" i="1"/>
  <c r="AL12" i="1"/>
  <c r="AF46" i="1"/>
  <c r="AO46" i="1"/>
  <c r="AL46" i="1"/>
  <c r="AM46" i="1"/>
  <c r="AN46" i="1"/>
  <c r="AF56" i="1"/>
  <c r="AM56" i="1"/>
  <c r="AL56" i="1"/>
  <c r="AN56" i="1"/>
  <c r="AO56" i="1"/>
  <c r="AF48" i="1"/>
  <c r="AM48" i="1"/>
  <c r="AL48" i="1"/>
  <c r="AN48" i="1"/>
  <c r="AO48" i="1"/>
  <c r="AF85" i="1"/>
  <c r="AO85" i="1"/>
  <c r="AL85" i="1"/>
  <c r="AM85" i="1"/>
  <c r="AN85" i="1"/>
  <c r="AF15" i="1"/>
  <c r="AL15" i="1"/>
  <c r="AM15" i="1"/>
  <c r="AN15" i="1"/>
  <c r="AO15" i="1"/>
  <c r="AF117" i="1"/>
  <c r="AO117" i="1"/>
  <c r="AM117" i="1"/>
  <c r="AL117" i="1"/>
  <c r="AN117" i="1"/>
  <c r="AF74" i="1"/>
  <c r="AM74" i="1"/>
  <c r="AL74" i="1"/>
  <c r="AO74" i="1"/>
  <c r="AN74" i="1"/>
  <c r="AF4" i="1"/>
  <c r="AM4" i="1"/>
  <c r="AL4" i="1"/>
  <c r="AO4" i="1"/>
  <c r="AN4" i="1"/>
  <c r="AF66" i="1"/>
  <c r="AO66" i="1"/>
  <c r="AN66" i="1"/>
  <c r="AL66" i="1"/>
  <c r="AM66" i="1"/>
  <c r="AF118" i="1"/>
  <c r="AL118" i="1"/>
  <c r="AM118" i="1"/>
  <c r="AN118" i="1"/>
  <c r="AO118" i="1"/>
  <c r="AF9" i="1"/>
  <c r="AL9" i="1"/>
  <c r="AM9" i="1"/>
  <c r="AN9" i="1"/>
  <c r="AO9" i="1"/>
  <c r="AF88" i="1"/>
  <c r="AO88" i="1"/>
  <c r="AN88" i="1"/>
  <c r="AM88" i="1"/>
  <c r="AL88" i="1"/>
  <c r="AM77" i="1"/>
  <c r="AN77" i="1"/>
  <c r="AO77" i="1"/>
  <c r="AM6" i="1"/>
  <c r="AN6" i="1"/>
  <c r="AO6" i="1"/>
  <c r="AF17" i="1"/>
  <c r="AL17" i="1"/>
  <c r="AM17" i="1"/>
  <c r="AN17" i="1"/>
  <c r="AO17" i="1"/>
  <c r="AF11" i="1"/>
  <c r="AL11" i="1"/>
  <c r="AM11" i="1"/>
  <c r="AN11" i="1"/>
  <c r="AO11" i="1"/>
  <c r="AF50" i="1"/>
  <c r="AL50" i="1"/>
  <c r="AM50" i="1"/>
  <c r="AN50" i="1"/>
  <c r="AO50" i="1"/>
  <c r="AF35" i="1"/>
  <c r="AL35" i="1"/>
  <c r="AM35" i="1"/>
  <c r="AN35" i="1"/>
  <c r="AO35" i="1"/>
  <c r="AM28" i="1"/>
  <c r="AN28" i="1"/>
  <c r="AO28" i="1"/>
  <c r="AF27" i="1"/>
  <c r="AN27" i="1"/>
  <c r="AL27" i="1"/>
  <c r="AM27" i="1"/>
  <c r="AO27" i="1"/>
  <c r="AF101" i="1"/>
  <c r="AL101" i="1"/>
  <c r="AM101" i="1"/>
  <c r="AN101" i="1"/>
  <c r="AO101" i="1"/>
  <c r="AF13" i="1"/>
  <c r="AL13" i="1"/>
  <c r="AM13" i="1"/>
  <c r="AN13" i="1"/>
  <c r="AO13" i="1"/>
  <c r="AF68" i="1"/>
  <c r="AL68" i="1"/>
  <c r="AM68" i="1"/>
  <c r="AN68" i="1"/>
  <c r="AO68" i="1"/>
  <c r="AM26" i="1"/>
  <c r="AN26" i="1"/>
  <c r="AO26" i="1"/>
  <c r="AF69" i="1"/>
  <c r="AN69" i="1"/>
  <c r="AL69" i="1"/>
  <c r="AM69" i="1"/>
  <c r="AO69" i="1"/>
  <c r="AN25" i="1"/>
  <c r="AM25" i="1"/>
  <c r="AO25" i="1"/>
  <c r="AF52" i="1"/>
  <c r="AL52" i="1"/>
  <c r="AN52" i="1"/>
  <c r="AM52" i="1"/>
  <c r="AO52" i="1"/>
  <c r="AM40" i="1"/>
  <c r="AN40" i="1"/>
  <c r="AO40" i="1"/>
  <c r="AF49" i="1"/>
  <c r="AL49" i="1"/>
  <c r="AN49" i="1"/>
  <c r="AM49" i="1"/>
  <c r="AO49" i="1"/>
  <c r="AF107" i="1"/>
  <c r="AL107" i="1"/>
  <c r="AM107" i="1"/>
  <c r="AN107" i="1"/>
  <c r="AO107" i="1"/>
  <c r="AF106" i="1"/>
  <c r="AM106" i="1"/>
  <c r="AN106" i="1"/>
  <c r="AL106" i="1"/>
  <c r="AO106" i="1"/>
  <c r="AN103" i="1"/>
  <c r="AM103" i="1"/>
  <c r="AO103" i="1"/>
  <c r="AN12" i="1"/>
  <c r="AM12" i="1"/>
  <c r="AO12" i="1"/>
  <c r="AF105" i="1"/>
  <c r="AL105" i="1"/>
  <c r="AM105" i="1"/>
  <c r="AO105" i="1"/>
  <c r="AN105" i="1"/>
  <c r="AF97" i="1"/>
  <c r="AL97" i="1"/>
  <c r="AO97" i="1"/>
  <c r="AM97" i="1"/>
  <c r="AN97" i="1"/>
  <c r="AF37" i="1"/>
  <c r="AM37" i="1"/>
  <c r="AL37" i="1"/>
  <c r="AN37" i="1"/>
  <c r="AO37" i="1"/>
  <c r="AF98" i="1"/>
  <c r="AL98" i="1"/>
  <c r="AM98" i="1"/>
  <c r="AN98" i="1"/>
  <c r="AO98" i="1"/>
  <c r="AF93" i="1"/>
  <c r="AN93" i="1"/>
  <c r="AL93" i="1"/>
  <c r="AM93" i="1"/>
  <c r="AO93" i="1"/>
  <c r="AF44" i="1"/>
  <c r="AL44" i="1"/>
  <c r="AM44" i="1"/>
  <c r="AN44" i="1"/>
  <c r="AO44" i="1"/>
  <c r="AF90" i="1"/>
  <c r="AL90" i="1"/>
  <c r="AM90" i="1"/>
  <c r="AN90" i="1"/>
  <c r="AO90" i="1"/>
  <c r="AF108" i="1"/>
  <c r="AL108" i="1"/>
  <c r="AN108" i="1"/>
  <c r="AM108" i="1"/>
  <c r="AO108" i="1"/>
  <c r="AN102" i="1"/>
  <c r="AM102" i="1"/>
  <c r="AO102" i="1"/>
  <c r="AF70" i="1"/>
  <c r="AM70" i="1"/>
  <c r="AN70" i="1"/>
  <c r="AL70" i="1"/>
  <c r="AO70" i="1"/>
  <c r="AF55" i="1"/>
  <c r="AL55" i="1"/>
  <c r="AM55" i="1"/>
  <c r="AN55" i="1"/>
  <c r="AO55" i="1"/>
  <c r="AF23" i="1"/>
  <c r="AL23" i="1"/>
  <c r="AM23" i="1"/>
  <c r="AN23" i="1"/>
  <c r="AO23" i="1"/>
  <c r="AF54" i="1"/>
  <c r="AN54" i="1"/>
  <c r="AL54" i="1"/>
  <c r="AM54" i="1"/>
  <c r="AO54" i="1"/>
  <c r="AF18" i="1"/>
  <c r="AL18" i="1"/>
  <c r="AM18" i="1"/>
  <c r="AO18" i="1"/>
  <c r="AN18" i="1"/>
  <c r="AP118" i="1"/>
  <c r="AE4" i="1"/>
  <c r="AP4" i="1" s="1"/>
  <c r="AE35" i="1"/>
  <c r="AD66" i="1"/>
  <c r="AP66" i="1" s="1"/>
  <c r="AE58" i="1"/>
  <c r="AD101" i="1"/>
  <c r="AD53" i="1"/>
  <c r="AD5" i="1"/>
  <c r="AE71" i="1"/>
  <c r="AD102" i="1"/>
  <c r="AD42" i="1"/>
  <c r="AE106" i="1"/>
  <c r="AE22" i="1"/>
  <c r="AD77" i="1"/>
  <c r="AE117" i="1"/>
  <c r="AE57" i="1"/>
  <c r="AD112" i="1"/>
  <c r="AD40" i="1"/>
  <c r="AE92" i="1"/>
  <c r="AE20" i="1"/>
  <c r="AD51" i="1"/>
  <c r="AE103" i="1"/>
  <c r="AE7" i="1"/>
  <c r="AD38" i="1"/>
  <c r="AE78" i="1"/>
  <c r="AE6" i="1"/>
  <c r="AD73" i="1"/>
  <c r="AD61" i="1"/>
  <c r="AD49" i="1"/>
  <c r="AD37" i="1"/>
  <c r="AD25" i="1"/>
  <c r="AD13" i="1"/>
  <c r="AE114" i="1"/>
  <c r="AE42" i="1"/>
  <c r="AD109" i="1"/>
  <c r="AE113" i="1"/>
  <c r="AE101" i="1"/>
  <c r="AE89" i="1"/>
  <c r="AE77" i="1"/>
  <c r="AE65" i="1"/>
  <c r="AE53" i="1"/>
  <c r="AE41" i="1"/>
  <c r="AE29" i="1"/>
  <c r="AE17" i="1"/>
  <c r="AE5" i="1"/>
  <c r="AD108" i="1"/>
  <c r="AD96" i="1"/>
  <c r="AD84" i="1"/>
  <c r="AD72" i="1"/>
  <c r="AD60" i="1"/>
  <c r="AD48" i="1"/>
  <c r="AD36" i="1"/>
  <c r="AD24" i="1"/>
  <c r="AD12" i="1"/>
  <c r="AE83" i="1"/>
  <c r="AD114" i="1"/>
  <c r="AD18" i="1"/>
  <c r="AE70" i="1"/>
  <c r="AD113" i="1"/>
  <c r="AD29" i="1"/>
  <c r="AE93" i="1"/>
  <c r="AE33" i="1"/>
  <c r="AD76" i="1"/>
  <c r="AD16" i="1"/>
  <c r="AE44" i="1"/>
  <c r="AD87" i="1"/>
  <c r="AD27" i="1"/>
  <c r="AE79" i="1"/>
  <c r="AE55" i="1"/>
  <c r="AD110" i="1"/>
  <c r="AD86" i="1"/>
  <c r="AD14" i="1"/>
  <c r="AE102" i="1"/>
  <c r="AE30" i="1"/>
  <c r="AD85" i="1"/>
  <c r="AE112" i="1"/>
  <c r="AE100" i="1"/>
  <c r="AE88" i="1"/>
  <c r="AE76" i="1"/>
  <c r="AE64" i="1"/>
  <c r="AE52" i="1"/>
  <c r="AE40" i="1"/>
  <c r="AE28" i="1"/>
  <c r="AE16" i="1"/>
  <c r="AD107" i="1"/>
  <c r="AD95" i="1"/>
  <c r="AD83" i="1"/>
  <c r="AD71" i="1"/>
  <c r="AD59" i="1"/>
  <c r="AD47" i="1"/>
  <c r="AD35" i="1"/>
  <c r="AD23" i="1"/>
  <c r="AD11" i="1"/>
  <c r="AE67" i="1"/>
  <c r="AD98" i="1"/>
  <c r="AD26" i="1"/>
  <c r="AE90" i="1"/>
  <c r="AE54" i="1"/>
  <c r="AE18" i="1"/>
  <c r="AD97" i="1"/>
  <c r="AE111" i="1"/>
  <c r="AE99" i="1"/>
  <c r="AE87" i="1"/>
  <c r="AE75" i="1"/>
  <c r="AE63" i="1"/>
  <c r="AE51" i="1"/>
  <c r="AE39" i="1"/>
  <c r="AE27" i="1"/>
  <c r="AE15" i="1"/>
  <c r="AD106" i="1"/>
  <c r="AD94" i="1"/>
  <c r="AD82" i="1"/>
  <c r="AD70" i="1"/>
  <c r="AD58" i="1"/>
  <c r="AD46" i="1"/>
  <c r="AD34" i="1"/>
  <c r="AD22" i="1"/>
  <c r="AD10" i="1"/>
  <c r="AE95" i="1"/>
  <c r="AE23" i="1"/>
  <c r="AD78" i="1"/>
  <c r="AD6" i="1"/>
  <c r="AE94" i="1"/>
  <c r="AE10" i="1"/>
  <c r="AD65" i="1"/>
  <c r="AE105" i="1"/>
  <c r="AE45" i="1"/>
  <c r="AD100" i="1"/>
  <c r="AD28" i="1"/>
  <c r="AE80" i="1"/>
  <c r="AE8" i="1"/>
  <c r="AD63" i="1"/>
  <c r="AE115" i="1"/>
  <c r="AE19" i="1"/>
  <c r="AD62" i="1"/>
  <c r="AE86" i="1"/>
  <c r="AE74" i="1"/>
  <c r="AE62" i="1"/>
  <c r="AE50" i="1"/>
  <c r="AE38" i="1"/>
  <c r="AE26" i="1"/>
  <c r="AE14" i="1"/>
  <c r="AD117" i="1"/>
  <c r="AD105" i="1"/>
  <c r="AD93" i="1"/>
  <c r="AD81" i="1"/>
  <c r="AD69" i="1"/>
  <c r="AD57" i="1"/>
  <c r="AD45" i="1"/>
  <c r="AD33" i="1"/>
  <c r="AD21" i="1"/>
  <c r="AD9" i="1"/>
  <c r="AE47" i="1"/>
  <c r="AD90" i="1"/>
  <c r="AD30" i="1"/>
  <c r="AE34" i="1"/>
  <c r="AD17" i="1"/>
  <c r="AE69" i="1"/>
  <c r="AE9" i="1"/>
  <c r="AD64" i="1"/>
  <c r="AE104" i="1"/>
  <c r="AE32" i="1"/>
  <c r="AD75" i="1"/>
  <c r="AE91" i="1"/>
  <c r="AE31" i="1"/>
  <c r="AD74" i="1"/>
  <c r="AE98" i="1"/>
  <c r="AE97" i="1"/>
  <c r="AE73" i="1"/>
  <c r="AE37" i="1"/>
  <c r="AD116" i="1"/>
  <c r="AD92" i="1"/>
  <c r="AD68" i="1"/>
  <c r="AD56" i="1"/>
  <c r="AD44" i="1"/>
  <c r="AD32" i="1"/>
  <c r="AD20" i="1"/>
  <c r="AD8" i="1"/>
  <c r="AE107" i="1"/>
  <c r="AE59" i="1"/>
  <c r="AE11" i="1"/>
  <c r="AD54" i="1"/>
  <c r="AE82" i="1"/>
  <c r="AE46" i="1"/>
  <c r="AD89" i="1"/>
  <c r="AD41" i="1"/>
  <c r="AE81" i="1"/>
  <c r="AE21" i="1"/>
  <c r="AD88" i="1"/>
  <c r="AD52" i="1"/>
  <c r="AE116" i="1"/>
  <c r="AE68" i="1"/>
  <c r="AE56" i="1"/>
  <c r="AD111" i="1"/>
  <c r="AD99" i="1"/>
  <c r="AD39" i="1"/>
  <c r="AD15" i="1"/>
  <c r="AE43" i="1"/>
  <c r="AD50" i="1"/>
  <c r="AE110" i="1"/>
  <c r="AE109" i="1"/>
  <c r="AE85" i="1"/>
  <c r="AE61" i="1"/>
  <c r="AE49" i="1"/>
  <c r="AE25" i="1"/>
  <c r="AE13" i="1"/>
  <c r="AD104" i="1"/>
  <c r="AD80" i="1"/>
  <c r="AE108" i="1"/>
  <c r="AE96" i="1"/>
  <c r="AE84" i="1"/>
  <c r="AE72" i="1"/>
  <c r="AE60" i="1"/>
  <c r="AE48" i="1"/>
  <c r="AE36" i="1"/>
  <c r="AE24" i="1"/>
  <c r="AE12" i="1"/>
  <c r="AD115" i="1"/>
  <c r="AD103" i="1"/>
  <c r="AD91" i="1"/>
  <c r="AD79" i="1"/>
  <c r="AD67" i="1"/>
  <c r="AD55" i="1"/>
  <c r="AD43" i="1"/>
  <c r="AD31" i="1"/>
  <c r="AD19" i="1"/>
  <c r="AD7" i="1"/>
  <c r="AP65" i="1" l="1"/>
  <c r="AP20" i="1"/>
  <c r="AP44" i="1"/>
  <c r="AP58" i="1"/>
  <c r="AP39" i="1"/>
  <c r="AP54" i="1"/>
  <c r="AP52" i="1"/>
  <c r="AP89" i="1"/>
  <c r="AP6" i="1"/>
  <c r="AP93" i="1"/>
  <c r="AP78" i="1"/>
  <c r="AP101" i="1"/>
  <c r="AP55" i="1"/>
  <c r="AP50" i="1"/>
  <c r="AP68" i="1"/>
  <c r="AP31" i="1"/>
  <c r="AP42" i="1"/>
  <c r="AP15" i="1"/>
  <c r="AP43" i="1"/>
  <c r="AP32" i="1"/>
  <c r="AP99" i="1"/>
  <c r="AP79" i="1"/>
  <c r="AP115" i="1"/>
  <c r="AP95" i="1"/>
  <c r="AP16" i="1"/>
  <c r="AP114" i="1"/>
  <c r="AP64" i="1"/>
  <c r="AP17" i="1"/>
  <c r="AP96" i="1"/>
  <c r="AP45" i="1"/>
  <c r="AP53" i="1"/>
  <c r="AP71" i="1"/>
  <c r="AP75" i="1"/>
  <c r="AP67" i="1"/>
  <c r="AP70" i="1"/>
  <c r="AP59" i="1"/>
  <c r="AP27" i="1"/>
  <c r="AP25" i="1"/>
  <c r="AP82" i="1"/>
  <c r="AP97" i="1"/>
  <c r="AP87" i="1"/>
  <c r="AP40" i="1"/>
  <c r="AP62" i="1"/>
  <c r="AP103" i="1"/>
  <c r="AP81" i="1"/>
  <c r="AP106" i="1"/>
  <c r="AP85" i="1"/>
  <c r="AP36" i="1"/>
  <c r="AP61" i="1"/>
  <c r="AP28" i="1"/>
  <c r="AP80" i="1"/>
  <c r="AP107" i="1"/>
  <c r="AP76" i="1"/>
  <c r="AP48" i="1"/>
  <c r="AP113" i="1"/>
  <c r="AP63" i="1"/>
  <c r="AP26" i="1"/>
  <c r="AP60" i="1"/>
  <c r="AP91" i="1"/>
  <c r="AP105" i="1"/>
  <c r="AP7" i="1"/>
  <c r="AP72" i="1"/>
  <c r="AP88" i="1"/>
  <c r="AP22" i="1"/>
  <c r="AP86" i="1"/>
  <c r="AP109" i="1"/>
  <c r="AP41" i="1"/>
  <c r="AP56" i="1"/>
  <c r="AP33" i="1"/>
  <c r="AP47" i="1"/>
  <c r="AP13" i="1"/>
  <c r="AP5" i="1"/>
  <c r="AP92" i="1"/>
  <c r="AP57" i="1"/>
  <c r="AP12" i="1"/>
  <c r="AP37" i="1"/>
  <c r="AP104" i="1"/>
  <c r="AP116" i="1"/>
  <c r="AP69" i="1"/>
  <c r="AP94" i="1"/>
  <c r="AP83" i="1"/>
  <c r="AP24" i="1"/>
  <c r="AP49" i="1"/>
  <c r="AP112" i="1"/>
  <c r="AP77" i="1"/>
  <c r="AP111" i="1"/>
  <c r="AP98" i="1"/>
  <c r="AP19" i="1"/>
  <c r="AP8" i="1"/>
  <c r="AP74" i="1"/>
  <c r="AP90" i="1"/>
  <c r="AP10" i="1"/>
  <c r="AP14" i="1"/>
  <c r="AP29" i="1"/>
  <c r="AP84" i="1"/>
  <c r="AP38" i="1"/>
  <c r="AP73" i="1"/>
  <c r="AP117" i="1"/>
  <c r="AP11" i="1"/>
  <c r="AP9" i="1"/>
  <c r="AP100" i="1"/>
  <c r="AP34" i="1"/>
  <c r="AP23" i="1"/>
  <c r="AP110" i="1"/>
  <c r="AP108" i="1"/>
  <c r="AP102" i="1"/>
  <c r="AP30" i="1"/>
  <c r="AP21" i="1"/>
  <c r="AP46" i="1"/>
  <c r="AP35" i="1"/>
  <c r="AP18" i="1"/>
  <c r="AP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<sst xmlns="http://schemas.openxmlformats.org/spreadsheetml/2006/main" count="847" uniqueCount="374">
  <si>
    <t>HIMS</t>
  </si>
  <si>
    <t>TSLA</t>
  </si>
  <si>
    <t>STNE</t>
  </si>
  <si>
    <t>MSFT</t>
  </si>
  <si>
    <t>ENPH</t>
  </si>
  <si>
    <t>SOFI</t>
  </si>
  <si>
    <t>GOOGL</t>
  </si>
  <si>
    <t>ASML</t>
  </si>
  <si>
    <t>NVDA</t>
  </si>
  <si>
    <t>TMDX</t>
  </si>
  <si>
    <t>ANET</t>
  </si>
  <si>
    <t>LMT</t>
  </si>
  <si>
    <t>XYL</t>
  </si>
  <si>
    <t>LNTH</t>
  </si>
  <si>
    <t>PG</t>
  </si>
  <si>
    <t>NU</t>
  </si>
  <si>
    <t>TSM</t>
  </si>
  <si>
    <t>GMAB</t>
  </si>
  <si>
    <t>FCX</t>
  </si>
  <si>
    <t>DE</t>
  </si>
  <si>
    <t>SE</t>
  </si>
  <si>
    <t>PYPL</t>
  </si>
  <si>
    <t>BMY</t>
  </si>
  <si>
    <t>AMZN</t>
  </si>
  <si>
    <t>FTNT</t>
  </si>
  <si>
    <t>MNST</t>
  </si>
  <si>
    <t>PLTR</t>
  </si>
  <si>
    <t>KSPI</t>
  </si>
  <si>
    <t>IBKR</t>
  </si>
  <si>
    <t>SYK</t>
  </si>
  <si>
    <t>ETSY</t>
  </si>
  <si>
    <t>NTLA</t>
  </si>
  <si>
    <t>INTC</t>
  </si>
  <si>
    <t>INTU</t>
  </si>
  <si>
    <t>BKNG</t>
  </si>
  <si>
    <t>CACI</t>
  </si>
  <si>
    <t>LIN</t>
  </si>
  <si>
    <t>MELI</t>
  </si>
  <si>
    <t>EXLS</t>
  </si>
  <si>
    <t>HPE</t>
  </si>
  <si>
    <t>ONTO</t>
  </si>
  <si>
    <t>MPWR</t>
  </si>
  <si>
    <t>META</t>
  </si>
  <si>
    <t>BX</t>
  </si>
  <si>
    <t>TTEK</t>
  </si>
  <si>
    <t>CRM</t>
  </si>
  <si>
    <t>INM</t>
  </si>
  <si>
    <t>IBRX</t>
  </si>
  <si>
    <t>TPST</t>
  </si>
  <si>
    <t>AVGO</t>
  </si>
  <si>
    <t>GTLS</t>
  </si>
  <si>
    <t>HNST</t>
  </si>
  <si>
    <t>CAKE</t>
  </si>
  <si>
    <t>NET</t>
  </si>
  <si>
    <t>SNPS</t>
  </si>
  <si>
    <t>SPOT</t>
  </si>
  <si>
    <t>GDDY</t>
  </si>
  <si>
    <t>AKAM</t>
  </si>
  <si>
    <t>TNK</t>
  </si>
  <si>
    <t>IOVA</t>
  </si>
  <si>
    <t>NVGS</t>
  </si>
  <si>
    <t>V</t>
  </si>
  <si>
    <t>CWCO</t>
  </si>
  <si>
    <t>POWL</t>
  </si>
  <si>
    <t>SHOP</t>
  </si>
  <si>
    <t>AXON</t>
  </si>
  <si>
    <t>ADSK</t>
  </si>
  <si>
    <t>OPRA</t>
  </si>
  <si>
    <t>ORCL</t>
  </si>
  <si>
    <t>GCT</t>
  </si>
  <si>
    <t>PODD</t>
  </si>
  <si>
    <t>ACMR</t>
  </si>
  <si>
    <t>NXT</t>
  </si>
  <si>
    <t>PWR</t>
  </si>
  <si>
    <t>CCJ</t>
  </si>
  <si>
    <t>PANW</t>
  </si>
  <si>
    <t>HALO</t>
  </si>
  <si>
    <t>CTAS</t>
  </si>
  <si>
    <t>ASTS</t>
  </si>
  <si>
    <t>LUNR</t>
  </si>
  <si>
    <t>RKLB</t>
  </si>
  <si>
    <t>ODD</t>
  </si>
  <si>
    <t>CELH</t>
  </si>
  <si>
    <t>SMCI</t>
  </si>
  <si>
    <t>Revenue</t>
  </si>
  <si>
    <t>Price</t>
  </si>
  <si>
    <t>LY-1</t>
  </si>
  <si>
    <t>LY</t>
  </si>
  <si>
    <t>1211.HK</t>
  </si>
  <si>
    <t>6367.T</t>
  </si>
  <si>
    <t>FTK.DE</t>
  </si>
  <si>
    <t>ASSA-B.ST</t>
  </si>
  <si>
    <t>6586.T</t>
  </si>
  <si>
    <t>TXT.WA</t>
  </si>
  <si>
    <t>HAUTO.OL</t>
  </si>
  <si>
    <t>STLAM.MI</t>
  </si>
  <si>
    <t>TTM</t>
  </si>
  <si>
    <t>BELA.AT</t>
  </si>
  <si>
    <t>PKN.WA</t>
  </si>
  <si>
    <t>KAP.IL</t>
  </si>
  <si>
    <t>VBG-B.ST</t>
  </si>
  <si>
    <t>4568.T</t>
  </si>
  <si>
    <t>ENR.DE</t>
  </si>
  <si>
    <t>IOS.DE</t>
  </si>
  <si>
    <t>Gross Profit</t>
  </si>
  <si>
    <t>Cost Of Revenue</t>
  </si>
  <si>
    <t>EBITDA</t>
  </si>
  <si>
    <t>EBITDA M.</t>
  </si>
  <si>
    <t>Gross M.</t>
  </si>
  <si>
    <t>CLSK</t>
  </si>
  <si>
    <t>RBW.WA</t>
  </si>
  <si>
    <t>UL</t>
  </si>
  <si>
    <t>PETR4.SA</t>
  </si>
  <si>
    <t>VWS.CO</t>
  </si>
  <si>
    <t>WPL.WA</t>
  </si>
  <si>
    <t>EVO.ST</t>
  </si>
  <si>
    <t>RYA.IR</t>
  </si>
  <si>
    <t>IVSO.ST</t>
  </si>
  <si>
    <t>PLTH.CN</t>
  </si>
  <si>
    <t>Name</t>
  </si>
  <si>
    <t>Market Cap</t>
  </si>
  <si>
    <t>Total Debt</t>
  </si>
  <si>
    <t>Cash and Cash Equivalents</t>
  </si>
  <si>
    <t>ONTEX.BR</t>
  </si>
  <si>
    <t>MCAP.ST</t>
  </si>
  <si>
    <t>SNT.WA</t>
  </si>
  <si>
    <t>ENX.PA</t>
  </si>
  <si>
    <t>Current</t>
  </si>
  <si>
    <t>ISRG</t>
  </si>
  <si>
    <t>Ticker</t>
  </si>
  <si>
    <t>Hims &amp; Hers Health, Inc.</t>
  </si>
  <si>
    <t>Tesla, Inc.</t>
  </si>
  <si>
    <t>StoneCo Ltd.</t>
  </si>
  <si>
    <t>Microsoft Corporation</t>
  </si>
  <si>
    <t>Enphase Energy, Inc.</t>
  </si>
  <si>
    <t>SoFi Technologies, Inc.</t>
  </si>
  <si>
    <t>Alphabet Inc.</t>
  </si>
  <si>
    <t>Höegh Autoliners ASA</t>
  </si>
  <si>
    <t>ASML Holding N.V.</t>
  </si>
  <si>
    <t>Stellantis N.V.</t>
  </si>
  <si>
    <t>NVIDIA Corporation</t>
  </si>
  <si>
    <t>TransMedics Group, Inc.</t>
  </si>
  <si>
    <t>Arista Networks, Inc.</t>
  </si>
  <si>
    <t>Polski Koncern Naftowy ORLEN Spólka Akcyjna</t>
  </si>
  <si>
    <t>Jumbo S.A.</t>
  </si>
  <si>
    <t>Lockheed Martin Corporation</t>
  </si>
  <si>
    <t>Xylem Inc.</t>
  </si>
  <si>
    <t>Lantheus Holdings, Inc.</t>
  </si>
  <si>
    <t>The Procter &amp; Gamble Company</t>
  </si>
  <si>
    <t>BYD Company Limited</t>
  </si>
  <si>
    <t>Nu Holdings Ltd.</t>
  </si>
  <si>
    <t>Unilever PLC</t>
  </si>
  <si>
    <t>Taiwan Semiconductor Manufacturing Company Limited</t>
  </si>
  <si>
    <t>Petróleo Brasileiro S.A. - Petrobras</t>
  </si>
  <si>
    <t>Genmab A/S</t>
  </si>
  <si>
    <t>Freeport-McMoRan Inc.</t>
  </si>
  <si>
    <t>Deere &amp; Company</t>
  </si>
  <si>
    <t>Sea Limited</t>
  </si>
  <si>
    <t>PayPal Holdings, Inc.</t>
  </si>
  <si>
    <t>Bristol-Myers Squibb Company</t>
  </si>
  <si>
    <t>Amazon.com, Inc.</t>
  </si>
  <si>
    <t>Daikin Industries,Ltd.</t>
  </si>
  <si>
    <t>Fortinet, Inc.</t>
  </si>
  <si>
    <t>Euronext N.V.</t>
  </si>
  <si>
    <t>Monster Beverage Corporation</t>
  </si>
  <si>
    <t>Palantir Technologies Inc.</t>
  </si>
  <si>
    <t>Joint Stock Company Kaspi.kz</t>
  </si>
  <si>
    <t>Interactive Brokers Group, Inc.</t>
  </si>
  <si>
    <t>Stryker Corporation</t>
  </si>
  <si>
    <t>Etsy, Inc.</t>
  </si>
  <si>
    <t>Vestas Wind Systems A/S</t>
  </si>
  <si>
    <t>Intellia Therapeutics, Inc.</t>
  </si>
  <si>
    <t>Intel Corporation</t>
  </si>
  <si>
    <t>Intuit Inc.</t>
  </si>
  <si>
    <t>Booking Holdings Inc.</t>
  </si>
  <si>
    <t>flatexDEGIRO AG</t>
  </si>
  <si>
    <t>Ontex Group NV</t>
  </si>
  <si>
    <t>CACI International Inc</t>
  </si>
  <si>
    <t>ASSA ABLOY AB (publ)</t>
  </si>
  <si>
    <t>Linde plc</t>
  </si>
  <si>
    <t>Makita Corporation</t>
  </si>
  <si>
    <t>Text S.A.</t>
  </si>
  <si>
    <t>MercadoLibre, Inc.</t>
  </si>
  <si>
    <t>ExlService Holdings, Inc.</t>
  </si>
  <si>
    <t>Hewlett Packard Enterprise Company</t>
  </si>
  <si>
    <t>Onto Innovation Inc.</t>
  </si>
  <si>
    <t>Monolithic Power Systems, Inc.</t>
  </si>
  <si>
    <t>Meta Platforms, Inc.</t>
  </si>
  <si>
    <t>Blackstone Inc.</t>
  </si>
  <si>
    <t>Tetra Tech, Inc.</t>
  </si>
  <si>
    <t>Salesforce, Inc.</t>
  </si>
  <si>
    <t>InMed Pharmaceuticals Inc.</t>
  </si>
  <si>
    <t>ImmunityBio, Inc.</t>
  </si>
  <si>
    <t>Tempest Therapeutics, Inc.</t>
  </si>
  <si>
    <t>Wirtualna Polska Holding S.A.</t>
  </si>
  <si>
    <t>Evolution AB (publ)</t>
  </si>
  <si>
    <t>MedCap AB (publ)</t>
  </si>
  <si>
    <t>Broadcom Inc.</t>
  </si>
  <si>
    <t>Chart Industries, Inc.</t>
  </si>
  <si>
    <t>The Honest Company, Inc.</t>
  </si>
  <si>
    <t>The Cheesecake Factory Incorporated</t>
  </si>
  <si>
    <t>Cloudflare, Inc.</t>
  </si>
  <si>
    <t>Synopsys, Inc.</t>
  </si>
  <si>
    <t>Spotify Technology S.A.</t>
  </si>
  <si>
    <t>GoDaddy Inc.</t>
  </si>
  <si>
    <t>Akamai Technologies, Inc.</t>
  </si>
  <si>
    <t>Teekay Tankers Ltd.</t>
  </si>
  <si>
    <t>Iovance Biotherapeutics, Inc.</t>
  </si>
  <si>
    <t>Navigator Holdings Ltd.</t>
  </si>
  <si>
    <t>Visa Inc.</t>
  </si>
  <si>
    <t>Consolidated Water Co. Ltd.</t>
  </si>
  <si>
    <t>Powell Industries, Inc.</t>
  </si>
  <si>
    <t>Shopify Inc.</t>
  </si>
  <si>
    <t>Axon Enterprise, Inc.</t>
  </si>
  <si>
    <t>Autodesk, Inc.</t>
  </si>
  <si>
    <t>IONOS Group SE</t>
  </si>
  <si>
    <t>Opera Limited</t>
  </si>
  <si>
    <t>Oracle Corporation</t>
  </si>
  <si>
    <t>Ryanair Holdings plc</t>
  </si>
  <si>
    <t>GigaCloud Technology Inc.</t>
  </si>
  <si>
    <t>Insulet Corporation</t>
  </si>
  <si>
    <t>ACM Research, Inc.</t>
  </si>
  <si>
    <t>Invisio AB (publ)</t>
  </si>
  <si>
    <t>Synektik Spólka Akcyjna</t>
  </si>
  <si>
    <t>Nextracker Inc.</t>
  </si>
  <si>
    <t>Quanta Services, Inc.</t>
  </si>
  <si>
    <t>Siemens Energy AG</t>
  </si>
  <si>
    <t>Cameco Corporation</t>
  </si>
  <si>
    <t>JSC National Atomic Company Kazatomprom</t>
  </si>
  <si>
    <t>Palo Alto Networks, Inc.</t>
  </si>
  <si>
    <t>Planet 13 Holdings Inc.</t>
  </si>
  <si>
    <t>Rainbow Tours S.A.</t>
  </si>
  <si>
    <t>VBG Group AB (publ)</t>
  </si>
  <si>
    <t>Daiichi Sankyo Company, Limited</t>
  </si>
  <si>
    <t>Halozyme Therapeutics, Inc.</t>
  </si>
  <si>
    <t>Cintas Corporation</t>
  </si>
  <si>
    <t>AST SpaceMobile, Inc.</t>
  </si>
  <si>
    <t>Intuitive Machines, Inc.</t>
  </si>
  <si>
    <t>Rocket Lab USA, Inc.</t>
  </si>
  <si>
    <t>Oddity Tech Ltd.</t>
  </si>
  <si>
    <t>Celsius Holdings, Inc.</t>
  </si>
  <si>
    <t>Super Micro Computer, Inc.</t>
  </si>
  <si>
    <t>CleanSpark, Inc.</t>
  </si>
  <si>
    <t>Intuitive Surgical, Inc.</t>
  </si>
  <si>
    <t xml:space="preserve">Analyst Rev Growth </t>
  </si>
  <si>
    <t>Rule of 40</t>
  </si>
  <si>
    <t>LY+1</t>
  </si>
  <si>
    <t>LY+2</t>
  </si>
  <si>
    <t>Revenue Growth</t>
  </si>
  <si>
    <t>MC / TTMGP / Rev Growth</t>
  </si>
  <si>
    <t>MC / TTM GP</t>
  </si>
  <si>
    <t>MC / Revenue</t>
  </si>
  <si>
    <t>MC / TTMGP / Rev Growth2</t>
  </si>
  <si>
    <t>Currency</t>
  </si>
  <si>
    <t>Reported Currency</t>
  </si>
  <si>
    <t>Market Cap USD</t>
  </si>
  <si>
    <t>Currency Pair</t>
  </si>
  <si>
    <t>Currency Pair Plaintext</t>
  </si>
  <si>
    <t/>
  </si>
  <si>
    <t>PRICEINFO</t>
  </si>
  <si>
    <t>INCOME</t>
  </si>
  <si>
    <t>CURRENCY CONVERSION</t>
  </si>
  <si>
    <t xml:space="preserve">TTM </t>
  </si>
  <si>
    <t>MANUAL</t>
  </si>
  <si>
    <t>CALC</t>
  </si>
  <si>
    <t>AUTO</t>
  </si>
  <si>
    <t>Enterprise Value USD</t>
  </si>
  <si>
    <t>Total Debt USD</t>
  </si>
  <si>
    <t>Cash and Cash Equivalents USD</t>
  </si>
  <si>
    <t>Revenue USD</t>
  </si>
  <si>
    <t>Gross Profit USD</t>
  </si>
  <si>
    <t>Cost Of Revenue USD</t>
  </si>
  <si>
    <t>EBITDA USD</t>
  </si>
  <si>
    <t>BIDU</t>
  </si>
  <si>
    <t>TCOM</t>
  </si>
  <si>
    <t>Baidu, Inc.</t>
  </si>
  <si>
    <t>Trip.com Group Limited</t>
  </si>
  <si>
    <t>IFNNY</t>
  </si>
  <si>
    <t>TCEHY</t>
  </si>
  <si>
    <t>DNP.WA</t>
  </si>
  <si>
    <t>NVO</t>
  </si>
  <si>
    <t>AAPL</t>
  </si>
  <si>
    <t>LLY</t>
  </si>
  <si>
    <t>MMM</t>
  </si>
  <si>
    <t>VRTX</t>
  </si>
  <si>
    <t>FLNC</t>
  </si>
  <si>
    <t>EVTC</t>
  </si>
  <si>
    <t>KLAC</t>
  </si>
  <si>
    <t>LRCX</t>
  </si>
  <si>
    <t>TDG</t>
  </si>
  <si>
    <t>JPM</t>
  </si>
  <si>
    <t>REGN</t>
  </si>
  <si>
    <t>TMO</t>
  </si>
  <si>
    <t>BLK</t>
  </si>
  <si>
    <t>Infineon Technologies AG</t>
  </si>
  <si>
    <t>Tencent Holdings Limited</t>
  </si>
  <si>
    <t>Dino Polska S.A.</t>
  </si>
  <si>
    <t>Novo Nordisk A/S</t>
  </si>
  <si>
    <t>Apple Inc.</t>
  </si>
  <si>
    <t>Eli Lilly and Company</t>
  </si>
  <si>
    <t>3M Company</t>
  </si>
  <si>
    <t>Vertex Pharmaceuticals Incorporated</t>
  </si>
  <si>
    <t>Fluence Energy, Inc.</t>
  </si>
  <si>
    <t>EVERTEC, Inc.</t>
  </si>
  <si>
    <t>KLA Corporation</t>
  </si>
  <si>
    <t>Lam Research Corporation</t>
  </si>
  <si>
    <t>TransDigm Group Incorporated</t>
  </si>
  <si>
    <t>JPMorgan Chase &amp; Co.</t>
  </si>
  <si>
    <t>Regeneron Pharmaceuticals, Inc.</t>
  </si>
  <si>
    <t>Thermo Fisher Scientific Inc.</t>
  </si>
  <si>
    <t>BlackRock, Inc.</t>
  </si>
  <si>
    <t>Average MC / TTMGP / Rev Growth</t>
  </si>
  <si>
    <t>HOOD</t>
  </si>
  <si>
    <t>MKL</t>
  </si>
  <si>
    <t>GRAL</t>
  </si>
  <si>
    <t>CRWD</t>
  </si>
  <si>
    <t>Robinhood Markets, Inc.</t>
  </si>
  <si>
    <t>Markel Corporation</t>
  </si>
  <si>
    <t>GRAIL, LLC</t>
  </si>
  <si>
    <t>CrowdStrike Holdings, Inc.</t>
  </si>
  <si>
    <t>COIN</t>
  </si>
  <si>
    <t>SPGI</t>
  </si>
  <si>
    <t>COST</t>
  </si>
  <si>
    <t>CP</t>
  </si>
  <si>
    <t>BRK-A</t>
  </si>
  <si>
    <t>PROSY</t>
  </si>
  <si>
    <t>WM</t>
  </si>
  <si>
    <t>TMUS</t>
  </si>
  <si>
    <t>XMTR</t>
  </si>
  <si>
    <t>PM</t>
  </si>
  <si>
    <t>EQNR</t>
  </si>
  <si>
    <t>VALE</t>
  </si>
  <si>
    <t>Revenue Growth CY</t>
  </si>
  <si>
    <t>Coinbase Global, Inc.</t>
  </si>
  <si>
    <t>S&amp;P Global Inc.</t>
  </si>
  <si>
    <t>Costco Wholesale Corporation</t>
  </si>
  <si>
    <t>Canadian Pacific Railway Limited</t>
  </si>
  <si>
    <t>Berkshire Hathaway Inc.</t>
  </si>
  <si>
    <t>Prosus N.V.</t>
  </si>
  <si>
    <t>Waste Management, Inc.</t>
  </si>
  <si>
    <t>T-Mobile US, Inc.</t>
  </si>
  <si>
    <t>Xometry, Inc.</t>
  </si>
  <si>
    <t>Philip Morris International Inc.</t>
  </si>
  <si>
    <t>Equinor ASA</t>
  </si>
  <si>
    <t>Vale S.A.</t>
  </si>
  <si>
    <t>Revenue Growth NY</t>
  </si>
  <si>
    <t>SMLR</t>
  </si>
  <si>
    <t>RDW</t>
  </si>
  <si>
    <t>ABBV</t>
  </si>
  <si>
    <t>NBIX</t>
  </si>
  <si>
    <t>DHR</t>
  </si>
  <si>
    <t>INPST.AS</t>
  </si>
  <si>
    <t>AMPH</t>
  </si>
  <si>
    <t>Semler Scientific, Inc.</t>
  </si>
  <si>
    <t>Redwire Corporation</t>
  </si>
  <si>
    <t>AbbVie Inc.</t>
  </si>
  <si>
    <t>Neurocrine Biosciences, Inc.</t>
  </si>
  <si>
    <t>Danaher Corporation</t>
  </si>
  <si>
    <t>InPost S.A.</t>
  </si>
  <si>
    <t>Amphastar Pharmaceuticals, Inc.</t>
  </si>
  <si>
    <t>PDD</t>
  </si>
  <si>
    <t>UBER</t>
  </si>
  <si>
    <t>PDD Holdings Inc.</t>
  </si>
  <si>
    <t>Uber Technologies, Inc.</t>
  </si>
  <si>
    <t>IREN</t>
  </si>
  <si>
    <t>HFG.DE</t>
  </si>
  <si>
    <t>Iris Energy Limited</t>
  </si>
  <si>
    <t>HelloFresh SE</t>
  </si>
  <si>
    <t>LI</t>
  </si>
  <si>
    <t>BKSY</t>
  </si>
  <si>
    <t>LKNCY</t>
  </si>
  <si>
    <t>Li Auto Inc.</t>
  </si>
  <si>
    <t>BlackSky Technology Inc.</t>
  </si>
  <si>
    <t>Luckin Coffee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</si>
</sst>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4">
  <rv s="0">
    <v>en-US</v>
    <v>av2elh</v>
    <v>268435456</v>
    <v>1</v>
    <v>Powered by Refinitiv</v>
    <v>0</v>
    <v>BRL/USD</v>
    <v>2</v>
    <v>3</v>
    <v>Finance</v>
    <v>4</v>
    <v>0.2082</v>
    <v>0.17050000000000001</v>
    <v>-8.4000000000000003E-4</v>
    <v>-4.6289999999999994E-3</v>
    <v>USD</v>
    <v>BRL</v>
    <v>0.18149999999999999</v>
    <v>Currency Pair</v>
    <v>45558.784548611111</v>
    <v>0.17860000000000001</v>
    <v>Brazilian Real/US Dollar FX Cross Rate</v>
    <v>0.18149999999999999</v>
    <v>0.18149999999999999</v>
    <v>0.18060000000000001</v>
    <v>BRLUSD</v>
    <v>BRL/USD</v>
  </rv>
  <rv s="1">
    <v>0</v>
  </rv>
  <rv s="0">
    <v>en-US</v>
    <v>avnmgh</v>
    <v>268435456</v>
    <v>1</v>
    <v>Powered by Refinitiv</v>
    <v>0</v>
    <v>NOK/USD</v>
    <v>2</v>
    <v>3</v>
    <v>Finance</v>
    <v>4</v>
    <v>9.9430000000000004E-2</v>
    <v>8.8590000000000002E-2</v>
    <v>1.3999999999999999E-4</v>
    <v>1.47E-3</v>
    <v>USD</v>
    <v>NOK</v>
    <v>9.5560000000000006E-2</v>
    <v>Currency Pair</v>
    <v>45558.784513888888</v>
    <v>9.4850000000000004E-2</v>
    <v>Norwegian Krone/US Dollar FX Cross Rate</v>
    <v>9.4759999999999997E-2</v>
    <v>9.5250000000000001E-2</v>
    <v>9.5390000000000003E-2</v>
    <v>NOKUSD</v>
    <v>NOK/USD</v>
  </rv>
  <rv s="1">
    <v>2</v>
  </rv>
  <rv s="0">
    <v>en-US</v>
    <v>av932w</v>
    <v>268435456</v>
    <v>1</v>
    <v>Powered by Refinitiv</v>
    <v>0</v>
    <v>EUR/USD</v>
    <v>2</v>
    <v>3</v>
    <v>Finance</v>
    <v>4</v>
    <v>1.1201000000000001</v>
    <v>1.0447</v>
    <v>-4.3E-3</v>
    <v>-3.852E-3</v>
    <v>USD</v>
    <v>EUR</v>
    <v>1.1167</v>
    <v>Currency Pair</v>
    <v>45558.784386574072</v>
    <v>1.1084000000000001</v>
    <v>Euro/US Dollar FX Spot Rate</v>
    <v>1.1161000000000001</v>
    <v>1.1162000000000001</v>
    <v>1.1119000000000001</v>
    <v>EURUSD</v>
    <v>EUR/USD</v>
  </rv>
  <rv s="1">
    <v>4</v>
  </rv>
  <rv s="0">
    <v>en-US</v>
    <v>avq2cw</v>
    <v>268435456</v>
    <v>1</v>
    <v>Powered by Refinitiv</v>
    <v>0</v>
    <v>PLN/USD</v>
    <v>2</v>
    <v>3</v>
    <v>Finance</v>
    <v>4</v>
    <v>0.26250000000000001</v>
    <v>0.22459999999999999</v>
    <v>-8.9999999999999998E-4</v>
    <v>-3.4460000000000003E-3</v>
    <v>USD</v>
    <v>PLN</v>
    <v>0.26150000000000001</v>
    <v>Currency Pair</v>
    <v>45558.784444444442</v>
    <v>0.2591</v>
    <v>Polish Zloty/US Dollar FX Cross Rate</v>
    <v>0.26100000000000001</v>
    <v>0.26119999999999999</v>
    <v>0.26029999999999998</v>
    <v>PLNUSD</v>
    <v>PLN/USD</v>
  </rv>
  <rv s="1">
    <v>6</v>
  </rv>
  <rv s="0">
    <v>en-US</v>
    <v>av554c</v>
    <v>268435456</v>
    <v>1</v>
    <v>Powered by Refinitiv</v>
    <v>0</v>
    <v>CNY/USD</v>
    <v>2</v>
    <v>3</v>
    <v>Finance</v>
    <v>4</v>
    <v>0.14199999999999999</v>
    <v>0.1366</v>
    <v>-6.0000000000000002E-6</v>
    <v>-4.2310000000000007E-5</v>
    <v>USD</v>
    <v>CNY</v>
    <v>0.1419</v>
    <v>Currency Pair</v>
    <v>45558.676180555558</v>
    <v>0.1416</v>
    <v>Chinese Renminbi/US Dollar FX Cross Rate</v>
    <v>0.1419</v>
    <v>0.14180000000000001</v>
    <v>0.14180000000000001</v>
    <v>CNYUSD</v>
    <v>CNY/USD</v>
  </rv>
  <rv s="1">
    <v>8</v>
  </rv>
  <rv s="0">
    <v>en-US</v>
    <v>avbskr</v>
    <v>268435456</v>
    <v>1</v>
    <v>Powered by Refinitiv</v>
    <v>0</v>
    <v>HKD/USD</v>
    <v>2</v>
    <v>3</v>
    <v>Finance</v>
    <v>4</v>
    <v>0.12870000000000001</v>
    <v>0.12759999999999999</v>
    <v>7.3999999999999996E-5</v>
    <v>5.7649999999999997E-4</v>
    <v>USD</v>
    <v>HKD</v>
    <v>0.1285</v>
    <v>Currency Pair</v>
    <v>45558.784432870372</v>
    <v>0.1283</v>
    <v>Hong Kong Dollar/US Dollar FX Cross Rate</v>
    <v>0.1283</v>
    <v>0.12839999999999999</v>
    <v>0.12839999999999999</v>
    <v>HKDUSD</v>
    <v>HKD/USD</v>
  </rv>
  <rv s="1">
    <v>10</v>
  </rv>
  <rv s="0">
    <v>en-US</v>
    <v>avvidm</v>
    <v>268435456</v>
    <v>1</v>
    <v>Powered by Refinitiv</v>
    <v>0</v>
    <v>TWD/USD</v>
    <v>2</v>
    <v>3</v>
    <v>Finance</v>
    <v>4</v>
    <v>3.2800000000000003E-2</v>
    <v>3.0360000000000002E-2</v>
    <v>-3.8000000000000002E-5</v>
    <v>-1.2160000000000001E-3</v>
    <v>USD</v>
    <v>TWD</v>
    <v>3.1300000000000001E-2</v>
    <v>Currency Pair</v>
    <v>45558.784467592595</v>
    <v>3.1119999999999998E-2</v>
    <v>Taiwan Dollar/US Dollar FX Cross Rate</v>
    <v>3.124E-2</v>
    <v>3.124E-2</v>
    <v>3.1199999999999999E-2</v>
    <v>TWDUSD</v>
    <v>TWD/USD</v>
  </rv>
  <rv s="1">
    <v>12</v>
  </rv>
  <rv s="0">
    <v>en-US</v>
    <v>av79ec</v>
    <v>268435456</v>
    <v>1</v>
    <v>Powered by Refinitiv</v>
    <v>0</v>
    <v>DKK/USD</v>
    <v>2</v>
    <v>3</v>
    <v>Finance</v>
    <v>4</v>
    <v>0.15010000000000001</v>
    <v>0.1401</v>
    <v>-5.0000000000000001E-4</v>
    <v>-3.3419999999999999E-3</v>
    <v>USD</v>
    <v>DKK</v>
    <v>0.1497</v>
    <v>Currency Pair</v>
    <v>45558.784537037034</v>
    <v>0.14860000000000001</v>
    <v>Danish Krone/US Dollar FX Cross Rate</v>
    <v>0.14960000000000001</v>
    <v>0.14960000000000001</v>
    <v>0.14910000000000001</v>
    <v>DKKUSD</v>
    <v>DKK/USD</v>
  </rv>
  <rv s="1">
    <v>14</v>
  </rv>
  <rv s="0">
    <v>en-US</v>
    <v>ave8h7</v>
    <v>268435456</v>
    <v>1</v>
    <v>Powered by Refinitiv</v>
    <v>0</v>
    <v>JPY/USD</v>
    <v>2</v>
    <v>3</v>
    <v>Finance</v>
    <v>4</v>
    <v>7.1640000000000002E-3</v>
    <v>6.1710000000000003E-3</v>
    <v>2.8E-5</v>
    <v>4.0300000000000006E-3</v>
    <v>USD</v>
    <v>JPY</v>
    <v>6.9849999999999999E-3</v>
    <v>Currency Pair</v>
    <v>45558.784537037034</v>
    <v>6.9230000000000003E-3</v>
    <v>Japanese Yen/US Dollar FX Cross Rate</v>
    <v>6.9470000000000001E-3</v>
    <v>6.9480000000000002E-3</v>
    <v>6.9760000000000004E-3</v>
    <v>JPYUSD</v>
    <v>JPY/USD</v>
  </rv>
  <rv s="1">
    <v>16</v>
  </rv>
  <rv s="0">
    <v>en-US</v>
    <v>avetp2</v>
    <v>268435456</v>
    <v>1</v>
    <v>Powered by Refinitiv</v>
    <v>0</v>
    <v>KZT/USD</v>
    <v>2</v>
    <v>3</v>
    <v>Finance</v>
    <v>4</v>
    <v>2.2769999999999999E-3</v>
    <v>2.0560000000000001E-3</v>
    <v>-2.0999999999999998E-6</v>
    <v>-1.0090000000000001E-3</v>
    <v>USD</v>
    <v>KZT</v>
    <v>2.0839999999999999E-3</v>
    <v>Currency Pair</v>
    <v>45558.543194444443</v>
    <v>2.078E-3</v>
    <v>Kazakhstan Tenge/US Dollar FX Cross Rate</v>
    <v>2.0839999999999999E-3</v>
    <v>2.0820000000000001E-3</v>
    <v>2.0799999999999998E-3</v>
    <v>KZTUSD</v>
    <v>KZT/USD</v>
  </rv>
  <rv s="1">
    <v>18</v>
  </rv>
  <rv s="0">
    <v>en-US</v>
    <v>avuw5r</v>
    <v>268435456</v>
    <v>1</v>
    <v>Powered by Refinitiv</v>
    <v>0</v>
    <v>SEK/USD</v>
    <v>2</v>
    <v>3</v>
    <v>Finance</v>
    <v>4</v>
    <v>0.1009</v>
    <v>8.8599999999999998E-2</v>
    <v>0</v>
    <v>0</v>
    <v>USD</v>
    <v>SEK</v>
    <v>9.8400000000000001E-2</v>
    <v>Currency Pair</v>
    <v>45558.784537037034</v>
    <v>9.7600000000000006E-2</v>
    <v>Swedish Krona/US Dollar FX Cross Rate</v>
    <v>9.8100000000000007E-2</v>
    <v>9.8100000000000007E-2</v>
    <v>9.8100000000000007E-2</v>
    <v>SEKUSD</v>
    <v>SEK/USD</v>
  </rv>
  <rv s="1">
    <v>20</v>
  </rv>
  <rv s="0">
    <v>en-US</v>
    <v>av3wnm</v>
    <v>268435456</v>
    <v>1</v>
    <v>Powered by Refinitiv</v>
    <v>0</v>
    <v>CAD/USD</v>
    <v>2</v>
    <v>3</v>
    <v>Finance</v>
    <v>4</v>
    <v>0.75880000000000003</v>
    <v>0.71689999999999998</v>
    <v>3.5999999999999999E-3</v>
    <v>4.8840000000000003E-3</v>
    <v>USD</v>
    <v>CAD</v>
    <v>0.74139999999999995</v>
    <v>Currency Pair</v>
    <v>45558.784502314818</v>
    <v>0.73629999999999995</v>
    <v>Canadian Dollar/US Dollar FX Cross Rate</v>
    <v>0.73729999999999996</v>
    <v>0.73709999999999998</v>
    <v>0.74070000000000003</v>
    <v>CADUSD</v>
    <v>CAD/USD</v>
  </rv>
  <rv s="1">
    <v>22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469-E32B-4BB2-BA70-CB89DF5DF753}" name="Table1" displayName="Table1" ref="A1:K164" totalsRowShown="0" headerRowDxfId="12" dataDxfId="11">
  <autoFilter ref="A1:K164" xr:uid="{C9785469-E32B-4BB2-BA70-CB89DF5DF753}"/>
  <sortState xmlns:xlrd2="http://schemas.microsoft.com/office/spreadsheetml/2017/richdata2" ref="A2:K164">
    <sortCondition ref="K1:K164"/>
  </sortState>
  <tableColumns count="11">
    <tableColumn id="1" xr3:uid="{A9D48045-BB8C-420D-8FBE-E52256586E5E}" name="Ticker" dataDxfId="10"/>
    <tableColumn id="2" xr3:uid="{CF49BC01-A43F-4ABC-8C99-C82F62BEBF9C}" name="Name" dataDxfId="9"/>
    <tableColumn id="3" xr3:uid="{6178CDCE-6379-4F35-B0E2-30082652BD17}" name="Market Cap USD" dataDxfId="8" dataCellStyle="Comma"/>
    <tableColumn id="9" xr3:uid="{0062CF59-2D29-4178-9721-94D0C262CA27}" name="Revenue Growth CY" dataDxfId="7" dataCellStyle="Percent"/>
    <tableColumn id="11" xr3:uid="{61412138-3029-4523-892F-69DC25CEBBDF}" name="Revenue Growth NY" dataDxfId="6" dataCellStyle="Percent"/>
    <tableColumn id="4" xr3:uid="{BA6BD9E9-3613-4F89-AC8A-858DA3C14B45}" name="MC / Revenue" dataDxfId="5"/>
    <tableColumn id="5" xr3:uid="{B841D38A-12FD-4A7C-AE88-C62EC108A4C5}" name="MC / TTM GP" dataDxfId="4"/>
    <tableColumn id="6" xr3:uid="{8F8489DF-34CD-4354-AF8E-2E5CBA908EB6}" name="MC / TTMGP / Rev Growth" dataDxfId="3"/>
    <tableColumn id="7" xr3:uid="{07A66F0A-1820-4BEF-8A54-3DF7EFC76F68}" name="MC / TTMGP / Rev Growth2" dataDxfId="2"/>
    <tableColumn id="8" xr3:uid="{E6E1F66F-63A2-4DE9-BD76-A905C4847227}" name="Rule of 40" dataDxfId="1" dataCellStyle="Percent"/>
    <tableColumn id="10" xr3:uid="{1EB34753-6BD0-4959-8758-F71BBD4391A6}" name="Average MC / TTMGP / Rev Growth" dataDxfId="0">
      <calculatedColumnFormula>(Table1[[#This Row],[MC / TTMGP / Rev Growth]]+Table1[[#This Row],[MC / TTMGP / Rev Growth2]])/2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ADF2873-1529-4376-90C6-2C207AFA345D}">
  <we:reference id="wa200001365" version="2.5.0.0" store="en-US" storeType="OMEX"/>
  <we:alternateReferences>
    <we:reference id="WA200001365" version="2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471554F-04E2-420D-A86E-CC1468451EF2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A0E3-FA7C-48D9-AED3-4F503A1D543B}">
  <dimension ref="A1:AP166"/>
  <sheetViews>
    <sheetView zoomScaleNormal="100" workbookViewId="0">
      <pane xSplit="1" ySplit="3" topLeftCell="AC4" activePane="bottomRight" state="frozen"/>
      <selection pane="topRight" activeCell="B1" sqref="B1"/>
      <selection pane="bottomLeft" activeCell="A3" sqref="A3"/>
      <selection pane="bottomRight" activeCell="AP166" sqref="AG4:AP166"/>
    </sheetView>
  </sheetViews>
  <sheetFormatPr defaultRowHeight="15" x14ac:dyDescent="0.25"/>
  <cols>
    <col min="1" max="1" width="10" style="1" bestFit="1" customWidth="1"/>
    <col min="2" max="3" width="19.140625" style="1" bestFit="1" customWidth="1"/>
    <col min="4" max="4" width="51.42578125" style="11" bestFit="1" customWidth="1"/>
    <col min="5" max="5" width="8" style="1" bestFit="1" customWidth="1"/>
    <col min="6" max="6" width="22.140625" style="1" bestFit="1" customWidth="1"/>
    <col min="7" max="7" width="9.28515625" style="1" bestFit="1" customWidth="1"/>
    <col min="8" max="8" width="24" style="13" bestFit="1" customWidth="1"/>
    <col min="9" max="9" width="18.42578125" style="1" bestFit="1" customWidth="1"/>
    <col min="10" max="10" width="17.42578125" style="3" bestFit="1" customWidth="1"/>
    <col min="11" max="11" width="25.85546875" style="3" bestFit="1" customWidth="1"/>
    <col min="12" max="12" width="17.42578125" style="3" bestFit="1" customWidth="1"/>
    <col min="13" max="13" width="17.42578125" style="9" bestFit="1" customWidth="1"/>
    <col min="14" max="17" width="17.42578125" style="3" bestFit="1" customWidth="1"/>
    <col min="18" max="18" width="24.28515625" style="14" bestFit="1" customWidth="1"/>
    <col min="19" max="19" width="24.28515625" style="3" bestFit="1" customWidth="1"/>
    <col min="20" max="20" width="24.28515625" style="1" bestFit="1" customWidth="1"/>
    <col min="21" max="21" width="22.85546875" style="1" bestFit="1" customWidth="1"/>
    <col min="22" max="22" width="15.85546875" style="14" bestFit="1" customWidth="1"/>
    <col min="23" max="23" width="30.28515625" style="3" bestFit="1" customWidth="1"/>
    <col min="24" max="26" width="15.85546875" style="3" bestFit="1" customWidth="1"/>
    <col min="27" max="27" width="16.140625" style="3" bestFit="1" customWidth="1"/>
    <col min="28" max="28" width="20.85546875" style="3" bestFit="1" customWidth="1"/>
    <col min="29" max="29" width="15.85546875" style="3" bestFit="1" customWidth="1"/>
    <col min="30" max="30" width="8.85546875" style="1" bestFit="1" customWidth="1"/>
    <col min="31" max="31" width="10" style="1" bestFit="1" customWidth="1"/>
    <col min="32" max="32" width="20.42578125" style="3" bestFit="1" customWidth="1"/>
    <col min="33" max="33" width="10" style="1" bestFit="1" customWidth="1"/>
    <col min="34" max="34" width="51.42578125" style="1" bestFit="1" customWidth="1"/>
    <col min="35" max="35" width="20" style="1" bestFit="1" customWidth="1"/>
    <col min="36" max="37" width="20" style="1" customWidth="1"/>
    <col min="38" max="38" width="13.7109375" style="2" bestFit="1" customWidth="1"/>
    <col min="39" max="39" width="12.140625" style="2" bestFit="1" customWidth="1"/>
    <col min="40" max="41" width="24.140625" style="2" bestFit="1" customWidth="1"/>
    <col min="42" max="42" width="9.85546875" style="4" bestFit="1" customWidth="1"/>
  </cols>
  <sheetData>
    <row r="1" spans="1:42" x14ac:dyDescent="0.25">
      <c r="B1" s="1" t="s">
        <v>263</v>
      </c>
      <c r="C1" s="1" t="s">
        <v>263</v>
      </c>
      <c r="D1" s="11" t="s">
        <v>265</v>
      </c>
      <c r="E1" s="1" t="s">
        <v>265</v>
      </c>
      <c r="F1" s="1" t="s">
        <v>265</v>
      </c>
      <c r="G1" s="1" t="s">
        <v>265</v>
      </c>
      <c r="H1" s="13" t="s">
        <v>265</v>
      </c>
      <c r="I1" s="1" t="s">
        <v>265</v>
      </c>
      <c r="J1" s="1" t="s">
        <v>265</v>
      </c>
      <c r="K1" s="1" t="s">
        <v>265</v>
      </c>
      <c r="L1" s="1" t="s">
        <v>265</v>
      </c>
      <c r="M1" s="1" t="s">
        <v>265</v>
      </c>
      <c r="N1" s="1" t="s">
        <v>265</v>
      </c>
      <c r="O1" s="1" t="s">
        <v>265</v>
      </c>
      <c r="P1" s="1" t="s">
        <v>265</v>
      </c>
      <c r="Q1" s="3" t="s">
        <v>265</v>
      </c>
      <c r="R1" s="14" t="s">
        <v>261</v>
      </c>
      <c r="S1" s="3" t="s">
        <v>261</v>
      </c>
      <c r="T1" s="3" t="s">
        <v>261</v>
      </c>
      <c r="U1" s="1" t="s">
        <v>261</v>
      </c>
      <c r="V1" s="14" t="s">
        <v>264</v>
      </c>
      <c r="W1" s="3" t="s">
        <v>264</v>
      </c>
      <c r="X1" s="3" t="s">
        <v>264</v>
      </c>
      <c r="Y1" s="3" t="s">
        <v>264</v>
      </c>
      <c r="Z1" s="3" t="s">
        <v>264</v>
      </c>
      <c r="AA1" s="3" t="s">
        <v>264</v>
      </c>
      <c r="AB1" s="3" t="s">
        <v>264</v>
      </c>
      <c r="AC1" s="3" t="s">
        <v>264</v>
      </c>
      <c r="AD1" s="3" t="s">
        <v>264</v>
      </c>
      <c r="AE1" s="3" t="s">
        <v>264</v>
      </c>
      <c r="AF1" s="3" t="s">
        <v>264</v>
      </c>
      <c r="AG1" s="3" t="s">
        <v>264</v>
      </c>
      <c r="AH1" s="3" t="s">
        <v>264</v>
      </c>
      <c r="AI1" s="3" t="s">
        <v>264</v>
      </c>
      <c r="AJ1" s="3"/>
      <c r="AK1" s="3"/>
      <c r="AL1" s="3" t="s">
        <v>264</v>
      </c>
      <c r="AM1" s="3" t="s">
        <v>264</v>
      </c>
      <c r="AN1" s="3" t="s">
        <v>264</v>
      </c>
      <c r="AO1" s="3" t="s">
        <v>264</v>
      </c>
      <c r="AP1" s="3" t="s">
        <v>264</v>
      </c>
    </row>
    <row r="2" spans="1:42" x14ac:dyDescent="0.25">
      <c r="B2" s="1" t="s">
        <v>246</v>
      </c>
      <c r="C2" s="1" t="s">
        <v>247</v>
      </c>
      <c r="H2" s="11" t="s">
        <v>87</v>
      </c>
      <c r="J2" s="1" t="s">
        <v>96</v>
      </c>
      <c r="K2" s="1" t="s">
        <v>96</v>
      </c>
      <c r="L2" s="1" t="s">
        <v>86</v>
      </c>
      <c r="M2" s="1" t="s">
        <v>87</v>
      </c>
      <c r="N2" s="1" t="s">
        <v>96</v>
      </c>
      <c r="O2" s="1" t="s">
        <v>96</v>
      </c>
      <c r="P2" s="1" t="s">
        <v>96</v>
      </c>
      <c r="Q2" s="1" t="s">
        <v>96</v>
      </c>
      <c r="R2" s="14" t="s">
        <v>260</v>
      </c>
      <c r="S2" s="15" t="s">
        <v>260</v>
      </c>
      <c r="T2" s="1" t="s">
        <v>259</v>
      </c>
      <c r="U2" s="1" t="s">
        <v>259</v>
      </c>
      <c r="V2" s="11" t="s">
        <v>262</v>
      </c>
      <c r="W2" s="1" t="s">
        <v>96</v>
      </c>
      <c r="X2" s="1" t="s">
        <v>86</v>
      </c>
      <c r="Y2" s="1" t="s">
        <v>87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127</v>
      </c>
      <c r="AL2" s="1" t="s">
        <v>96</v>
      </c>
      <c r="AM2" s="1" t="s">
        <v>96</v>
      </c>
      <c r="AN2" s="1" t="s">
        <v>246</v>
      </c>
      <c r="AO2" s="1" t="s">
        <v>247</v>
      </c>
      <c r="AP2" s="1" t="s">
        <v>96</v>
      </c>
    </row>
    <row r="3" spans="1:42" x14ac:dyDescent="0.25">
      <c r="A3" s="7" t="s">
        <v>129</v>
      </c>
      <c r="B3" s="7" t="s">
        <v>244</v>
      </c>
      <c r="C3" s="7" t="s">
        <v>244</v>
      </c>
      <c r="D3" s="12" t="s">
        <v>119</v>
      </c>
      <c r="E3" s="7" t="s">
        <v>85</v>
      </c>
      <c r="F3" s="7" t="s">
        <v>120</v>
      </c>
      <c r="G3" s="7" t="s">
        <v>253</v>
      </c>
      <c r="H3" s="12" t="s">
        <v>248</v>
      </c>
      <c r="I3" s="7" t="s">
        <v>254</v>
      </c>
      <c r="J3" s="7" t="s">
        <v>121</v>
      </c>
      <c r="K3" s="7" t="s">
        <v>122</v>
      </c>
      <c r="L3" s="7" t="s">
        <v>84</v>
      </c>
      <c r="M3" s="7" t="s">
        <v>84</v>
      </c>
      <c r="N3" s="7" t="s">
        <v>84</v>
      </c>
      <c r="O3" s="7" t="s">
        <v>104</v>
      </c>
      <c r="P3" s="7" t="s">
        <v>105</v>
      </c>
      <c r="Q3" s="7" t="s">
        <v>106</v>
      </c>
      <c r="R3" s="12" t="s">
        <v>256</v>
      </c>
      <c r="S3" s="7" t="s">
        <v>257</v>
      </c>
      <c r="T3" s="7" t="s">
        <v>256</v>
      </c>
      <c r="U3" s="7" t="s">
        <v>257</v>
      </c>
      <c r="V3" s="12" t="s">
        <v>267</v>
      </c>
      <c r="W3" s="7" t="s">
        <v>268</v>
      </c>
      <c r="X3" s="7" t="s">
        <v>269</v>
      </c>
      <c r="Y3" s="7" t="s">
        <v>269</v>
      </c>
      <c r="Z3" s="7" t="s">
        <v>269</v>
      </c>
      <c r="AA3" s="7" t="s">
        <v>270</v>
      </c>
      <c r="AB3" s="7" t="s">
        <v>271</v>
      </c>
      <c r="AC3" s="7" t="s">
        <v>272</v>
      </c>
      <c r="AD3" s="7" t="s">
        <v>108</v>
      </c>
      <c r="AE3" s="7" t="s">
        <v>107</v>
      </c>
      <c r="AF3" s="7" t="s">
        <v>266</v>
      </c>
      <c r="AG3" s="7" t="s">
        <v>129</v>
      </c>
      <c r="AH3" s="7" t="s">
        <v>119</v>
      </c>
      <c r="AI3" s="7" t="s">
        <v>255</v>
      </c>
      <c r="AJ3" s="7" t="s">
        <v>332</v>
      </c>
      <c r="AK3" s="7" t="s">
        <v>345</v>
      </c>
      <c r="AL3" s="7" t="s">
        <v>251</v>
      </c>
      <c r="AM3" s="7" t="s">
        <v>250</v>
      </c>
      <c r="AN3" s="7" t="s">
        <v>249</v>
      </c>
      <c r="AO3" s="7" t="s">
        <v>249</v>
      </c>
      <c r="AP3" s="7" t="s">
        <v>245</v>
      </c>
    </row>
    <row r="4" spans="1:42" x14ac:dyDescent="0.25">
      <c r="A4" s="1" t="s">
        <v>0</v>
      </c>
      <c r="B4" s="10">
        <v>0.58199999999999996</v>
      </c>
      <c r="C4" s="10">
        <v>0.36200001999999998</v>
      </c>
      <c r="D4" s="17" t="str" cm="1">
        <f t="array" ref="D4:G166">_xldudf_WISEPRICE(A4:A166,D3:G3)</f>
        <v>Hims &amp; Hers Health, Inc.</v>
      </c>
      <c r="E4" s="1">
        <v>16.47</v>
      </c>
      <c r="F4" s="3">
        <v>3426896430</v>
      </c>
      <c r="G4" s="2" t="str">
        <v>USD</v>
      </c>
      <c r="H4" s="18" cm="1">
        <f t="array" ref="H4:Q166">_xldudf_WISE(A4:A166,H3:Q3,H2:Q2)</f>
        <v>0.65491273751413892</v>
      </c>
      <c r="I4" s="5" t="str">
        <v>USD</v>
      </c>
      <c r="J4" s="3">
        <v>11475000</v>
      </c>
      <c r="K4" s="3">
        <v>46772000</v>
      </c>
      <c r="L4" s="3">
        <v>872000000</v>
      </c>
      <c r="M4" s="3">
        <v>1067137000</v>
      </c>
      <c r="N4" s="3">
        <v>1067137000</v>
      </c>
      <c r="O4" s="3">
        <v>832963000</v>
      </c>
      <c r="P4" s="3">
        <v>234174000</v>
      </c>
      <c r="Q4" s="3">
        <v>-23946000</v>
      </c>
      <c r="R4" s="14" t="str">
        <f>IF(I4="USD","",I4 &amp; "/USD")</f>
        <v/>
      </c>
      <c r="S4" s="3" t="s">
        <v>258</v>
      </c>
      <c r="T4" s="16" t="str">
        <f t="shared" ref="T4:T67" si="0">IF(G4="USD","",G4 &amp; "/USD")</f>
        <v/>
      </c>
      <c r="U4" s="16" t="s">
        <v>258</v>
      </c>
      <c r="V4" s="14" cm="1">
        <f t="array" ref="V4">IF($S4="",J4,_FV($S4,"Price")*J4)</f>
        <v>11475000</v>
      </c>
      <c r="W4" s="3" cm="1">
        <f t="array" ref="W4">IF($S4="",K4,_FV($S4,"Price")*K4)</f>
        <v>46772000</v>
      </c>
      <c r="X4" s="3" cm="1">
        <f t="array" ref="X4">IF($S4="",L4,_FV($S4,"Price")*L4)</f>
        <v>872000000</v>
      </c>
      <c r="Y4" s="3" cm="1">
        <f t="array" ref="Y4">IF($S4="",M4,_FV($S4,"Price")*M4)</f>
        <v>1067137000</v>
      </c>
      <c r="Z4" s="3" cm="1">
        <f t="array" ref="Z4">IF($S4="",N4,_FV($S4,"Price")*N4)</f>
        <v>1067137000</v>
      </c>
      <c r="AA4" s="3" cm="1">
        <f t="array" ref="AA4">IF($S4="",O4,_FV($S4,"Price")*O4)</f>
        <v>832963000</v>
      </c>
      <c r="AB4" s="3" cm="1">
        <f t="array" ref="AB4">IF($S4="",P4,_FV($S4,"Price")*P4)</f>
        <v>234174000</v>
      </c>
      <c r="AC4" s="3" cm="1">
        <f t="array" ref="AC4">IF($S4="",Q4,_FV($S4,"Price")*Q4)</f>
        <v>-23946000</v>
      </c>
      <c r="AD4" s="4">
        <f t="shared" ref="AD4:AD35" si="1">(N4-P4)/N4</f>
        <v>0.78055863492691191</v>
      </c>
      <c r="AE4" s="4">
        <f t="shared" ref="AE4:AE35" si="2">Q4/N4</f>
        <v>-2.2439480591526673E-2</v>
      </c>
      <c r="AF4" s="3">
        <f t="shared" ref="AF4:AF35" si="3">(AI4)+J4-K4</f>
        <v>3391599430</v>
      </c>
      <c r="AG4" s="4" t="str">
        <f t="shared" ref="AG4:AG35" si="4">A4</f>
        <v>HIMS</v>
      </c>
      <c r="AH4" s="4" t="str">
        <f t="shared" ref="AH4:AH35" si="5">D4</f>
        <v>Hims &amp; Hers Health, Inc.</v>
      </c>
      <c r="AI4" s="8" cm="1">
        <f t="array" ref="AI4">IF(U4="",F4,_FV(U4,"Price")*F4)</f>
        <v>3426896430</v>
      </c>
      <c r="AJ4" s="5">
        <f>B4</f>
        <v>0.58199999999999996</v>
      </c>
      <c r="AK4" s="5">
        <f>C4</f>
        <v>0.36200001999999998</v>
      </c>
      <c r="AL4" s="6">
        <f>AI4/Z4</f>
        <v>3.2112994207866468</v>
      </c>
      <c r="AM4" s="6">
        <f>AI4/AA4</f>
        <v>4.1141040238281894</v>
      </c>
      <c r="AN4" s="6">
        <f>AI4/AA4/B4/100</f>
        <v>7.0689072574367517E-2</v>
      </c>
      <c r="AO4" s="6">
        <f>AI4/AA4/C4/100</f>
        <v>0.11364927614722754</v>
      </c>
      <c r="AP4" s="5">
        <f t="shared" ref="AP4:AP35" si="6">AD4+AE4</f>
        <v>0.75811915433538524</v>
      </c>
    </row>
    <row r="5" spans="1:42" x14ac:dyDescent="0.25">
      <c r="A5" s="1" t="s">
        <v>1</v>
      </c>
      <c r="B5" s="10">
        <v>-7.8E-2</v>
      </c>
      <c r="C5" s="10">
        <v>0.158</v>
      </c>
      <c r="D5" s="11" t="str">
        <v>Tesla, Inc.</v>
      </c>
      <c r="E5" s="1">
        <v>249.17</v>
      </c>
      <c r="F5" s="3">
        <v>796008448800</v>
      </c>
      <c r="G5" s="2" t="str">
        <v>USD</v>
      </c>
      <c r="H5" s="13">
        <v>0.18795266504627925</v>
      </c>
      <c r="I5" s="5" t="str">
        <v>USD</v>
      </c>
      <c r="J5" s="3">
        <v>12515000000</v>
      </c>
      <c r="K5" s="3">
        <v>16253000000</v>
      </c>
      <c r="L5" s="3">
        <v>96773000000</v>
      </c>
      <c r="M5" s="3">
        <v>95318000000</v>
      </c>
      <c r="N5" s="3">
        <v>95318000000</v>
      </c>
      <c r="O5" s="3">
        <v>16890000000</v>
      </c>
      <c r="P5" s="3">
        <v>78428000000</v>
      </c>
      <c r="Q5" s="3">
        <v>14796000000</v>
      </c>
      <c r="R5" s="14" t="str">
        <f t="shared" ref="R5:R68" si="7">IF(I5="USD","",I5 &amp; "/USD")</f>
        <v/>
      </c>
      <c r="S5" s="3" t="s">
        <v>258</v>
      </c>
      <c r="T5" s="16" t="str">
        <f t="shared" si="0"/>
        <v/>
      </c>
      <c r="U5" s="16" t="s">
        <v>258</v>
      </c>
      <c r="V5" s="14" cm="1">
        <f t="array" ref="V5">IF($S5="",J5,_FV($S5,"Price")*J5)</f>
        <v>12515000000</v>
      </c>
      <c r="W5" s="3" cm="1">
        <f t="array" ref="W5">IF($S5="",K5,_FV($S5,"Price")*K5)</f>
        <v>16253000000</v>
      </c>
      <c r="X5" s="3" cm="1">
        <f t="array" ref="X5">IF($S5="",L5,_FV($S5,"Price")*L5)</f>
        <v>96773000000</v>
      </c>
      <c r="Y5" s="3" cm="1">
        <f t="array" ref="Y5">IF($S5="",M5,_FV($S5,"Price")*M5)</f>
        <v>95318000000</v>
      </c>
      <c r="Z5" s="3" cm="1">
        <f t="array" ref="Z5">IF($S5="",N5,_FV($S5,"Price")*N5)</f>
        <v>95318000000</v>
      </c>
      <c r="AA5" s="3" cm="1">
        <f t="array" ref="AA5">IF($S5="",O5,_FV($S5,"Price")*O5)</f>
        <v>16890000000</v>
      </c>
      <c r="AB5" s="3" cm="1">
        <f t="array" ref="AB5">IF($S5="",P5,_FV($S5,"Price")*P5)</f>
        <v>78428000000</v>
      </c>
      <c r="AC5" s="3" cm="1">
        <f t="array" ref="AC5">IF($S5="",Q5,_FV($S5,"Price")*Q5)</f>
        <v>14796000000</v>
      </c>
      <c r="AD5" s="4">
        <f t="shared" si="1"/>
        <v>0.17719633227721943</v>
      </c>
      <c r="AE5" s="4">
        <f t="shared" si="2"/>
        <v>0.15522776390608278</v>
      </c>
      <c r="AF5" s="3">
        <f t="shared" si="3"/>
        <v>792270448800</v>
      </c>
      <c r="AG5" s="4" t="str">
        <f t="shared" si="4"/>
        <v>TSLA</v>
      </c>
      <c r="AH5" s="4" t="str">
        <f t="shared" si="5"/>
        <v>Tesla, Inc.</v>
      </c>
      <c r="AI5" s="8" cm="1">
        <f t="array" ref="AI5">IF(U5="",F5,_FV(U5,"Price")*F5)</f>
        <v>796008448800</v>
      </c>
      <c r="AJ5" s="5">
        <f t="shared" ref="AJ5:AJ68" si="8">B5</f>
        <v>-7.8E-2</v>
      </c>
      <c r="AK5" s="5">
        <f t="shared" ref="AK5:AK68" si="9">C5</f>
        <v>0.158</v>
      </c>
      <c r="AL5" s="6">
        <f t="shared" ref="AL5:AL68" si="10">AI5/Z5</f>
        <v>8.3510821544723974</v>
      </c>
      <c r="AM5" s="6">
        <f t="shared" ref="AM5:AM68" si="11">AI5/AA5</f>
        <v>47.128978614564829</v>
      </c>
      <c r="AN5" s="6">
        <f t="shared" ref="AN5:AN68" si="12">AI5/AA5/B5/100</f>
        <v>-6.0421767454570299</v>
      </c>
      <c r="AO5" s="6">
        <f t="shared" ref="AO5:AO68" si="13">AI5/AA5/C5/100</f>
        <v>2.982846747757268</v>
      </c>
      <c r="AP5" s="5">
        <f t="shared" si="6"/>
        <v>0.33242409618330221</v>
      </c>
    </row>
    <row r="6" spans="1:42" x14ac:dyDescent="0.25">
      <c r="A6" s="1" t="s">
        <v>2</v>
      </c>
      <c r="B6" s="10">
        <v>3.2000000000000001E-2</v>
      </c>
      <c r="C6" s="10">
        <v>0.13300000000000001</v>
      </c>
      <c r="D6" s="11" t="str">
        <v>StoneCo Ltd.</v>
      </c>
      <c r="E6" s="1">
        <v>11.215</v>
      </c>
      <c r="F6" s="3">
        <v>3346971718</v>
      </c>
      <c r="G6" s="2" t="str">
        <v>USD</v>
      </c>
      <c r="H6" s="13">
        <v>0.26038048237733608</v>
      </c>
      <c r="I6" s="5" t="str">
        <v>BRL</v>
      </c>
      <c r="J6" s="3">
        <v>9266646000</v>
      </c>
      <c r="K6" s="3">
        <v>1512604000</v>
      </c>
      <c r="L6" s="3">
        <v>11364024000</v>
      </c>
      <c r="M6" s="3">
        <v>6747377000</v>
      </c>
      <c r="N6" s="3">
        <v>6747377000</v>
      </c>
      <c r="O6" s="3">
        <v>3354205000</v>
      </c>
      <c r="P6" s="3">
        <v>3393172000</v>
      </c>
      <c r="Q6" s="3">
        <v>3500286000</v>
      </c>
      <c r="R6" s="14" t="str">
        <f t="shared" si="7"/>
        <v>BRL/USD</v>
      </c>
      <c r="S6" s="3" t="e" vm="1">
        <v>#VALUE!</v>
      </c>
      <c r="T6" s="16" t="str">
        <f t="shared" si="0"/>
        <v/>
      </c>
      <c r="U6" s="16" t="s">
        <v>258</v>
      </c>
      <c r="V6" s="14" cm="1">
        <f t="array" ref="V6">IF($S6="",J6,_FV($S6,"Price")*J6)</f>
        <v>1673556267.6000001</v>
      </c>
      <c r="W6" s="3" cm="1">
        <f t="array" ref="W6">IF($S6="",K6,_FV($S6,"Price")*K6)</f>
        <v>273176282.40000004</v>
      </c>
      <c r="X6" s="3" cm="1">
        <f t="array" ref="X6">IF($S6="",L6,_FV($S6,"Price")*L6)</f>
        <v>2052342734.4000001</v>
      </c>
      <c r="Y6" s="3" cm="1">
        <f t="array" ref="Y6">IF($S6="",M6,_FV($S6,"Price")*M6)</f>
        <v>1218576286.2</v>
      </c>
      <c r="Z6" s="3" cm="1">
        <f t="array" ref="Z6">IF($S6="",N6,_FV($S6,"Price")*N6)</f>
        <v>1218576286.2</v>
      </c>
      <c r="AA6" s="3" cm="1">
        <f t="array" ref="AA6">IF($S6="",O6,_FV($S6,"Price")*O6)</f>
        <v>605769423</v>
      </c>
      <c r="AB6" s="3" cm="1">
        <f t="array" ref="AB6">IF($S6="",P6,_FV($S6,"Price")*P6)</f>
        <v>612806863.20000005</v>
      </c>
      <c r="AC6" s="3" cm="1">
        <f t="array" ref="AC6">IF($S6="",Q6,_FV($S6,"Price")*Q6)</f>
        <v>632151651.60000002</v>
      </c>
      <c r="AD6" s="4">
        <f t="shared" si="1"/>
        <v>0.49711243346859085</v>
      </c>
      <c r="AE6" s="4">
        <f t="shared" si="2"/>
        <v>0.5187624761444336</v>
      </c>
      <c r="AF6" s="3">
        <f t="shared" si="3"/>
        <v>11101013718</v>
      </c>
      <c r="AG6" s="4" t="str">
        <f t="shared" si="4"/>
        <v>STNE</v>
      </c>
      <c r="AH6" s="4" t="str">
        <f t="shared" si="5"/>
        <v>StoneCo Ltd.</v>
      </c>
      <c r="AI6" s="8" cm="1">
        <f t="array" ref="AI6">IF(U6="",F6,_FV(U6,"Price")*F6)</f>
        <v>3346971718</v>
      </c>
      <c r="AJ6" s="5">
        <f t="shared" si="8"/>
        <v>3.2000000000000001E-2</v>
      </c>
      <c r="AK6" s="5">
        <f t="shared" si="9"/>
        <v>0.13300000000000001</v>
      </c>
      <c r="AL6" s="6">
        <f t="shared" si="10"/>
        <v>2.7466246930154647</v>
      </c>
      <c r="AM6" s="6">
        <f t="shared" si="11"/>
        <v>5.5251579081435409</v>
      </c>
      <c r="AN6" s="6">
        <f t="shared" si="12"/>
        <v>1.7266118462948565</v>
      </c>
      <c r="AO6" s="6">
        <f t="shared" si="13"/>
        <v>0.41542540662733385</v>
      </c>
      <c r="AP6" s="5">
        <f t="shared" si="6"/>
        <v>1.0158749096130244</v>
      </c>
    </row>
    <row r="7" spans="1:42" x14ac:dyDescent="0.25">
      <c r="A7" s="1" t="s">
        <v>3</v>
      </c>
      <c r="B7" s="10">
        <v>0.13800000000000001</v>
      </c>
      <c r="C7" s="10">
        <v>0.14299999999999999</v>
      </c>
      <c r="D7" s="11" t="str">
        <v>Microsoft Corporation</v>
      </c>
      <c r="E7" s="1">
        <v>433.71</v>
      </c>
      <c r="F7" s="3">
        <v>3223783778400</v>
      </c>
      <c r="G7" s="2" t="str">
        <v>USD</v>
      </c>
      <c r="H7" s="13">
        <v>0.15669962013071281</v>
      </c>
      <c r="I7" s="5" t="str">
        <v>USD</v>
      </c>
      <c r="J7" s="3">
        <v>97852000000</v>
      </c>
      <c r="K7" s="3">
        <v>34704000000</v>
      </c>
      <c r="L7" s="3">
        <v>245122000000</v>
      </c>
      <c r="M7" s="3">
        <v>245122000000</v>
      </c>
      <c r="N7" s="3">
        <v>245122000000</v>
      </c>
      <c r="O7" s="3">
        <v>171008000000</v>
      </c>
      <c r="P7" s="3">
        <v>74114000000</v>
      </c>
      <c r="Q7" s="3">
        <v>131720000000</v>
      </c>
      <c r="R7" s="14" t="str">
        <f t="shared" si="7"/>
        <v/>
      </c>
      <c r="S7" s="3" t="s">
        <v>258</v>
      </c>
      <c r="T7" s="16" t="str">
        <f t="shared" si="0"/>
        <v/>
      </c>
      <c r="U7" s="16" t="s">
        <v>258</v>
      </c>
      <c r="V7" s="14" cm="1">
        <f t="array" ref="V7">IF($S7="",J7,_FV($S7,"Price")*J7)</f>
        <v>97852000000</v>
      </c>
      <c r="W7" s="3" cm="1">
        <f t="array" ref="W7">IF($S7="",K7,_FV($S7,"Price")*K7)</f>
        <v>34704000000</v>
      </c>
      <c r="X7" s="3" cm="1">
        <f t="array" ref="X7">IF($S7="",L7,_FV($S7,"Price")*L7)</f>
        <v>245122000000</v>
      </c>
      <c r="Y7" s="3" cm="1">
        <f t="array" ref="Y7">IF($S7="",M7,_FV($S7,"Price")*M7)</f>
        <v>245122000000</v>
      </c>
      <c r="Z7" s="3" cm="1">
        <f t="array" ref="Z7">IF($S7="",N7,_FV($S7,"Price")*N7)</f>
        <v>245122000000</v>
      </c>
      <c r="AA7" s="3" cm="1">
        <f t="array" ref="AA7">IF($S7="",O7,_FV($S7,"Price")*O7)</f>
        <v>171008000000</v>
      </c>
      <c r="AB7" s="3" cm="1">
        <f t="array" ref="AB7">IF($S7="",P7,_FV($S7,"Price")*P7)</f>
        <v>74114000000</v>
      </c>
      <c r="AC7" s="3" cm="1">
        <f t="array" ref="AC7">IF($S7="",Q7,_FV($S7,"Price")*Q7)</f>
        <v>131720000000</v>
      </c>
      <c r="AD7" s="4">
        <f t="shared" si="1"/>
        <v>0.69764443827971379</v>
      </c>
      <c r="AE7" s="4">
        <f t="shared" si="2"/>
        <v>0.53736506719103139</v>
      </c>
      <c r="AF7" s="3">
        <f t="shared" si="3"/>
        <v>3286931778400</v>
      </c>
      <c r="AG7" s="4" t="str">
        <f t="shared" si="4"/>
        <v>MSFT</v>
      </c>
      <c r="AH7" s="4" t="str">
        <f t="shared" si="5"/>
        <v>Microsoft Corporation</v>
      </c>
      <c r="AI7" s="8" cm="1">
        <f t="array" ref="AI7">IF(U7="",F7,_FV(U7,"Price")*F7)</f>
        <v>3223783778400</v>
      </c>
      <c r="AJ7" s="5">
        <f t="shared" si="8"/>
        <v>0.13800000000000001</v>
      </c>
      <c r="AK7" s="5">
        <f t="shared" si="9"/>
        <v>0.14299999999999999</v>
      </c>
      <c r="AL7" s="6">
        <f t="shared" si="10"/>
        <v>13.151752100586647</v>
      </c>
      <c r="AM7" s="6">
        <f t="shared" si="11"/>
        <v>18.851654767028442</v>
      </c>
      <c r="AN7" s="6">
        <f t="shared" si="12"/>
        <v>1.3660619396397422</v>
      </c>
      <c r="AO7" s="6">
        <f t="shared" si="13"/>
        <v>1.3182975361558351</v>
      </c>
      <c r="AP7" s="5">
        <f t="shared" si="6"/>
        <v>1.2350095054707451</v>
      </c>
    </row>
    <row r="8" spans="1:42" x14ac:dyDescent="0.25">
      <c r="A8" s="1" t="s">
        <v>4</v>
      </c>
      <c r="B8" s="10">
        <v>-0.39</v>
      </c>
      <c r="C8" s="10">
        <v>0.44400000000000001</v>
      </c>
      <c r="D8" s="11" t="str">
        <v>Enphase Energy, Inc.</v>
      </c>
      <c r="E8" s="1">
        <v>116.22</v>
      </c>
      <c r="F8" s="3">
        <v>15738744840</v>
      </c>
      <c r="G8" s="2" t="str">
        <v>USD</v>
      </c>
      <c r="H8" s="13">
        <v>-1.7189844232991098E-2</v>
      </c>
      <c r="I8" s="5" t="str">
        <v>USD</v>
      </c>
      <c r="J8" s="3">
        <v>1321347000</v>
      </c>
      <c r="K8" s="3">
        <v>473244000</v>
      </c>
      <c r="L8" s="3">
        <v>2290786000</v>
      </c>
      <c r="M8" s="3">
        <v>1420449000</v>
      </c>
      <c r="N8" s="3">
        <v>1420449000</v>
      </c>
      <c r="O8" s="3">
        <v>654436000</v>
      </c>
      <c r="P8" s="3">
        <v>766013000</v>
      </c>
      <c r="Q8" s="3">
        <v>612370000</v>
      </c>
      <c r="R8" s="14" t="str">
        <f t="shared" si="7"/>
        <v/>
      </c>
      <c r="S8" s="3" t="s">
        <v>258</v>
      </c>
      <c r="T8" s="16" t="str">
        <f t="shared" si="0"/>
        <v/>
      </c>
      <c r="U8" s="16" t="s">
        <v>258</v>
      </c>
      <c r="V8" s="14" cm="1">
        <f t="array" ref="V8">IF($S8="",J8,_FV($S8,"Price")*J8)</f>
        <v>1321347000</v>
      </c>
      <c r="W8" s="3" cm="1">
        <f t="array" ref="W8">IF($S8="",K8,_FV($S8,"Price")*K8)</f>
        <v>473244000</v>
      </c>
      <c r="X8" s="3" cm="1">
        <f t="array" ref="X8">IF($S8="",L8,_FV($S8,"Price")*L8)</f>
        <v>2290786000</v>
      </c>
      <c r="Y8" s="3" cm="1">
        <f t="array" ref="Y8">IF($S8="",M8,_FV($S8,"Price")*M8)</f>
        <v>1420449000</v>
      </c>
      <c r="Z8" s="3" cm="1">
        <f t="array" ref="Z8">IF($S8="",N8,_FV($S8,"Price")*N8)</f>
        <v>1420449000</v>
      </c>
      <c r="AA8" s="3" cm="1">
        <f t="array" ref="AA8">IF($S8="",O8,_FV($S8,"Price")*O8)</f>
        <v>654436000</v>
      </c>
      <c r="AB8" s="3" cm="1">
        <f t="array" ref="AB8">IF($S8="",P8,_FV($S8,"Price")*P8)</f>
        <v>766013000</v>
      </c>
      <c r="AC8" s="3" cm="1">
        <f t="array" ref="AC8">IF($S8="",Q8,_FV($S8,"Price")*Q8)</f>
        <v>612370000</v>
      </c>
      <c r="AD8" s="4">
        <f t="shared" si="1"/>
        <v>0.46072474266939539</v>
      </c>
      <c r="AE8" s="4">
        <f t="shared" si="2"/>
        <v>0.43111016305407657</v>
      </c>
      <c r="AF8" s="3">
        <f t="shared" si="3"/>
        <v>16586847840</v>
      </c>
      <c r="AG8" s="4" t="str">
        <f t="shared" si="4"/>
        <v>ENPH</v>
      </c>
      <c r="AH8" s="4" t="str">
        <f t="shared" si="5"/>
        <v>Enphase Energy, Inc.</v>
      </c>
      <c r="AI8" s="8" cm="1">
        <f t="array" ref="AI8">IF(U8="",F8,_FV(U8,"Price")*F8)</f>
        <v>15738744840</v>
      </c>
      <c r="AJ8" s="5">
        <f t="shared" si="8"/>
        <v>-0.39</v>
      </c>
      <c r="AK8" s="5">
        <f t="shared" si="9"/>
        <v>0.44400000000000001</v>
      </c>
      <c r="AL8" s="6">
        <f t="shared" si="10"/>
        <v>11.080119624147013</v>
      </c>
      <c r="AM8" s="6">
        <f t="shared" si="11"/>
        <v>24.049326198436518</v>
      </c>
      <c r="AN8" s="6">
        <f t="shared" si="12"/>
        <v>-0.61664938970350047</v>
      </c>
      <c r="AO8" s="6">
        <f t="shared" si="13"/>
        <v>0.54165149095577736</v>
      </c>
      <c r="AP8" s="5">
        <f t="shared" si="6"/>
        <v>0.89183490572347202</v>
      </c>
    </row>
    <row r="9" spans="1:42" x14ac:dyDescent="0.25">
      <c r="A9" s="1" t="s">
        <v>5</v>
      </c>
      <c r="B9" s="10">
        <v>0.18</v>
      </c>
      <c r="C9" s="10">
        <v>0.153</v>
      </c>
      <c r="D9" s="11" t="str">
        <v>SoFi Technologies, Inc.</v>
      </c>
      <c r="E9" s="1">
        <v>7.9859999999999998</v>
      </c>
      <c r="F9" s="3">
        <v>8512596840</v>
      </c>
      <c r="G9" s="2" t="str">
        <v>USD</v>
      </c>
      <c r="H9" s="13">
        <v>0.3034772026043272</v>
      </c>
      <c r="I9" s="5" t="str">
        <v>USD</v>
      </c>
      <c r="J9" s="3">
        <v>3208150000</v>
      </c>
      <c r="K9" s="3">
        <v>1421907000</v>
      </c>
      <c r="L9" s="3">
        <v>2051067000</v>
      </c>
      <c r="M9" s="3">
        <v>2426061000</v>
      </c>
      <c r="N9" s="3">
        <v>2426061000</v>
      </c>
      <c r="O9" s="3">
        <v>1540551000</v>
      </c>
      <c r="P9" s="3">
        <v>885510000</v>
      </c>
      <c r="Q9" s="3">
        <v>-300326000</v>
      </c>
      <c r="R9" s="14" t="str">
        <f t="shared" si="7"/>
        <v/>
      </c>
      <c r="S9" s="3" t="s">
        <v>258</v>
      </c>
      <c r="T9" s="16" t="str">
        <f t="shared" si="0"/>
        <v/>
      </c>
      <c r="U9" s="16" t="s">
        <v>258</v>
      </c>
      <c r="V9" s="14" cm="1">
        <f t="array" ref="V9">IF($S9="",J9,_FV($S9,"Price")*J9)</f>
        <v>3208150000</v>
      </c>
      <c r="W9" s="3" cm="1">
        <f t="array" ref="W9">IF($S9="",K9,_FV($S9,"Price")*K9)</f>
        <v>1421907000</v>
      </c>
      <c r="X9" s="3" cm="1">
        <f t="array" ref="X9">IF($S9="",L9,_FV($S9,"Price")*L9)</f>
        <v>2051067000</v>
      </c>
      <c r="Y9" s="3" cm="1">
        <f t="array" ref="Y9">IF($S9="",M9,_FV($S9,"Price")*M9)</f>
        <v>2426061000</v>
      </c>
      <c r="Z9" s="3" cm="1">
        <f t="array" ref="Z9">IF($S9="",N9,_FV($S9,"Price")*N9)</f>
        <v>2426061000</v>
      </c>
      <c r="AA9" s="3" cm="1">
        <f t="array" ref="AA9">IF($S9="",O9,_FV($S9,"Price")*O9)</f>
        <v>1540551000</v>
      </c>
      <c r="AB9" s="3" cm="1">
        <f t="array" ref="AB9">IF($S9="",P9,_FV($S9,"Price")*P9)</f>
        <v>885510000</v>
      </c>
      <c r="AC9" s="3" cm="1">
        <f t="array" ref="AC9">IF($S9="",Q9,_FV($S9,"Price")*Q9)</f>
        <v>-300326000</v>
      </c>
      <c r="AD9" s="4">
        <f t="shared" si="1"/>
        <v>0.63500093361213916</v>
      </c>
      <c r="AE9" s="4">
        <f t="shared" si="2"/>
        <v>-0.12379161117548157</v>
      </c>
      <c r="AF9" s="3">
        <f t="shared" si="3"/>
        <v>10298839840</v>
      </c>
      <c r="AG9" s="4" t="str">
        <f t="shared" si="4"/>
        <v>SOFI</v>
      </c>
      <c r="AH9" s="4" t="str">
        <f t="shared" si="5"/>
        <v>SoFi Technologies, Inc.</v>
      </c>
      <c r="AI9" s="8" cm="1">
        <f t="array" ref="AI9">IF(U9="",F9,_FV(U9,"Price")*F9)</f>
        <v>8512596840</v>
      </c>
      <c r="AJ9" s="5">
        <f t="shared" si="8"/>
        <v>0.18</v>
      </c>
      <c r="AK9" s="5">
        <f t="shared" si="9"/>
        <v>0.153</v>
      </c>
      <c r="AL9" s="6">
        <f t="shared" si="10"/>
        <v>3.5088140158058678</v>
      </c>
      <c r="AM9" s="6">
        <f t="shared" si="11"/>
        <v>5.5256832393085329</v>
      </c>
      <c r="AN9" s="6">
        <f t="shared" si="12"/>
        <v>0.3069824021838074</v>
      </c>
      <c r="AO9" s="6">
        <f t="shared" si="13"/>
        <v>0.36115576727506749</v>
      </c>
      <c r="AP9" s="5">
        <f t="shared" si="6"/>
        <v>0.51120932243665762</v>
      </c>
    </row>
    <row r="10" spans="1:42" x14ac:dyDescent="0.25">
      <c r="A10" s="1" t="s">
        <v>6</v>
      </c>
      <c r="B10" s="10">
        <v>0.13</v>
      </c>
      <c r="C10" s="10">
        <v>0.111999996</v>
      </c>
      <c r="D10" s="11" t="str">
        <v>Alphabet Inc.</v>
      </c>
      <c r="E10" s="1">
        <v>162.69999999999999</v>
      </c>
      <c r="F10" s="3">
        <v>2008669317964</v>
      </c>
      <c r="G10" s="2" t="str">
        <v>USD</v>
      </c>
      <c r="H10" s="13">
        <v>8.6827702272695137E-2</v>
      </c>
      <c r="I10" s="5" t="str">
        <v>USD</v>
      </c>
      <c r="J10" s="3">
        <v>28719000000</v>
      </c>
      <c r="K10" s="3">
        <v>21879000000</v>
      </c>
      <c r="L10" s="3">
        <v>307394000000</v>
      </c>
      <c r="M10" s="3">
        <v>328110000000</v>
      </c>
      <c r="N10" s="3">
        <v>328110000000</v>
      </c>
      <c r="O10" s="3">
        <v>188395000000</v>
      </c>
      <c r="P10" s="3">
        <v>139715000000</v>
      </c>
      <c r="Q10" s="3">
        <v>100032000000</v>
      </c>
      <c r="R10" s="14" t="str">
        <f t="shared" si="7"/>
        <v/>
      </c>
      <c r="S10" s="3" t="s">
        <v>258</v>
      </c>
      <c r="T10" s="16" t="str">
        <f t="shared" si="0"/>
        <v/>
      </c>
      <c r="U10" s="16" t="s">
        <v>258</v>
      </c>
      <c r="V10" s="14" cm="1">
        <f t="array" ref="V10">IF($S10="",J10,_FV($S10,"Price")*J10)</f>
        <v>28719000000</v>
      </c>
      <c r="W10" s="3" cm="1">
        <f t="array" ref="W10">IF($S10="",K10,_FV($S10,"Price")*K10)</f>
        <v>21879000000</v>
      </c>
      <c r="X10" s="3" cm="1">
        <f t="array" ref="X10">IF($S10="",L10,_FV($S10,"Price")*L10)</f>
        <v>307394000000</v>
      </c>
      <c r="Y10" s="3" cm="1">
        <f t="array" ref="Y10">IF($S10="",M10,_FV($S10,"Price")*M10)</f>
        <v>328110000000</v>
      </c>
      <c r="Z10" s="3" cm="1">
        <f t="array" ref="Z10">IF($S10="",N10,_FV($S10,"Price")*N10)</f>
        <v>328110000000</v>
      </c>
      <c r="AA10" s="3" cm="1">
        <f t="array" ref="AA10">IF($S10="",O10,_FV($S10,"Price")*O10)</f>
        <v>188395000000</v>
      </c>
      <c r="AB10" s="3" cm="1">
        <f t="array" ref="AB10">IF($S10="",P10,_FV($S10,"Price")*P10)</f>
        <v>139715000000</v>
      </c>
      <c r="AC10" s="3" cm="1">
        <f t="array" ref="AC10">IF($S10="",Q10,_FV($S10,"Price")*Q10)</f>
        <v>100032000000</v>
      </c>
      <c r="AD10" s="4">
        <f t="shared" si="1"/>
        <v>0.57418243881625064</v>
      </c>
      <c r="AE10" s="4">
        <f t="shared" si="2"/>
        <v>0.30487336563957207</v>
      </c>
      <c r="AF10" s="3">
        <f t="shared" si="3"/>
        <v>2015509317964</v>
      </c>
      <c r="AG10" s="4" t="str">
        <f t="shared" si="4"/>
        <v>GOOGL</v>
      </c>
      <c r="AH10" s="4" t="str">
        <f t="shared" si="5"/>
        <v>Alphabet Inc.</v>
      </c>
      <c r="AI10" s="8" cm="1">
        <f t="array" ref="AI10">IF(U10="",F10,_FV(U10,"Price")*F10)</f>
        <v>2008669317964</v>
      </c>
      <c r="AJ10" s="5">
        <f t="shared" si="8"/>
        <v>0.13</v>
      </c>
      <c r="AK10" s="5">
        <f t="shared" si="9"/>
        <v>0.111999996</v>
      </c>
      <c r="AL10" s="6">
        <f t="shared" si="10"/>
        <v>6.1219387338514526</v>
      </c>
      <c r="AM10" s="6">
        <f t="shared" si="11"/>
        <v>10.662009702826508</v>
      </c>
      <c r="AN10" s="6">
        <f t="shared" si="12"/>
        <v>0.82015459252511591</v>
      </c>
      <c r="AO10" s="6">
        <f t="shared" si="13"/>
        <v>0.95196518603683755</v>
      </c>
      <c r="AP10" s="5">
        <f t="shared" si="6"/>
        <v>0.87905580445582276</v>
      </c>
    </row>
    <row r="11" spans="1:42" x14ac:dyDescent="0.25">
      <c r="A11" s="1" t="s">
        <v>94</v>
      </c>
      <c r="B11" s="10">
        <v>-2.3E-2</v>
      </c>
      <c r="C11" s="10">
        <v>5.1999996999999999E-2</v>
      </c>
      <c r="D11" s="11" t="str">
        <v>Höegh Autoliners ASA</v>
      </c>
      <c r="E11" s="1">
        <v>139.19999999999999</v>
      </c>
      <c r="F11" s="3">
        <v>26555147808</v>
      </c>
      <c r="G11" s="2" t="str">
        <v>NOK</v>
      </c>
      <c r="H11" s="13">
        <v>0.2507395650419707</v>
      </c>
      <c r="I11" s="5" t="str">
        <v>NOK</v>
      </c>
      <c r="J11" s="3">
        <v>5844338217</v>
      </c>
      <c r="K11" s="3">
        <v>1811992940</v>
      </c>
      <c r="L11" s="3">
        <v>15285681208</v>
      </c>
      <c r="M11" s="3">
        <v>14980106249</v>
      </c>
      <c r="N11" s="3">
        <v>14980106249</v>
      </c>
      <c r="O11" s="3">
        <v>6430368824</v>
      </c>
      <c r="P11" s="3">
        <v>8549737425</v>
      </c>
      <c r="Q11" s="3">
        <v>7774680700</v>
      </c>
      <c r="R11" s="14" t="str">
        <f t="shared" si="7"/>
        <v>NOK/USD</v>
      </c>
      <c r="S11" s="3" t="e" vm="2">
        <v>#VALUE!</v>
      </c>
      <c r="T11" s="16" t="str">
        <f t="shared" si="0"/>
        <v>NOK/USD</v>
      </c>
      <c r="U11" s="16" t="e" vm="2">
        <v>#VALUE!</v>
      </c>
      <c r="V11" s="14" cm="1">
        <f t="array" ref="V11">IF($S11="",J11,_FV($S11,"Price")*J11)</f>
        <v>557491422.51963007</v>
      </c>
      <c r="W11" s="3" cm="1">
        <f t="array" ref="W11">IF($S11="",K11,_FV($S11,"Price")*K11)</f>
        <v>172846006.54660001</v>
      </c>
      <c r="X11" s="3" cm="1">
        <f t="array" ref="X11">IF($S11="",L11,_FV($S11,"Price")*L11)</f>
        <v>1458101130.4311202</v>
      </c>
      <c r="Y11" s="3" cm="1">
        <f t="array" ref="Y11">IF($S11="",M11,_FV($S11,"Price")*M11)</f>
        <v>1428952335.0921102</v>
      </c>
      <c r="Z11" s="3" cm="1">
        <f t="array" ref="Z11">IF($S11="",N11,_FV($S11,"Price")*N11)</f>
        <v>1428952335.0921102</v>
      </c>
      <c r="AA11" s="3" cm="1">
        <f t="array" ref="AA11">IF($S11="",O11,_FV($S11,"Price")*O11)</f>
        <v>613392882.12136006</v>
      </c>
      <c r="AB11" s="3" cm="1">
        <f t="array" ref="AB11">IF($S11="",P11,_FV($S11,"Price")*P11)</f>
        <v>815559452.97074997</v>
      </c>
      <c r="AC11" s="3" cm="1">
        <f t="array" ref="AC11">IF($S11="",Q11,_FV($S11,"Price")*Q11)</f>
        <v>741626791.97300005</v>
      </c>
      <c r="AD11" s="4">
        <f t="shared" si="1"/>
        <v>0.42926056178201411</v>
      </c>
      <c r="AE11" s="4">
        <f t="shared" si="2"/>
        <v>0.51900037094323015</v>
      </c>
      <c r="AF11" s="3">
        <f t="shared" si="3"/>
        <v>6565440826.4051199</v>
      </c>
      <c r="AG11" s="4" t="str">
        <f t="shared" si="4"/>
        <v>HAUTO.OL</v>
      </c>
      <c r="AH11" s="4" t="str">
        <f t="shared" si="5"/>
        <v>Höegh Autoliners ASA</v>
      </c>
      <c r="AI11" s="8" cm="1">
        <f t="array" ref="AI11">IF(U11="",F11,_FV(U11,"Price")*F11)</f>
        <v>2533095549.4051199</v>
      </c>
      <c r="AJ11" s="5">
        <f t="shared" si="8"/>
        <v>-2.3E-2</v>
      </c>
      <c r="AK11" s="5">
        <f t="shared" si="9"/>
        <v>5.1999996999999999E-2</v>
      </c>
      <c r="AL11" s="6">
        <f t="shared" si="10"/>
        <v>1.7726942230314748</v>
      </c>
      <c r="AM11" s="6">
        <f t="shared" si="11"/>
        <v>4.1296461423625486</v>
      </c>
      <c r="AN11" s="6">
        <f t="shared" si="12"/>
        <v>-1.7954983227663255</v>
      </c>
      <c r="AO11" s="6">
        <f t="shared" si="13"/>
        <v>0.79416276550218812</v>
      </c>
      <c r="AP11" s="5">
        <f t="shared" si="6"/>
        <v>0.94826093272524425</v>
      </c>
    </row>
    <row r="12" spans="1:42" x14ac:dyDescent="0.25">
      <c r="A12" s="1" t="s">
        <v>7</v>
      </c>
      <c r="B12" s="10">
        <v>4.7E-2</v>
      </c>
      <c r="C12" s="10">
        <v>0.32</v>
      </c>
      <c r="D12" s="11" t="str">
        <v>ASML Holding N.V.</v>
      </c>
      <c r="E12" s="1">
        <v>800.57500000000005</v>
      </c>
      <c r="F12" s="3">
        <v>314963932132</v>
      </c>
      <c r="G12" s="2" t="str">
        <v>USD</v>
      </c>
      <c r="H12" s="13">
        <v>0.30156233765007034</v>
      </c>
      <c r="I12" s="5" t="str">
        <v>EUR</v>
      </c>
      <c r="J12" s="3">
        <v>4608200000</v>
      </c>
      <c r="K12" s="3">
        <v>7268300000</v>
      </c>
      <c r="L12" s="3">
        <v>27558500000</v>
      </c>
      <c r="M12" s="3">
        <v>25442800000</v>
      </c>
      <c r="N12" s="3">
        <v>25442800000</v>
      </c>
      <c r="O12" s="3">
        <v>13087700000</v>
      </c>
      <c r="P12" s="3">
        <v>12355100000</v>
      </c>
      <c r="Q12" s="3">
        <v>9976000000</v>
      </c>
      <c r="R12" s="14" t="str">
        <f t="shared" si="7"/>
        <v>EUR/USD</v>
      </c>
      <c r="S12" s="3" t="e" vm="3">
        <v>#VALUE!</v>
      </c>
      <c r="T12" s="16" t="str">
        <f t="shared" si="0"/>
        <v/>
      </c>
      <c r="U12" s="16" t="s">
        <v>258</v>
      </c>
      <c r="V12" s="14" cm="1">
        <f t="array" ref="V12">IF($S12="",J12,_FV($S12,"Price")*J12)</f>
        <v>5123857580.000001</v>
      </c>
      <c r="W12" s="3" cm="1">
        <f t="array" ref="W12">IF($S12="",K12,_FV($S12,"Price")*K12)</f>
        <v>8081622770.000001</v>
      </c>
      <c r="X12" s="3" cm="1">
        <f t="array" ref="X12">IF($S12="",L12,_FV($S12,"Price")*L12)</f>
        <v>30642296150.000004</v>
      </c>
      <c r="Y12" s="3" cm="1">
        <f t="array" ref="Y12">IF($S12="",M12,_FV($S12,"Price")*M12)</f>
        <v>28289849320.000004</v>
      </c>
      <c r="Z12" s="3" cm="1">
        <f t="array" ref="Z12">IF($S12="",N12,_FV($S12,"Price")*N12)</f>
        <v>28289849320.000004</v>
      </c>
      <c r="AA12" s="3" cm="1">
        <f t="array" ref="AA12">IF($S12="",O12,_FV($S12,"Price")*O12)</f>
        <v>14552213630.000002</v>
      </c>
      <c r="AB12" s="3" cm="1">
        <f t="array" ref="AB12">IF($S12="",P12,_FV($S12,"Price")*P12)</f>
        <v>13737635690.000002</v>
      </c>
      <c r="AC12" s="3" cm="1">
        <f t="array" ref="AC12">IF($S12="",Q12,_FV($S12,"Price")*Q12)</f>
        <v>11092314400.000002</v>
      </c>
      <c r="AD12" s="4">
        <f t="shared" si="1"/>
        <v>0.51439700033015234</v>
      </c>
      <c r="AE12" s="4">
        <f t="shared" si="2"/>
        <v>0.392095209646737</v>
      </c>
      <c r="AF12" s="3">
        <f t="shared" si="3"/>
        <v>312303832132</v>
      </c>
      <c r="AG12" s="4" t="str">
        <f t="shared" si="4"/>
        <v>ASML</v>
      </c>
      <c r="AH12" s="4" t="str">
        <f t="shared" si="5"/>
        <v>ASML Holding N.V.</v>
      </c>
      <c r="AI12" s="8" cm="1">
        <f t="array" ref="AI12">IF(U12="",F12,_FV(U12,"Price")*F12)</f>
        <v>314963932132</v>
      </c>
      <c r="AJ12" s="5">
        <f t="shared" si="8"/>
        <v>4.7E-2</v>
      </c>
      <c r="AK12" s="5">
        <f t="shared" si="9"/>
        <v>0.32</v>
      </c>
      <c r="AL12" s="6">
        <f t="shared" si="10"/>
        <v>11.133460930430999</v>
      </c>
      <c r="AM12" s="6">
        <f t="shared" si="11"/>
        <v>21.643712780761312</v>
      </c>
      <c r="AN12" s="6">
        <f t="shared" si="12"/>
        <v>4.6050452725024069</v>
      </c>
      <c r="AO12" s="6">
        <f t="shared" si="13"/>
        <v>0.67636602439879101</v>
      </c>
      <c r="AP12" s="5">
        <f t="shared" si="6"/>
        <v>0.90649220997688928</v>
      </c>
    </row>
    <row r="13" spans="1:42" x14ac:dyDescent="0.25">
      <c r="A13" s="1" t="s">
        <v>95</v>
      </c>
      <c r="B13" s="10">
        <v>0</v>
      </c>
      <c r="C13" s="10">
        <v>0.20200000000000001</v>
      </c>
      <c r="D13" s="11" t="str">
        <v>Stellantis N.V.</v>
      </c>
      <c r="E13" s="1">
        <v>13.778</v>
      </c>
      <c r="F13" s="3">
        <v>39727482803</v>
      </c>
      <c r="G13" s="2" t="str">
        <v>EUR</v>
      </c>
      <c r="H13" s="13">
        <v>5.5414495077731746E-2</v>
      </c>
      <c r="I13" s="5" t="str">
        <v>EUR</v>
      </c>
      <c r="J13" s="3">
        <v>32174000000</v>
      </c>
      <c r="K13" s="3">
        <v>46433000000</v>
      </c>
      <c r="L13" s="3">
        <v>189544000000</v>
      </c>
      <c r="M13" s="3">
        <v>264289500000</v>
      </c>
      <c r="N13" s="3">
        <v>264289500000</v>
      </c>
      <c r="O13" s="3">
        <v>47892500000</v>
      </c>
      <c r="P13" s="3">
        <v>216397000000</v>
      </c>
      <c r="Q13" s="3">
        <v>33702000000</v>
      </c>
      <c r="R13" s="14" t="str">
        <f t="shared" si="7"/>
        <v>EUR/USD</v>
      </c>
      <c r="S13" s="3" t="e" vm="3">
        <v>#VALUE!</v>
      </c>
      <c r="T13" s="16" t="str">
        <f t="shared" si="0"/>
        <v>EUR/USD</v>
      </c>
      <c r="U13" s="16" t="e" vm="3">
        <v>#VALUE!</v>
      </c>
      <c r="V13" s="14" cm="1">
        <f t="array" ref="V13">IF($S13="",J13,_FV($S13,"Price")*J13)</f>
        <v>35774270600</v>
      </c>
      <c r="W13" s="3" cm="1">
        <f t="array" ref="W13">IF($S13="",K13,_FV($S13,"Price")*K13)</f>
        <v>51628852700.000008</v>
      </c>
      <c r="X13" s="3" cm="1">
        <f t="array" ref="X13">IF($S13="",L13,_FV($S13,"Price")*L13)</f>
        <v>210753973600.00003</v>
      </c>
      <c r="Y13" s="3" cm="1">
        <f t="array" ref="Y13">IF($S13="",M13,_FV($S13,"Price")*M13)</f>
        <v>293863495050</v>
      </c>
      <c r="Z13" s="3" cm="1">
        <f t="array" ref="Z13">IF($S13="",N13,_FV($S13,"Price")*N13)</f>
        <v>293863495050</v>
      </c>
      <c r="AA13" s="3" cm="1">
        <f t="array" ref="AA13">IF($S13="",O13,_FV($S13,"Price")*O13)</f>
        <v>53251670750.000008</v>
      </c>
      <c r="AB13" s="3" cm="1">
        <f t="array" ref="AB13">IF($S13="",P13,_FV($S13,"Price")*P13)</f>
        <v>240611824300.00003</v>
      </c>
      <c r="AC13" s="3" cm="1">
        <f t="array" ref="AC13">IF($S13="",Q13,_FV($S13,"Price")*Q13)</f>
        <v>37473253800</v>
      </c>
      <c r="AD13" s="4">
        <f t="shared" si="1"/>
        <v>0.18121226912155042</v>
      </c>
      <c r="AE13" s="4">
        <f t="shared" si="2"/>
        <v>0.12751925445392268</v>
      </c>
      <c r="AF13" s="3">
        <f t="shared" si="3"/>
        <v>29913988128.655701</v>
      </c>
      <c r="AG13" s="4" t="str">
        <f t="shared" si="4"/>
        <v>STLAM.MI</v>
      </c>
      <c r="AH13" s="4" t="str">
        <f t="shared" si="5"/>
        <v>Stellantis N.V.</v>
      </c>
      <c r="AI13" s="8" cm="1">
        <f t="array" ref="AI13">IF(U13="",F13,_FV(U13,"Price")*F13)</f>
        <v>44172988128.655701</v>
      </c>
      <c r="AJ13" s="5">
        <f t="shared" si="8"/>
        <v>0</v>
      </c>
      <c r="AK13" s="5">
        <f t="shared" si="9"/>
        <v>0.20200000000000001</v>
      </c>
      <c r="AL13" s="6">
        <f t="shared" si="10"/>
        <v>0.15031805199601195</v>
      </c>
      <c r="AM13" s="6">
        <f t="shared" si="11"/>
        <v>0.82951365668946064</v>
      </c>
      <c r="AN13" s="6" t="e">
        <f t="shared" si="12"/>
        <v>#DIV/0!</v>
      </c>
      <c r="AO13" s="6">
        <f t="shared" si="13"/>
        <v>4.1065032509379235E-2</v>
      </c>
      <c r="AP13" s="5">
        <f t="shared" si="6"/>
        <v>0.30873152357547307</v>
      </c>
    </row>
    <row r="14" spans="1:42" x14ac:dyDescent="0.25">
      <c r="A14" s="1" t="s">
        <v>8</v>
      </c>
      <c r="B14" s="10">
        <v>1.032</v>
      </c>
      <c r="C14" s="10">
        <v>0.41799997999999999</v>
      </c>
      <c r="D14" s="11" t="str">
        <v>NVIDIA Corporation</v>
      </c>
      <c r="E14" s="1">
        <v>116.07899999999999</v>
      </c>
      <c r="F14" s="3">
        <v>2847417870000</v>
      </c>
      <c r="G14" s="2" t="str">
        <v>USD</v>
      </c>
      <c r="H14" s="13">
        <v>1.2585452658115222</v>
      </c>
      <c r="I14" s="5" t="str">
        <v>USD</v>
      </c>
      <c r="J14" s="3">
        <v>10015000000</v>
      </c>
      <c r="K14" s="3">
        <v>3389000000</v>
      </c>
      <c r="L14" s="3">
        <v>60922000000</v>
      </c>
      <c r="M14" s="3">
        <v>96307000000</v>
      </c>
      <c r="N14" s="3">
        <v>96307000000</v>
      </c>
      <c r="O14" s="3">
        <v>73171000000</v>
      </c>
      <c r="P14" s="3">
        <v>23136000000</v>
      </c>
      <c r="Q14" s="3">
        <v>35583000000</v>
      </c>
      <c r="R14" s="14" t="str">
        <f t="shared" si="7"/>
        <v/>
      </c>
      <c r="S14" s="3" t="s">
        <v>258</v>
      </c>
      <c r="T14" s="16" t="str">
        <f t="shared" si="0"/>
        <v/>
      </c>
      <c r="U14" s="16" t="s">
        <v>258</v>
      </c>
      <c r="V14" s="14" cm="1">
        <f t="array" ref="V14">IF($S14="",J14,_FV($S14,"Price")*J14)</f>
        <v>10015000000</v>
      </c>
      <c r="W14" s="3" cm="1">
        <f t="array" ref="W14">IF($S14="",K14,_FV($S14,"Price")*K14)</f>
        <v>3389000000</v>
      </c>
      <c r="X14" s="3" cm="1">
        <f t="array" ref="X14">IF($S14="",L14,_FV($S14,"Price")*L14)</f>
        <v>60922000000</v>
      </c>
      <c r="Y14" s="3" cm="1">
        <f t="array" ref="Y14">IF($S14="",M14,_FV($S14,"Price")*M14)</f>
        <v>96307000000</v>
      </c>
      <c r="Z14" s="3" cm="1">
        <f t="array" ref="Z14">IF($S14="",N14,_FV($S14,"Price")*N14)</f>
        <v>96307000000</v>
      </c>
      <c r="AA14" s="3" cm="1">
        <f t="array" ref="AA14">IF($S14="",O14,_FV($S14,"Price")*O14)</f>
        <v>73171000000</v>
      </c>
      <c r="AB14" s="3" cm="1">
        <f t="array" ref="AB14">IF($S14="",P14,_FV($S14,"Price")*P14)</f>
        <v>23136000000</v>
      </c>
      <c r="AC14" s="3" cm="1">
        <f t="array" ref="AC14">IF($S14="",Q14,_FV($S14,"Price")*Q14)</f>
        <v>35583000000</v>
      </c>
      <c r="AD14" s="4">
        <f t="shared" si="1"/>
        <v>0.75976824114550345</v>
      </c>
      <c r="AE14" s="4">
        <f t="shared" si="2"/>
        <v>0.36947470069673027</v>
      </c>
      <c r="AF14" s="3">
        <f t="shared" si="3"/>
        <v>2854043870000</v>
      </c>
      <c r="AG14" s="4" t="str">
        <f t="shared" si="4"/>
        <v>NVDA</v>
      </c>
      <c r="AH14" s="4" t="str">
        <f t="shared" si="5"/>
        <v>NVIDIA Corporation</v>
      </c>
      <c r="AI14" s="8" cm="1">
        <f t="array" ref="AI14">IF(U14="",F14,_FV(U14,"Price")*F14)</f>
        <v>2847417870000</v>
      </c>
      <c r="AJ14" s="5">
        <f t="shared" si="8"/>
        <v>1.032</v>
      </c>
      <c r="AK14" s="5">
        <f t="shared" si="9"/>
        <v>0.41799997999999999</v>
      </c>
      <c r="AL14" s="6">
        <f t="shared" si="10"/>
        <v>29.566053038719925</v>
      </c>
      <c r="AM14" s="6">
        <f t="shared" si="11"/>
        <v>38.914568203249921</v>
      </c>
      <c r="AN14" s="6">
        <f t="shared" si="12"/>
        <v>0.37707914925629765</v>
      </c>
      <c r="AO14" s="6">
        <f t="shared" si="13"/>
        <v>0.93097057572227437</v>
      </c>
      <c r="AP14" s="5">
        <f t="shared" si="6"/>
        <v>1.1292429418422336</v>
      </c>
    </row>
    <row r="15" spans="1:42" x14ac:dyDescent="0.25">
      <c r="A15" s="1" t="s">
        <v>9</v>
      </c>
      <c r="B15" s="10">
        <v>0.83800006000000005</v>
      </c>
      <c r="C15" s="10">
        <v>0.30399999999999999</v>
      </c>
      <c r="D15" s="11" t="str">
        <v>TransMedics Group, Inc.</v>
      </c>
      <c r="E15" s="1">
        <v>157.21</v>
      </c>
      <c r="F15" s="3">
        <v>5244431274</v>
      </c>
      <c r="G15" s="2" t="str">
        <v>USD</v>
      </c>
      <c r="H15" s="13">
        <v>1.5853368856931918</v>
      </c>
      <c r="I15" s="5" t="str">
        <v>USD</v>
      </c>
      <c r="J15" s="3">
        <v>516493000</v>
      </c>
      <c r="K15" s="3">
        <v>201182000</v>
      </c>
      <c r="L15" s="3">
        <v>241623000</v>
      </c>
      <c r="M15" s="3">
        <v>358759000</v>
      </c>
      <c r="N15" s="3">
        <v>358759000</v>
      </c>
      <c r="O15" s="3">
        <v>217609000</v>
      </c>
      <c r="P15" s="3">
        <v>141150000</v>
      </c>
      <c r="Q15" s="3">
        <v>8762000</v>
      </c>
      <c r="R15" s="14" t="str">
        <f t="shared" si="7"/>
        <v/>
      </c>
      <c r="S15" s="3" t="s">
        <v>258</v>
      </c>
      <c r="T15" s="16" t="str">
        <f t="shared" si="0"/>
        <v/>
      </c>
      <c r="U15" s="16" t="s">
        <v>258</v>
      </c>
      <c r="V15" s="14" cm="1">
        <f t="array" ref="V15">IF($S15="",J15,_FV($S15,"Price")*J15)</f>
        <v>516493000</v>
      </c>
      <c r="W15" s="3" cm="1">
        <f t="array" ref="W15">IF($S15="",K15,_FV($S15,"Price")*K15)</f>
        <v>201182000</v>
      </c>
      <c r="X15" s="3" cm="1">
        <f t="array" ref="X15">IF($S15="",L15,_FV($S15,"Price")*L15)</f>
        <v>241623000</v>
      </c>
      <c r="Y15" s="3" cm="1">
        <f t="array" ref="Y15">IF($S15="",M15,_FV($S15,"Price")*M15)</f>
        <v>358759000</v>
      </c>
      <c r="Z15" s="3" cm="1">
        <f t="array" ref="Z15">IF($S15="",N15,_FV($S15,"Price")*N15)</f>
        <v>358759000</v>
      </c>
      <c r="AA15" s="3" cm="1">
        <f t="array" ref="AA15">IF($S15="",O15,_FV($S15,"Price")*O15)</f>
        <v>217609000</v>
      </c>
      <c r="AB15" s="3" cm="1">
        <f t="array" ref="AB15">IF($S15="",P15,_FV($S15,"Price")*P15)</f>
        <v>141150000</v>
      </c>
      <c r="AC15" s="3" cm="1">
        <f t="array" ref="AC15">IF($S15="",Q15,_FV($S15,"Price")*Q15)</f>
        <v>8762000</v>
      </c>
      <c r="AD15" s="4">
        <f t="shared" si="1"/>
        <v>0.60656039291000363</v>
      </c>
      <c r="AE15" s="4">
        <f t="shared" si="2"/>
        <v>2.4423080675328005E-2</v>
      </c>
      <c r="AF15" s="3">
        <f t="shared" si="3"/>
        <v>5559742274</v>
      </c>
      <c r="AG15" s="4" t="str">
        <f t="shared" si="4"/>
        <v>TMDX</v>
      </c>
      <c r="AH15" s="4" t="str">
        <f t="shared" si="5"/>
        <v>TransMedics Group, Inc.</v>
      </c>
      <c r="AI15" s="8" cm="1">
        <f t="array" ref="AI15">IF(U15="",F15,_FV(U15,"Price")*F15)</f>
        <v>5244431274</v>
      </c>
      <c r="AJ15" s="5">
        <f t="shared" si="8"/>
        <v>0.83800006000000005</v>
      </c>
      <c r="AK15" s="5">
        <f t="shared" si="9"/>
        <v>0.30399999999999999</v>
      </c>
      <c r="AL15" s="6">
        <f t="shared" si="10"/>
        <v>14.618257030485646</v>
      </c>
      <c r="AM15" s="6">
        <f t="shared" si="11"/>
        <v>24.100249870180001</v>
      </c>
      <c r="AN15" s="6">
        <f t="shared" si="12"/>
        <v>0.28759245995972837</v>
      </c>
      <c r="AO15" s="6">
        <f t="shared" si="13"/>
        <v>0.79277137730855274</v>
      </c>
      <c r="AP15" s="5">
        <f t="shared" si="6"/>
        <v>0.63098347358533169</v>
      </c>
    </row>
    <row r="16" spans="1:42" x14ac:dyDescent="0.25">
      <c r="A16" s="1" t="s">
        <v>10</v>
      </c>
      <c r="B16" s="10">
        <v>0.161</v>
      </c>
      <c r="C16" s="10">
        <v>0.17299999999999999</v>
      </c>
      <c r="D16" s="11" t="str">
        <v>Arista Networks, Inc.</v>
      </c>
      <c r="E16" s="1">
        <v>386.85</v>
      </c>
      <c r="F16" s="3">
        <v>121530088050</v>
      </c>
      <c r="G16" s="2" t="str">
        <v>USD</v>
      </c>
      <c r="H16" s="13">
        <v>0.3375378596812369</v>
      </c>
      <c r="I16" s="5" t="str">
        <v>USD</v>
      </c>
      <c r="J16" s="3">
        <v>0</v>
      </c>
      <c r="K16" s="3">
        <v>671707000</v>
      </c>
      <c r="L16" s="3">
        <v>5860168000</v>
      </c>
      <c r="M16" s="3">
        <v>6311667000</v>
      </c>
      <c r="N16" s="3">
        <v>6311667000</v>
      </c>
      <c r="O16" s="3">
        <v>4040237000</v>
      </c>
      <c r="P16" s="3">
        <v>2271430000</v>
      </c>
      <c r="Q16" s="3">
        <v>2309180000</v>
      </c>
      <c r="R16" s="14" t="str">
        <f t="shared" si="7"/>
        <v/>
      </c>
      <c r="S16" s="3" t="s">
        <v>258</v>
      </c>
      <c r="T16" s="16" t="str">
        <f t="shared" si="0"/>
        <v/>
      </c>
      <c r="U16" s="16" t="s">
        <v>258</v>
      </c>
      <c r="V16" s="14" cm="1">
        <f t="array" ref="V16">IF($S16="",J16,_FV($S16,"Price")*J16)</f>
        <v>0</v>
      </c>
      <c r="W16" s="3" cm="1">
        <f t="array" ref="W16">IF($S16="",K16,_FV($S16,"Price")*K16)</f>
        <v>671707000</v>
      </c>
      <c r="X16" s="3" cm="1">
        <f t="array" ref="X16">IF($S16="",L16,_FV($S16,"Price")*L16)</f>
        <v>5860168000</v>
      </c>
      <c r="Y16" s="3" cm="1">
        <f t="array" ref="Y16">IF($S16="",M16,_FV($S16,"Price")*M16)</f>
        <v>6311667000</v>
      </c>
      <c r="Z16" s="3" cm="1">
        <f t="array" ref="Z16">IF($S16="",N16,_FV($S16,"Price")*N16)</f>
        <v>6311667000</v>
      </c>
      <c r="AA16" s="3" cm="1">
        <f t="array" ref="AA16">IF($S16="",O16,_FV($S16,"Price")*O16)</f>
        <v>4040237000</v>
      </c>
      <c r="AB16" s="3" cm="1">
        <f t="array" ref="AB16">IF($S16="",P16,_FV($S16,"Price")*P16)</f>
        <v>2271430000</v>
      </c>
      <c r="AC16" s="3" cm="1">
        <f t="array" ref="AC16">IF($S16="",Q16,_FV($S16,"Price")*Q16)</f>
        <v>2309180000</v>
      </c>
      <c r="AD16" s="4">
        <f t="shared" si="1"/>
        <v>0.64012201530910928</v>
      </c>
      <c r="AE16" s="4">
        <f t="shared" si="2"/>
        <v>0.36585897196414197</v>
      </c>
      <c r="AF16" s="3">
        <f t="shared" si="3"/>
        <v>120858381050</v>
      </c>
      <c r="AG16" s="4" t="str">
        <f t="shared" si="4"/>
        <v>ANET</v>
      </c>
      <c r="AH16" s="4" t="str">
        <f t="shared" si="5"/>
        <v>Arista Networks, Inc.</v>
      </c>
      <c r="AI16" s="8" cm="1">
        <f t="array" ref="AI16">IF(U16="",F16,_FV(U16,"Price")*F16)</f>
        <v>121530088050</v>
      </c>
      <c r="AJ16" s="5">
        <f t="shared" si="8"/>
        <v>0.161</v>
      </c>
      <c r="AK16" s="5">
        <f t="shared" si="9"/>
        <v>0.17299999999999999</v>
      </c>
      <c r="AL16" s="6">
        <f t="shared" si="10"/>
        <v>19.254832051500816</v>
      </c>
      <c r="AM16" s="6">
        <f t="shared" si="11"/>
        <v>30.079940372309842</v>
      </c>
      <c r="AN16" s="6">
        <f t="shared" si="12"/>
        <v>1.8683192777832198</v>
      </c>
      <c r="AO16" s="6">
        <f t="shared" si="13"/>
        <v>1.7387248770121297</v>
      </c>
      <c r="AP16" s="5">
        <f t="shared" si="6"/>
        <v>1.0059809872732512</v>
      </c>
    </row>
    <row r="17" spans="1:42" x14ac:dyDescent="0.25">
      <c r="A17" s="1" t="s">
        <v>98</v>
      </c>
      <c r="B17" s="10">
        <v>-0.16900000000000001</v>
      </c>
      <c r="C17" s="10">
        <v>-6.2E-2</v>
      </c>
      <c r="D17" s="11" t="str">
        <v>Polski Koncern Naftowy ORLEN Spólka Akcyjna</v>
      </c>
      <c r="E17" s="1">
        <v>56.28</v>
      </c>
      <c r="F17" s="3">
        <v>65337815422</v>
      </c>
      <c r="G17" s="2" t="str">
        <v>PLN</v>
      </c>
      <c r="H17" s="13">
        <v>0.3425372166419276</v>
      </c>
      <c r="I17" s="5" t="str">
        <v>PLN</v>
      </c>
      <c r="J17" s="3">
        <v>23945000000</v>
      </c>
      <c r="K17" s="3">
        <v>19183000000</v>
      </c>
      <c r="L17" s="3">
        <v>372640000000</v>
      </c>
      <c r="M17" s="3">
        <v>325593000000</v>
      </c>
      <c r="N17" s="3">
        <v>325593000000</v>
      </c>
      <c r="O17" s="3">
        <v>44310000000</v>
      </c>
      <c r="P17" s="3">
        <v>281283000000</v>
      </c>
      <c r="Q17" s="3">
        <v>53140000000</v>
      </c>
      <c r="R17" s="14" t="str">
        <f t="shared" si="7"/>
        <v>PLN/USD</v>
      </c>
      <c r="S17" s="3" t="e" vm="4">
        <v>#VALUE!</v>
      </c>
      <c r="T17" s="16" t="str">
        <f t="shared" si="0"/>
        <v>PLN/USD</v>
      </c>
      <c r="U17" s="16" t="e" vm="4">
        <v>#VALUE!</v>
      </c>
      <c r="V17" s="14" cm="1">
        <f t="array" ref="V17">IF($S17="",J17,_FV($S17,"Price")*J17)</f>
        <v>6232883499.999999</v>
      </c>
      <c r="W17" s="3" cm="1">
        <f t="array" ref="W17">IF($S17="",K17,_FV($S17,"Price")*K17)</f>
        <v>4993334900</v>
      </c>
      <c r="X17" s="3" cm="1">
        <f t="array" ref="X17">IF($S17="",L17,_FV($S17,"Price")*L17)</f>
        <v>96998191999.999985</v>
      </c>
      <c r="Y17" s="3" cm="1">
        <f t="array" ref="Y17">IF($S17="",M17,_FV($S17,"Price")*M17)</f>
        <v>84751857899.999985</v>
      </c>
      <c r="Z17" s="3" cm="1">
        <f t="array" ref="Z17">IF($S17="",N17,_FV($S17,"Price")*N17)</f>
        <v>84751857899.999985</v>
      </c>
      <c r="AA17" s="3" cm="1">
        <f t="array" ref="AA17">IF($S17="",O17,_FV($S17,"Price")*O17)</f>
        <v>11533892999.999998</v>
      </c>
      <c r="AB17" s="3" cm="1">
        <f t="array" ref="AB17">IF($S17="",P17,_FV($S17,"Price")*P17)</f>
        <v>73217964900</v>
      </c>
      <c r="AC17" s="3" cm="1">
        <f t="array" ref="AC17">IF($S17="",Q17,_FV($S17,"Price")*Q17)</f>
        <v>13832341999.999998</v>
      </c>
      <c r="AD17" s="4">
        <f t="shared" si="1"/>
        <v>0.13609014935824787</v>
      </c>
      <c r="AE17" s="4">
        <f t="shared" si="2"/>
        <v>0.16320989701867056</v>
      </c>
      <c r="AF17" s="3">
        <f t="shared" si="3"/>
        <v>21769433354.346596</v>
      </c>
      <c r="AG17" s="4" t="str">
        <f t="shared" si="4"/>
        <v>PKN.WA</v>
      </c>
      <c r="AH17" s="4" t="str">
        <f t="shared" si="5"/>
        <v>Polski Koncern Naftowy ORLEN Spólka Akcyjna</v>
      </c>
      <c r="AI17" s="8" cm="1">
        <f t="array" ref="AI17">IF(U17="",F17,_FV(U17,"Price")*F17)</f>
        <v>17007433354.346598</v>
      </c>
      <c r="AJ17" s="5">
        <f t="shared" si="8"/>
        <v>-0.16900000000000001</v>
      </c>
      <c r="AK17" s="5">
        <f t="shared" si="9"/>
        <v>-6.2E-2</v>
      </c>
      <c r="AL17" s="6">
        <f t="shared" si="10"/>
        <v>0.20067328051278743</v>
      </c>
      <c r="AM17" s="6">
        <f t="shared" si="11"/>
        <v>1.474561395215527</v>
      </c>
      <c r="AN17" s="6">
        <f t="shared" si="12"/>
        <v>-8.725215356304894E-2</v>
      </c>
      <c r="AO17" s="6">
        <f t="shared" si="13"/>
        <v>-0.23783248309927857</v>
      </c>
      <c r="AP17" s="5">
        <f t="shared" si="6"/>
        <v>0.29930004637691843</v>
      </c>
    </row>
    <row r="18" spans="1:42" x14ac:dyDescent="0.25">
      <c r="A18" s="1" t="s">
        <v>97</v>
      </c>
      <c r="B18" s="10">
        <v>0.08</v>
      </c>
      <c r="C18" s="10">
        <v>9.1999999999999998E-2</v>
      </c>
      <c r="D18" s="11" t="str">
        <v>Jumbo S.A.</v>
      </c>
      <c r="E18" s="1">
        <v>25.04</v>
      </c>
      <c r="F18" s="3">
        <v>3406942400</v>
      </c>
      <c r="G18" s="2" t="str">
        <v>EUR</v>
      </c>
      <c r="H18" s="13">
        <v>0.14118838873096554</v>
      </c>
      <c r="I18" s="5" t="str">
        <v>EUR</v>
      </c>
      <c r="J18" s="3">
        <v>77123723</v>
      </c>
      <c r="K18" s="3">
        <v>604817112</v>
      </c>
      <c r="L18" s="3">
        <v>949380812</v>
      </c>
      <c r="M18" s="3">
        <v>1020204810</v>
      </c>
      <c r="N18" s="3">
        <v>1020204810</v>
      </c>
      <c r="O18" s="3">
        <v>559428092</v>
      </c>
      <c r="P18" s="3">
        <v>460776718</v>
      </c>
      <c r="Q18" s="3">
        <v>344047694</v>
      </c>
      <c r="R18" s="14" t="str">
        <f t="shared" si="7"/>
        <v>EUR/USD</v>
      </c>
      <c r="S18" s="3" t="e" vm="3">
        <v>#VALUE!</v>
      </c>
      <c r="T18" s="16" t="str">
        <f t="shared" si="0"/>
        <v>EUR/USD</v>
      </c>
      <c r="U18" s="16" t="e" vm="3">
        <v>#VALUE!</v>
      </c>
      <c r="V18" s="14" cm="1">
        <f t="array" ref="V18">IF($S18="",J18,_FV($S18,"Price")*J18)</f>
        <v>85753867.603700012</v>
      </c>
      <c r="W18" s="3" cm="1">
        <f t="array" ref="W18">IF($S18="",K18,_FV($S18,"Price")*K18)</f>
        <v>672496146.83280003</v>
      </c>
      <c r="X18" s="3" cm="1">
        <f t="array" ref="X18">IF($S18="",L18,_FV($S18,"Price")*L18)</f>
        <v>1055616524.8628001</v>
      </c>
      <c r="Y18" s="3" cm="1">
        <f t="array" ref="Y18">IF($S18="",M18,_FV($S18,"Price")*M18)</f>
        <v>1134365728.2390001</v>
      </c>
      <c r="Z18" s="3" cm="1">
        <f t="array" ref="Z18">IF($S18="",N18,_FV($S18,"Price")*N18)</f>
        <v>1134365728.2390001</v>
      </c>
      <c r="AA18" s="3" cm="1">
        <f t="array" ref="AA18">IF($S18="",O18,_FV($S18,"Price")*O18)</f>
        <v>622028095.49480009</v>
      </c>
      <c r="AB18" s="3" cm="1">
        <f t="array" ref="AB18">IF($S18="",P18,_FV($S18,"Price")*P18)</f>
        <v>512337632.74420005</v>
      </c>
      <c r="AC18" s="3" cm="1">
        <f t="array" ref="AC18">IF($S18="",Q18,_FV($S18,"Price")*Q18)</f>
        <v>382546630.95860004</v>
      </c>
      <c r="AD18" s="4">
        <f t="shared" si="1"/>
        <v>0.54834880851032253</v>
      </c>
      <c r="AE18" s="4">
        <f t="shared" si="2"/>
        <v>0.33723394619164754</v>
      </c>
      <c r="AF18" s="3">
        <f t="shared" si="3"/>
        <v>3260485865.5600004</v>
      </c>
      <c r="AG18" s="4" t="str">
        <f t="shared" si="4"/>
        <v>BELA.AT</v>
      </c>
      <c r="AH18" s="4" t="str">
        <f t="shared" si="5"/>
        <v>Jumbo S.A.</v>
      </c>
      <c r="AI18" s="8" cm="1">
        <f t="array" ref="AI18">IF(U18="",F18,_FV(U18,"Price")*F18)</f>
        <v>3788179254.5600004</v>
      </c>
      <c r="AJ18" s="5">
        <f t="shared" si="8"/>
        <v>0.08</v>
      </c>
      <c r="AK18" s="5">
        <f t="shared" si="9"/>
        <v>9.1999999999999998E-2</v>
      </c>
      <c r="AL18" s="6">
        <f t="shared" si="10"/>
        <v>3.3394690620994036</v>
      </c>
      <c r="AM18" s="6">
        <f t="shared" si="11"/>
        <v>6.0900452600081438</v>
      </c>
      <c r="AN18" s="6">
        <f t="shared" si="12"/>
        <v>0.76125565750101798</v>
      </c>
      <c r="AO18" s="6">
        <f t="shared" si="13"/>
        <v>0.66196144130523304</v>
      </c>
      <c r="AP18" s="5">
        <f t="shared" si="6"/>
        <v>0.88558275470197012</v>
      </c>
    </row>
    <row r="19" spans="1:42" x14ac:dyDescent="0.25">
      <c r="A19" s="1" t="s">
        <v>11</v>
      </c>
      <c r="B19" s="10">
        <v>5.1999996999999999E-2</v>
      </c>
      <c r="C19" s="10">
        <v>4.0999997000000003E-2</v>
      </c>
      <c r="D19" s="11" t="str">
        <v>Lockheed Martin Corporation</v>
      </c>
      <c r="E19" s="1">
        <v>578.72</v>
      </c>
      <c r="F19" s="3">
        <v>137942541760</v>
      </c>
      <c r="G19" s="2" t="str">
        <v>USD</v>
      </c>
      <c r="H19" s="13">
        <v>2.40512851600388E-2</v>
      </c>
      <c r="I19" s="5" t="str">
        <v>USD</v>
      </c>
      <c r="J19" s="3">
        <v>19257000000</v>
      </c>
      <c r="K19" s="3">
        <v>2547000000</v>
      </c>
      <c r="L19" s="3">
        <v>67571000000</v>
      </c>
      <c r="M19" s="3">
        <v>71069000000</v>
      </c>
      <c r="N19" s="3">
        <v>71069000000</v>
      </c>
      <c r="O19" s="3">
        <v>8553000000</v>
      </c>
      <c r="P19" s="3">
        <v>62516000000</v>
      </c>
      <c r="Q19" s="3">
        <v>10444000000</v>
      </c>
      <c r="R19" s="14" t="str">
        <f t="shared" si="7"/>
        <v/>
      </c>
      <c r="S19" s="3" t="s">
        <v>258</v>
      </c>
      <c r="T19" s="16" t="str">
        <f t="shared" si="0"/>
        <v/>
      </c>
      <c r="U19" s="16" t="s">
        <v>258</v>
      </c>
      <c r="V19" s="14" cm="1">
        <f t="array" ref="V19">IF($S19="",J19,_FV($S19,"Price")*J19)</f>
        <v>19257000000</v>
      </c>
      <c r="W19" s="3" cm="1">
        <f t="array" ref="W19">IF($S19="",K19,_FV($S19,"Price")*K19)</f>
        <v>2547000000</v>
      </c>
      <c r="X19" s="3" cm="1">
        <f t="array" ref="X19">IF($S19="",L19,_FV($S19,"Price")*L19)</f>
        <v>67571000000</v>
      </c>
      <c r="Y19" s="3" cm="1">
        <f t="array" ref="Y19">IF($S19="",M19,_FV($S19,"Price")*M19)</f>
        <v>71069000000</v>
      </c>
      <c r="Z19" s="3" cm="1">
        <f t="array" ref="Z19">IF($S19="",N19,_FV($S19,"Price")*N19)</f>
        <v>71069000000</v>
      </c>
      <c r="AA19" s="3" cm="1">
        <f t="array" ref="AA19">IF($S19="",O19,_FV($S19,"Price")*O19)</f>
        <v>8553000000</v>
      </c>
      <c r="AB19" s="3" cm="1">
        <f t="array" ref="AB19">IF($S19="",P19,_FV($S19,"Price")*P19)</f>
        <v>62516000000</v>
      </c>
      <c r="AC19" s="3" cm="1">
        <f t="array" ref="AC19">IF($S19="",Q19,_FV($S19,"Price")*Q19)</f>
        <v>10444000000</v>
      </c>
      <c r="AD19" s="4">
        <f t="shared" si="1"/>
        <v>0.12034783098115916</v>
      </c>
      <c r="AE19" s="4">
        <f t="shared" si="2"/>
        <v>0.14695577537322885</v>
      </c>
      <c r="AF19" s="3">
        <f t="shared" si="3"/>
        <v>154652541760</v>
      </c>
      <c r="AG19" s="4" t="str">
        <f t="shared" si="4"/>
        <v>LMT</v>
      </c>
      <c r="AH19" s="4" t="str">
        <f t="shared" si="5"/>
        <v>Lockheed Martin Corporation</v>
      </c>
      <c r="AI19" s="8" cm="1">
        <f t="array" ref="AI19">IF(U19="",F19,_FV(U19,"Price")*F19)</f>
        <v>137942541760</v>
      </c>
      <c r="AJ19" s="5">
        <f t="shared" si="8"/>
        <v>5.1999996999999999E-2</v>
      </c>
      <c r="AK19" s="5">
        <f t="shared" si="9"/>
        <v>4.0999997000000003E-2</v>
      </c>
      <c r="AL19" s="6">
        <f t="shared" si="10"/>
        <v>1.9409664095456529</v>
      </c>
      <c r="AM19" s="6">
        <f t="shared" si="11"/>
        <v>16.127971677773882</v>
      </c>
      <c r="AN19" s="6">
        <f t="shared" si="12"/>
        <v>3.101533193891123</v>
      </c>
      <c r="AO19" s="6">
        <f t="shared" si="13"/>
        <v>3.9336519165535258</v>
      </c>
      <c r="AP19" s="5">
        <f t="shared" si="6"/>
        <v>0.26730360635438799</v>
      </c>
    </row>
    <row r="20" spans="1:42" x14ac:dyDescent="0.25">
      <c r="A20" s="1" t="s">
        <v>12</v>
      </c>
      <c r="B20" s="10">
        <v>0.16500000000000001</v>
      </c>
      <c r="C20" s="10">
        <v>5.3999999999999999E-2</v>
      </c>
      <c r="D20" s="11" t="str">
        <v>Xylem Inc.</v>
      </c>
      <c r="E20" s="1">
        <v>134.35499999999999</v>
      </c>
      <c r="F20" s="3">
        <v>32633889015</v>
      </c>
      <c r="G20" s="2" t="str">
        <v>USD</v>
      </c>
      <c r="H20" s="13">
        <v>0.33411807316189784</v>
      </c>
      <c r="I20" s="5" t="str">
        <v>USD</v>
      </c>
      <c r="J20" s="3">
        <v>2104000000</v>
      </c>
      <c r="K20" s="3">
        <v>944000000</v>
      </c>
      <c r="L20" s="3">
        <v>7367000000</v>
      </c>
      <c r="M20" s="3">
        <v>8397000000</v>
      </c>
      <c r="N20" s="3">
        <v>8397000000</v>
      </c>
      <c r="O20" s="3">
        <v>3094000000</v>
      </c>
      <c r="P20" s="3">
        <v>5303000000</v>
      </c>
      <c r="Q20" s="3">
        <v>1171000000</v>
      </c>
      <c r="R20" s="14" t="str">
        <f t="shared" si="7"/>
        <v/>
      </c>
      <c r="S20" s="3" t="s">
        <v>258</v>
      </c>
      <c r="T20" s="16" t="str">
        <f t="shared" si="0"/>
        <v/>
      </c>
      <c r="U20" s="16" t="s">
        <v>258</v>
      </c>
      <c r="V20" s="14" cm="1">
        <f t="array" ref="V20">IF($S20="",J20,_FV($S20,"Price")*J20)</f>
        <v>2104000000</v>
      </c>
      <c r="W20" s="3" cm="1">
        <f t="array" ref="W20">IF($S20="",K20,_FV($S20,"Price")*K20)</f>
        <v>944000000</v>
      </c>
      <c r="X20" s="3" cm="1">
        <f t="array" ref="X20">IF($S20="",L20,_FV($S20,"Price")*L20)</f>
        <v>7367000000</v>
      </c>
      <c r="Y20" s="3" cm="1">
        <f t="array" ref="Y20">IF($S20="",M20,_FV($S20,"Price")*M20)</f>
        <v>8397000000</v>
      </c>
      <c r="Z20" s="3" cm="1">
        <f t="array" ref="Z20">IF($S20="",N20,_FV($S20,"Price")*N20)</f>
        <v>8397000000</v>
      </c>
      <c r="AA20" s="3" cm="1">
        <f t="array" ref="AA20">IF($S20="",O20,_FV($S20,"Price")*O20)</f>
        <v>3094000000</v>
      </c>
      <c r="AB20" s="3" cm="1">
        <f t="array" ref="AB20">IF($S20="",P20,_FV($S20,"Price")*P20)</f>
        <v>5303000000</v>
      </c>
      <c r="AC20" s="3" cm="1">
        <f t="array" ref="AC20">IF($S20="",Q20,_FV($S20,"Price")*Q20)</f>
        <v>1171000000</v>
      </c>
      <c r="AD20" s="4">
        <f t="shared" si="1"/>
        <v>0.36846492795045849</v>
      </c>
      <c r="AE20" s="4">
        <f t="shared" si="2"/>
        <v>0.13945456710730023</v>
      </c>
      <c r="AF20" s="3">
        <f t="shared" si="3"/>
        <v>33793889015</v>
      </c>
      <c r="AG20" s="4" t="str">
        <f t="shared" si="4"/>
        <v>XYL</v>
      </c>
      <c r="AH20" s="4" t="str">
        <f t="shared" si="5"/>
        <v>Xylem Inc.</v>
      </c>
      <c r="AI20" s="8" cm="1">
        <f t="array" ref="AI20">IF(U20="",F20,_FV(U20,"Price")*F20)</f>
        <v>32633889015</v>
      </c>
      <c r="AJ20" s="5">
        <f t="shared" si="8"/>
        <v>0.16500000000000001</v>
      </c>
      <c r="AK20" s="5">
        <f t="shared" si="9"/>
        <v>5.3999999999999999E-2</v>
      </c>
      <c r="AL20" s="6">
        <f t="shared" si="10"/>
        <v>3.8863747784923186</v>
      </c>
      <c r="AM20" s="6">
        <f t="shared" si="11"/>
        <v>10.54747544117647</v>
      </c>
      <c r="AN20" s="6">
        <f t="shared" si="12"/>
        <v>0.63924093582887698</v>
      </c>
      <c r="AO20" s="6">
        <f t="shared" si="13"/>
        <v>1.9532361928104576</v>
      </c>
      <c r="AP20" s="5">
        <f t="shared" si="6"/>
        <v>0.50791949505775869</v>
      </c>
    </row>
    <row r="21" spans="1:42" x14ac:dyDescent="0.25">
      <c r="A21" s="1" t="s">
        <v>13</v>
      </c>
      <c r="B21" s="10">
        <v>0.17399999999999999</v>
      </c>
      <c r="C21" s="10">
        <v>9.6000000000000002E-2</v>
      </c>
      <c r="D21" s="11" t="str">
        <v>Lantheus Holdings, Inc.</v>
      </c>
      <c r="E21" s="1">
        <v>111.301</v>
      </c>
      <c r="F21" s="3">
        <v>7727695211</v>
      </c>
      <c r="G21" s="2" t="str">
        <v>USD</v>
      </c>
      <c r="H21" s="13">
        <v>0.38646462637196932</v>
      </c>
      <c r="I21" s="5" t="str">
        <v>USD</v>
      </c>
      <c r="J21" s="3">
        <v>620275000</v>
      </c>
      <c r="K21" s="3">
        <v>415652000</v>
      </c>
      <c r="L21" s="3">
        <v>1296429000</v>
      </c>
      <c r="M21" s="3">
        <v>1438011000</v>
      </c>
      <c r="N21" s="3">
        <v>1438011000</v>
      </c>
      <c r="O21" s="3">
        <v>937372000</v>
      </c>
      <c r="P21" s="3">
        <v>500639000</v>
      </c>
      <c r="Q21" s="3">
        <v>444180000</v>
      </c>
      <c r="R21" s="14" t="str">
        <f t="shared" si="7"/>
        <v/>
      </c>
      <c r="S21" s="3" t="s">
        <v>258</v>
      </c>
      <c r="T21" s="16" t="str">
        <f t="shared" si="0"/>
        <v/>
      </c>
      <c r="U21" s="16" t="s">
        <v>258</v>
      </c>
      <c r="V21" s="14" cm="1">
        <f t="array" ref="V21">IF($S21="",J21,_FV($S21,"Price")*J21)</f>
        <v>620275000</v>
      </c>
      <c r="W21" s="3" cm="1">
        <f t="array" ref="W21">IF($S21="",K21,_FV($S21,"Price")*K21)</f>
        <v>415652000</v>
      </c>
      <c r="X21" s="3" cm="1">
        <f t="array" ref="X21">IF($S21="",L21,_FV($S21,"Price")*L21)</f>
        <v>1296429000</v>
      </c>
      <c r="Y21" s="3" cm="1">
        <f t="array" ref="Y21">IF($S21="",M21,_FV($S21,"Price")*M21)</f>
        <v>1438011000</v>
      </c>
      <c r="Z21" s="3" cm="1">
        <f t="array" ref="Z21">IF($S21="",N21,_FV($S21,"Price")*N21)</f>
        <v>1438011000</v>
      </c>
      <c r="AA21" s="3" cm="1">
        <f t="array" ref="AA21">IF($S21="",O21,_FV($S21,"Price")*O21)</f>
        <v>937372000</v>
      </c>
      <c r="AB21" s="3" cm="1">
        <f t="array" ref="AB21">IF($S21="",P21,_FV($S21,"Price")*P21)</f>
        <v>500639000</v>
      </c>
      <c r="AC21" s="3" cm="1">
        <f t="array" ref="AC21">IF($S21="",Q21,_FV($S21,"Price")*Q21)</f>
        <v>444180000</v>
      </c>
      <c r="AD21" s="4">
        <f t="shared" si="1"/>
        <v>0.65185314994113397</v>
      </c>
      <c r="AE21" s="4">
        <f t="shared" si="2"/>
        <v>0.30888498071294307</v>
      </c>
      <c r="AF21" s="3">
        <f t="shared" si="3"/>
        <v>7932318211</v>
      </c>
      <c r="AG21" s="4" t="str">
        <f t="shared" si="4"/>
        <v>LNTH</v>
      </c>
      <c r="AH21" s="4" t="str">
        <f t="shared" si="5"/>
        <v>Lantheus Holdings, Inc.</v>
      </c>
      <c r="AI21" s="8" cm="1">
        <f t="array" ref="AI21">IF(U21="",F21,_FV(U21,"Price")*F21)</f>
        <v>7727695211</v>
      </c>
      <c r="AJ21" s="5">
        <f t="shared" si="8"/>
        <v>0.17399999999999999</v>
      </c>
      <c r="AK21" s="5">
        <f t="shared" si="9"/>
        <v>9.6000000000000002E-2</v>
      </c>
      <c r="AL21" s="6">
        <f t="shared" si="10"/>
        <v>5.3738776761791112</v>
      </c>
      <c r="AM21" s="6">
        <f t="shared" si="11"/>
        <v>8.2440004725978593</v>
      </c>
      <c r="AN21" s="6">
        <f t="shared" si="12"/>
        <v>0.47379313060907241</v>
      </c>
      <c r="AO21" s="6">
        <f t="shared" si="13"/>
        <v>0.8587500492289436</v>
      </c>
      <c r="AP21" s="5">
        <f t="shared" si="6"/>
        <v>0.96073813065407698</v>
      </c>
    </row>
    <row r="22" spans="1:42" x14ac:dyDescent="0.25">
      <c r="A22" s="1" t="s">
        <v>14</v>
      </c>
      <c r="B22" s="10">
        <v>2.5999998999999999E-2</v>
      </c>
      <c r="C22" s="10">
        <v>3.9E-2</v>
      </c>
      <c r="D22" s="11" t="str">
        <v>The Procter &amp; Gamble Company</v>
      </c>
      <c r="E22" s="1">
        <v>174.0899</v>
      </c>
      <c r="F22" s="3">
        <v>409060778929</v>
      </c>
      <c r="G22" s="2" t="str">
        <v>USD</v>
      </c>
      <c r="H22" s="13">
        <v>2.4790868960807743E-2</v>
      </c>
      <c r="I22" s="5" t="str">
        <v>USD</v>
      </c>
      <c r="J22" s="3">
        <v>33369000000</v>
      </c>
      <c r="K22" s="3">
        <v>8246000000</v>
      </c>
      <c r="L22" s="3">
        <v>84039000000</v>
      </c>
      <c r="M22" s="3">
        <v>84039000000</v>
      </c>
      <c r="N22" s="3">
        <v>84039000000</v>
      </c>
      <c r="O22" s="3">
        <v>43191000000</v>
      </c>
      <c r="P22" s="3">
        <v>40848000000</v>
      </c>
      <c r="Q22" s="3">
        <v>23094000000</v>
      </c>
      <c r="R22" s="14" t="str">
        <f t="shared" si="7"/>
        <v/>
      </c>
      <c r="S22" s="3" t="s">
        <v>258</v>
      </c>
      <c r="T22" s="16" t="str">
        <f t="shared" si="0"/>
        <v/>
      </c>
      <c r="U22" s="16" t="s">
        <v>258</v>
      </c>
      <c r="V22" s="14" cm="1">
        <f t="array" ref="V22">IF($S22="",J22,_FV($S22,"Price")*J22)</f>
        <v>33369000000</v>
      </c>
      <c r="W22" s="3" cm="1">
        <f t="array" ref="W22">IF($S22="",K22,_FV($S22,"Price")*K22)</f>
        <v>8246000000</v>
      </c>
      <c r="X22" s="3" cm="1">
        <f t="array" ref="X22">IF($S22="",L22,_FV($S22,"Price")*L22)</f>
        <v>84039000000</v>
      </c>
      <c r="Y22" s="3" cm="1">
        <f t="array" ref="Y22">IF($S22="",M22,_FV($S22,"Price")*M22)</f>
        <v>84039000000</v>
      </c>
      <c r="Z22" s="3" cm="1">
        <f t="array" ref="Z22">IF($S22="",N22,_FV($S22,"Price")*N22)</f>
        <v>84039000000</v>
      </c>
      <c r="AA22" s="3" cm="1">
        <f t="array" ref="AA22">IF($S22="",O22,_FV($S22,"Price")*O22)</f>
        <v>43191000000</v>
      </c>
      <c r="AB22" s="3" cm="1">
        <f t="array" ref="AB22">IF($S22="",P22,_FV($S22,"Price")*P22)</f>
        <v>40848000000</v>
      </c>
      <c r="AC22" s="3" cm="1">
        <f t="array" ref="AC22">IF($S22="",Q22,_FV($S22,"Price")*Q22)</f>
        <v>23094000000</v>
      </c>
      <c r="AD22" s="4">
        <f t="shared" si="1"/>
        <v>0.51393995644879165</v>
      </c>
      <c r="AE22" s="4">
        <f t="shared" si="2"/>
        <v>0.27480098525684504</v>
      </c>
      <c r="AF22" s="3">
        <f t="shared" si="3"/>
        <v>434183778929</v>
      </c>
      <c r="AG22" s="4" t="str">
        <f t="shared" si="4"/>
        <v>PG</v>
      </c>
      <c r="AH22" s="4" t="str">
        <f t="shared" si="5"/>
        <v>The Procter &amp; Gamble Company</v>
      </c>
      <c r="AI22" s="8" cm="1">
        <f t="array" ref="AI22">IF(U22="",F22,_FV(U22,"Price")*F22)</f>
        <v>409060778929</v>
      </c>
      <c r="AJ22" s="5">
        <f t="shared" si="8"/>
        <v>2.5999998999999999E-2</v>
      </c>
      <c r="AK22" s="5">
        <f t="shared" si="9"/>
        <v>3.9E-2</v>
      </c>
      <c r="AL22" s="6">
        <f t="shared" si="10"/>
        <v>4.8675112617832195</v>
      </c>
      <c r="AM22" s="6">
        <f t="shared" si="11"/>
        <v>9.4709726315436082</v>
      </c>
      <c r="AN22" s="6">
        <f t="shared" si="12"/>
        <v>3.6426819214660768</v>
      </c>
      <c r="AO22" s="6">
        <f t="shared" si="13"/>
        <v>2.4284545209086175</v>
      </c>
      <c r="AP22" s="5">
        <f t="shared" si="6"/>
        <v>0.78874094170563669</v>
      </c>
    </row>
    <row r="23" spans="1:42" x14ac:dyDescent="0.25">
      <c r="A23" s="1" t="s">
        <v>88</v>
      </c>
      <c r="B23" s="10">
        <v>0.23899999999999999</v>
      </c>
      <c r="C23" s="10">
        <v>0.186</v>
      </c>
      <c r="D23" s="11" t="str">
        <v>BYD Company Limited</v>
      </c>
      <c r="E23" s="1">
        <v>240.4</v>
      </c>
      <c r="F23" s="3">
        <v>742852004630</v>
      </c>
      <c r="G23" s="2" t="str">
        <v>HKD</v>
      </c>
      <c r="H23" s="13">
        <v>0.4203519598087665</v>
      </c>
      <c r="I23" s="5" t="str">
        <v>CNY</v>
      </c>
      <c r="J23" s="3">
        <v>38770481000</v>
      </c>
      <c r="K23" s="3">
        <v>51471263000</v>
      </c>
      <c r="L23" s="3">
        <v>602315354000</v>
      </c>
      <c r="M23" s="3">
        <v>643317924000</v>
      </c>
      <c r="N23" s="3">
        <v>643317924000</v>
      </c>
      <c r="O23" s="3">
        <v>134351148000</v>
      </c>
      <c r="P23" s="3">
        <v>508966776000</v>
      </c>
      <c r="Q23" s="3">
        <v>85796046000</v>
      </c>
      <c r="R23" s="14" t="str">
        <f t="shared" si="7"/>
        <v>CNY/USD</v>
      </c>
      <c r="S23" s="3" t="e" vm="5">
        <v>#VALUE!</v>
      </c>
      <c r="T23" s="16" t="str">
        <f t="shared" si="0"/>
        <v>HKD/USD</v>
      </c>
      <c r="U23" s="16" t="e" vm="6">
        <v>#VALUE!</v>
      </c>
      <c r="V23" s="14" cm="1">
        <f t="array" ref="V23">IF($S23="",J23,_FV($S23,"Price")*J23)</f>
        <v>5497654205.8000002</v>
      </c>
      <c r="W23" s="3" cm="1">
        <f t="array" ref="W23">IF($S23="",K23,_FV($S23,"Price")*K23)</f>
        <v>7298625093.4000006</v>
      </c>
      <c r="X23" s="3" cm="1">
        <f t="array" ref="X23">IF($S23="",L23,_FV($S23,"Price")*L23)</f>
        <v>85408317197.200012</v>
      </c>
      <c r="Y23" s="3" cm="1">
        <f t="array" ref="Y23">IF($S23="",M23,_FV($S23,"Price")*M23)</f>
        <v>91222481623.200012</v>
      </c>
      <c r="Z23" s="3" cm="1">
        <f t="array" ref="Z23">IF($S23="",N23,_FV($S23,"Price")*N23)</f>
        <v>91222481623.200012</v>
      </c>
      <c r="AA23" s="3" cm="1">
        <f t="array" ref="AA23">IF($S23="",O23,_FV($S23,"Price")*O23)</f>
        <v>19050992786.400002</v>
      </c>
      <c r="AB23" s="3" cm="1">
        <f t="array" ref="AB23">IF($S23="",P23,_FV($S23,"Price")*P23)</f>
        <v>72171488836.800003</v>
      </c>
      <c r="AC23" s="3" cm="1">
        <f t="array" ref="AC23">IF($S23="",Q23,_FV($S23,"Price")*Q23)</f>
        <v>12165879322.800001</v>
      </c>
      <c r="AD23" s="4">
        <f t="shared" si="1"/>
        <v>0.20884098357564182</v>
      </c>
      <c r="AE23" s="4">
        <f t="shared" si="2"/>
        <v>0.13336492393456148</v>
      </c>
      <c r="AF23" s="3">
        <f t="shared" si="3"/>
        <v>82681415394.491989</v>
      </c>
      <c r="AG23" s="4" t="str">
        <f t="shared" si="4"/>
        <v>1211.HK</v>
      </c>
      <c r="AH23" s="4" t="str">
        <f t="shared" si="5"/>
        <v>BYD Company Limited</v>
      </c>
      <c r="AI23" s="8" cm="1">
        <f t="array" ref="AI23">IF(U23="",F23,_FV(U23,"Price")*F23)</f>
        <v>95382197394.491989</v>
      </c>
      <c r="AJ23" s="5">
        <f t="shared" si="8"/>
        <v>0.23899999999999999</v>
      </c>
      <c r="AK23" s="5">
        <f t="shared" si="9"/>
        <v>0.186</v>
      </c>
      <c r="AL23" s="6">
        <f t="shared" si="10"/>
        <v>1.0455996778126901</v>
      </c>
      <c r="AM23" s="6">
        <f t="shared" si="11"/>
        <v>5.0066785738632378</v>
      </c>
      <c r="AN23" s="6">
        <f t="shared" si="12"/>
        <v>0.20948445915745764</v>
      </c>
      <c r="AO23" s="6">
        <f t="shared" si="13"/>
        <v>0.26917626741200201</v>
      </c>
      <c r="AP23" s="5">
        <f t="shared" si="6"/>
        <v>0.3422059075102033</v>
      </c>
    </row>
    <row r="24" spans="1:42" x14ac:dyDescent="0.25">
      <c r="A24" s="1" t="s">
        <v>15</v>
      </c>
      <c r="B24" s="10">
        <v>0.40100000000000002</v>
      </c>
      <c r="C24" s="10">
        <v>0.28299999999999997</v>
      </c>
      <c r="D24" s="11" t="str">
        <v>Nu Holdings Ltd.</v>
      </c>
      <c r="E24" s="1">
        <v>14.785</v>
      </c>
      <c r="F24" s="3">
        <v>70675900828</v>
      </c>
      <c r="G24" s="2" t="str">
        <v>USD</v>
      </c>
      <c r="H24" s="13">
        <v>1.359739983494862</v>
      </c>
      <c r="I24" s="5" t="str">
        <v>USD</v>
      </c>
      <c r="J24" s="3">
        <v>1486898000</v>
      </c>
      <c r="K24" s="3">
        <v>4172316000</v>
      </c>
      <c r="L24" s="3">
        <v>7011250000</v>
      </c>
      <c r="M24" s="3">
        <v>8676116000</v>
      </c>
      <c r="N24" s="3">
        <v>8676116000</v>
      </c>
      <c r="O24" s="3">
        <v>5886773000</v>
      </c>
      <c r="P24" s="3">
        <v>2789343000</v>
      </c>
      <c r="Q24" s="3">
        <v>1601973000</v>
      </c>
      <c r="R24" s="14" t="str">
        <f t="shared" si="7"/>
        <v/>
      </c>
      <c r="S24" s="3" t="s">
        <v>258</v>
      </c>
      <c r="T24" s="16" t="str">
        <f t="shared" si="0"/>
        <v/>
      </c>
      <c r="U24" s="16" t="s">
        <v>258</v>
      </c>
      <c r="V24" s="14" cm="1">
        <f t="array" ref="V24">IF($S24="",J24,_FV($S24,"Price")*J24)</f>
        <v>1486898000</v>
      </c>
      <c r="W24" s="3" cm="1">
        <f t="array" ref="W24">IF($S24="",K24,_FV($S24,"Price")*K24)</f>
        <v>4172316000</v>
      </c>
      <c r="X24" s="3" cm="1">
        <f t="array" ref="X24">IF($S24="",L24,_FV($S24,"Price")*L24)</f>
        <v>7011250000</v>
      </c>
      <c r="Y24" s="3" cm="1">
        <f t="array" ref="Y24">IF($S24="",M24,_FV($S24,"Price")*M24)</f>
        <v>8676116000</v>
      </c>
      <c r="Z24" s="3" cm="1">
        <f t="array" ref="Z24">IF($S24="",N24,_FV($S24,"Price")*N24)</f>
        <v>8676116000</v>
      </c>
      <c r="AA24" s="3" cm="1">
        <f t="array" ref="AA24">IF($S24="",O24,_FV($S24,"Price")*O24)</f>
        <v>5886773000</v>
      </c>
      <c r="AB24" s="3" cm="1">
        <f t="array" ref="AB24">IF($S24="",P24,_FV($S24,"Price")*P24)</f>
        <v>2789343000</v>
      </c>
      <c r="AC24" s="3" cm="1">
        <f t="array" ref="AC24">IF($S24="",Q24,_FV($S24,"Price")*Q24)</f>
        <v>1601973000</v>
      </c>
      <c r="AD24" s="4">
        <f t="shared" si="1"/>
        <v>0.67850326113666526</v>
      </c>
      <c r="AE24" s="4">
        <f t="shared" si="2"/>
        <v>0.18464172217153391</v>
      </c>
      <c r="AF24" s="3">
        <f t="shared" si="3"/>
        <v>67990482828</v>
      </c>
      <c r="AG24" s="4" t="str">
        <f t="shared" si="4"/>
        <v>NU</v>
      </c>
      <c r="AH24" s="4" t="str">
        <f t="shared" si="5"/>
        <v>Nu Holdings Ltd.</v>
      </c>
      <c r="AI24" s="8" cm="1">
        <f t="array" ref="AI24">IF(U24="",F24,_FV(U24,"Price")*F24)</f>
        <v>70675900828</v>
      </c>
      <c r="AJ24" s="5">
        <f t="shared" si="8"/>
        <v>0.40100000000000002</v>
      </c>
      <c r="AK24" s="5">
        <f t="shared" si="9"/>
        <v>0.28299999999999997</v>
      </c>
      <c r="AL24" s="6">
        <f t="shared" si="10"/>
        <v>8.1460299548784274</v>
      </c>
      <c r="AM24" s="6">
        <f t="shared" si="11"/>
        <v>12.005881801115823</v>
      </c>
      <c r="AN24" s="6">
        <f t="shared" si="12"/>
        <v>0.29939854865625493</v>
      </c>
      <c r="AO24" s="6">
        <f t="shared" si="13"/>
        <v>0.42423610604649553</v>
      </c>
      <c r="AP24" s="5">
        <f t="shared" si="6"/>
        <v>0.86314498330819922</v>
      </c>
    </row>
    <row r="25" spans="1:42" x14ac:dyDescent="0.25">
      <c r="A25" s="1" t="s">
        <v>111</v>
      </c>
      <c r="B25" s="10">
        <v>4.5999999999999999E-2</v>
      </c>
      <c r="C25" s="10">
        <v>3.6999999999999998E-2</v>
      </c>
      <c r="D25" s="11" t="str">
        <v>Unilever PLC</v>
      </c>
      <c r="E25" s="1">
        <v>64.924999999999997</v>
      </c>
      <c r="F25" s="3">
        <v>161578607537</v>
      </c>
      <c r="G25" s="2" t="str">
        <v>USD</v>
      </c>
      <c r="H25" s="13">
        <v>-7.8071679456661073E-3</v>
      </c>
      <c r="I25" s="5" t="str">
        <v>EUR</v>
      </c>
      <c r="J25" s="3">
        <v>31677629007</v>
      </c>
      <c r="K25" s="3">
        <v>4326000000</v>
      </c>
      <c r="L25" s="3">
        <v>59604000000</v>
      </c>
      <c r="M25" s="3">
        <v>60293000000</v>
      </c>
      <c r="N25" s="3">
        <v>60293000000</v>
      </c>
      <c r="O25" s="3">
        <v>25864000000</v>
      </c>
      <c r="P25" s="3">
        <v>34429000000</v>
      </c>
      <c r="Q25" s="3">
        <v>11058000000</v>
      </c>
      <c r="R25" s="14" t="str">
        <f t="shared" si="7"/>
        <v>EUR/USD</v>
      </c>
      <c r="S25" s="3" t="e" vm="3">
        <v>#VALUE!</v>
      </c>
      <c r="T25" s="16" t="str">
        <f t="shared" si="0"/>
        <v/>
      </c>
      <c r="U25" s="16" t="s">
        <v>258</v>
      </c>
      <c r="V25" s="14" cm="1">
        <f t="array" ref="V25">IF($S25="",J25,_FV($S25,"Price")*J25)</f>
        <v>35222355692.883301</v>
      </c>
      <c r="W25" s="3" cm="1">
        <f t="array" ref="W25">IF($S25="",K25,_FV($S25,"Price")*K25)</f>
        <v>4810079400.000001</v>
      </c>
      <c r="X25" s="3" cm="1">
        <f t="array" ref="X25">IF($S25="",L25,_FV($S25,"Price")*L25)</f>
        <v>66273687600.000008</v>
      </c>
      <c r="Y25" s="3" cm="1">
        <f t="array" ref="Y25">IF($S25="",M25,_FV($S25,"Price")*M25)</f>
        <v>67039786700.000008</v>
      </c>
      <c r="Z25" s="3" cm="1">
        <f t="array" ref="Z25">IF($S25="",N25,_FV($S25,"Price")*N25)</f>
        <v>67039786700.000008</v>
      </c>
      <c r="AA25" s="3" cm="1">
        <f t="array" ref="AA25">IF($S25="",O25,_FV($S25,"Price")*O25)</f>
        <v>28758181600.000004</v>
      </c>
      <c r="AB25" s="3" cm="1">
        <f t="array" ref="AB25">IF($S25="",P25,_FV($S25,"Price")*P25)</f>
        <v>38281605100</v>
      </c>
      <c r="AC25" s="3" cm="1">
        <f t="array" ref="AC25">IF($S25="",Q25,_FV($S25,"Price")*Q25)</f>
        <v>12295390200.000002</v>
      </c>
      <c r="AD25" s="4">
        <f t="shared" si="1"/>
        <v>0.42897185411241767</v>
      </c>
      <c r="AE25" s="4">
        <f t="shared" si="2"/>
        <v>0.18340437530061532</v>
      </c>
      <c r="AF25" s="3">
        <f t="shared" si="3"/>
        <v>188930236544</v>
      </c>
      <c r="AG25" s="4" t="str">
        <f t="shared" si="4"/>
        <v>UL</v>
      </c>
      <c r="AH25" s="4" t="str">
        <f t="shared" si="5"/>
        <v>Unilever PLC</v>
      </c>
      <c r="AI25" s="8" cm="1">
        <f t="array" ref="AI25">IF(U25="",F25,_FV(U25,"Price")*F25)</f>
        <v>161578607537</v>
      </c>
      <c r="AJ25" s="5">
        <f t="shared" si="8"/>
        <v>4.5999999999999999E-2</v>
      </c>
      <c r="AK25" s="5">
        <f t="shared" si="9"/>
        <v>3.6999999999999998E-2</v>
      </c>
      <c r="AL25" s="6">
        <f t="shared" si="10"/>
        <v>2.4101897617911123</v>
      </c>
      <c r="AM25" s="6">
        <f t="shared" si="11"/>
        <v>5.6185265739124475</v>
      </c>
      <c r="AN25" s="6">
        <f t="shared" si="12"/>
        <v>1.2214188204157495</v>
      </c>
      <c r="AO25" s="6">
        <f t="shared" si="13"/>
        <v>1.518520695652013</v>
      </c>
      <c r="AP25" s="5">
        <f t="shared" si="6"/>
        <v>0.61237622941303305</v>
      </c>
    </row>
    <row r="26" spans="1:42" x14ac:dyDescent="0.25">
      <c r="A26" s="1" t="s">
        <v>16</v>
      </c>
      <c r="B26" s="10">
        <v>0.25800000000000001</v>
      </c>
      <c r="C26" s="10">
        <v>0.23599999999999999</v>
      </c>
      <c r="D26" s="11" t="str">
        <v>Taiwan Semiconductor Manufacturing Company Limited</v>
      </c>
      <c r="E26" s="1">
        <v>174.63</v>
      </c>
      <c r="F26" s="3">
        <v>793944722027</v>
      </c>
      <c r="G26" s="2" t="str">
        <v>USD</v>
      </c>
      <c r="H26" s="13">
        <v>-4.5123762064455168E-2</v>
      </c>
      <c r="I26" s="5" t="str">
        <v>TWD</v>
      </c>
      <c r="J26" s="3">
        <v>988390000000</v>
      </c>
      <c r="K26" s="3">
        <v>1342814083000</v>
      </c>
      <c r="L26" s="3">
        <v>2161736000000</v>
      </c>
      <c r="M26" s="3">
        <v>2438415758000</v>
      </c>
      <c r="N26" s="3">
        <v>2438415758000</v>
      </c>
      <c r="O26" s="3">
        <v>1292636458000</v>
      </c>
      <c r="P26" s="3">
        <v>1145779300000</v>
      </c>
      <c r="Q26" s="3">
        <v>1453468000000</v>
      </c>
      <c r="R26" s="14" t="str">
        <f t="shared" si="7"/>
        <v>TWD/USD</v>
      </c>
      <c r="S26" s="3" t="e" vm="7">
        <v>#VALUE!</v>
      </c>
      <c r="T26" s="16" t="str">
        <f t="shared" si="0"/>
        <v/>
      </c>
      <c r="U26" s="16" t="s">
        <v>258</v>
      </c>
      <c r="V26" s="14" cm="1">
        <f t="array" ref="V26">IF($S26="",J26,_FV($S26,"Price")*J26)</f>
        <v>30837768000</v>
      </c>
      <c r="W26" s="3" cm="1">
        <f t="array" ref="W26">IF($S26="",K26,_FV($S26,"Price")*K26)</f>
        <v>41895799389.599998</v>
      </c>
      <c r="X26" s="3" cm="1">
        <f t="array" ref="X26">IF($S26="",L26,_FV($S26,"Price")*L26)</f>
        <v>67446163200</v>
      </c>
      <c r="Y26" s="3" cm="1">
        <f t="array" ref="Y26">IF($S26="",M26,_FV($S26,"Price")*M26)</f>
        <v>76078571649.599991</v>
      </c>
      <c r="Z26" s="3" cm="1">
        <f t="array" ref="Z26">IF($S26="",N26,_FV($S26,"Price")*N26)</f>
        <v>76078571649.599991</v>
      </c>
      <c r="AA26" s="3" cm="1">
        <f t="array" ref="AA26">IF($S26="",O26,_FV($S26,"Price")*O26)</f>
        <v>40330257489.599998</v>
      </c>
      <c r="AB26" s="3" cm="1">
        <f t="array" ref="AB26">IF($S26="",P26,_FV($S26,"Price")*P26)</f>
        <v>35748314160</v>
      </c>
      <c r="AC26" s="3" cm="1">
        <f t="array" ref="AC26">IF($S26="",Q26,_FV($S26,"Price")*Q26)</f>
        <v>45348201600</v>
      </c>
      <c r="AD26" s="4">
        <f t="shared" si="1"/>
        <v>0.53011323182238068</v>
      </c>
      <c r="AE26" s="4">
        <f t="shared" si="2"/>
        <v>0.59607062299832791</v>
      </c>
      <c r="AF26" s="3">
        <f t="shared" si="3"/>
        <v>439520639027</v>
      </c>
      <c r="AG26" s="4" t="str">
        <f t="shared" si="4"/>
        <v>TSM</v>
      </c>
      <c r="AH26" s="4" t="str">
        <f t="shared" si="5"/>
        <v>Taiwan Semiconductor Manufacturing Company Limited</v>
      </c>
      <c r="AI26" s="8" cm="1">
        <f t="array" ref="AI26">IF(U26="",F26,_FV(U26,"Price")*F26)</f>
        <v>793944722027</v>
      </c>
      <c r="AJ26" s="5">
        <f t="shared" si="8"/>
        <v>0.25800000000000001</v>
      </c>
      <c r="AK26" s="5">
        <f t="shared" si="9"/>
        <v>0.23599999999999999</v>
      </c>
      <c r="AL26" s="6">
        <f t="shared" si="10"/>
        <v>10.435852104107878</v>
      </c>
      <c r="AM26" s="6">
        <f t="shared" si="11"/>
        <v>19.68608115709986</v>
      </c>
      <c r="AN26" s="6">
        <f t="shared" si="12"/>
        <v>0.76302640143797906</v>
      </c>
      <c r="AO26" s="6">
        <f t="shared" si="13"/>
        <v>0.83415598123304491</v>
      </c>
      <c r="AP26" s="5">
        <f t="shared" si="6"/>
        <v>1.1261838548207086</v>
      </c>
    </row>
    <row r="27" spans="1:42" x14ac:dyDescent="0.25">
      <c r="A27" s="1" t="s">
        <v>112</v>
      </c>
      <c r="B27" s="10">
        <v>-2.5999998999999999E-2</v>
      </c>
      <c r="C27" s="10">
        <v>-2E-3</v>
      </c>
      <c r="D27" s="11" t="str">
        <v>Petróleo Brasileiro S.A. - Petrobras</v>
      </c>
      <c r="E27" s="1">
        <v>36.79</v>
      </c>
      <c r="F27" s="3">
        <v>500908186386</v>
      </c>
      <c r="G27" s="2" t="str">
        <v>BRL</v>
      </c>
      <c r="H27" s="13">
        <v>2.9928929639924804</v>
      </c>
      <c r="I27" s="5" t="str">
        <v>USD</v>
      </c>
      <c r="J27" s="3">
        <v>59630000000</v>
      </c>
      <c r="K27" s="3">
        <v>7996000000</v>
      </c>
      <c r="L27" s="3">
        <v>497011358800</v>
      </c>
      <c r="M27" s="3">
        <v>190592547200</v>
      </c>
      <c r="N27" s="3">
        <v>190592547200</v>
      </c>
      <c r="O27" s="3">
        <v>101492960800</v>
      </c>
      <c r="P27" s="3">
        <v>89099586400</v>
      </c>
      <c r="Q27" s="3">
        <v>257326370400</v>
      </c>
      <c r="R27" s="14" t="str">
        <f t="shared" si="7"/>
        <v/>
      </c>
      <c r="S27" s="3" t="s">
        <v>258</v>
      </c>
      <c r="T27" s="16" t="str">
        <f t="shared" si="0"/>
        <v>BRL/USD</v>
      </c>
      <c r="U27" s="16" t="e" vm="1">
        <v>#VALUE!</v>
      </c>
      <c r="V27" s="14" cm="1">
        <f t="array" ref="V27">IF($S27="",J27,_FV($S27,"Price")*J27)</f>
        <v>59630000000</v>
      </c>
      <c r="W27" s="3" cm="1">
        <f t="array" ref="W27">IF($S27="",K27,_FV($S27,"Price")*K27)</f>
        <v>7996000000</v>
      </c>
      <c r="X27" s="3" cm="1">
        <f t="array" ref="X27">IF($S27="",L27,_FV($S27,"Price")*L27)</f>
        <v>497011358800</v>
      </c>
      <c r="Y27" s="3" cm="1">
        <f t="array" ref="Y27">IF($S27="",M27,_FV($S27,"Price")*M27)</f>
        <v>190592547200</v>
      </c>
      <c r="Z27" s="3" cm="1">
        <f t="array" ref="Z27">IF($S27="",N27,_FV($S27,"Price")*N27)</f>
        <v>190592547200</v>
      </c>
      <c r="AA27" s="3" cm="1">
        <f t="array" ref="AA27">IF($S27="",O27,_FV($S27,"Price")*O27)</f>
        <v>101492960800</v>
      </c>
      <c r="AB27" s="3" cm="1">
        <f t="array" ref="AB27">IF($S27="",P27,_FV($S27,"Price")*P27)</f>
        <v>89099586400</v>
      </c>
      <c r="AC27" s="3" cm="1">
        <f t="array" ref="AC27">IF($S27="",Q27,_FV($S27,"Price")*Q27)</f>
        <v>257326370400</v>
      </c>
      <c r="AD27" s="4">
        <f t="shared" si="1"/>
        <v>0.53251274664741977</v>
      </c>
      <c r="AE27" s="4">
        <f t="shared" si="2"/>
        <v>1.3501386816031808</v>
      </c>
      <c r="AF27" s="3">
        <f t="shared" si="3"/>
        <v>142098018461.31158</v>
      </c>
      <c r="AG27" s="4" t="str">
        <f t="shared" si="4"/>
        <v>PETR4.SA</v>
      </c>
      <c r="AH27" s="4" t="str">
        <f t="shared" si="5"/>
        <v>Petróleo Brasileiro S.A. - Petrobras</v>
      </c>
      <c r="AI27" s="8" cm="1">
        <f t="array" ref="AI27">IF(U27="",F27,_FV(U27,"Price")*F27)</f>
        <v>90464018461.3116</v>
      </c>
      <c r="AJ27" s="5">
        <f t="shared" si="8"/>
        <v>-2.5999998999999999E-2</v>
      </c>
      <c r="AK27" s="5">
        <f t="shared" si="9"/>
        <v>-2E-3</v>
      </c>
      <c r="AL27" s="6">
        <f t="shared" si="10"/>
        <v>0.47464614850014242</v>
      </c>
      <c r="AM27" s="6">
        <f t="shared" si="11"/>
        <v>0.89133293332114127</v>
      </c>
      <c r="AN27" s="6">
        <f t="shared" si="12"/>
        <v>-0.34282037215506866</v>
      </c>
      <c r="AO27" s="6">
        <f t="shared" si="13"/>
        <v>-4.4566646666057066</v>
      </c>
      <c r="AP27" s="5">
        <f t="shared" si="6"/>
        <v>1.8826514282506006</v>
      </c>
    </row>
    <row r="28" spans="1:42" x14ac:dyDescent="0.25">
      <c r="A28" s="1" t="s">
        <v>17</v>
      </c>
      <c r="B28" s="10">
        <v>0.318</v>
      </c>
      <c r="C28" s="10">
        <v>0.189</v>
      </c>
      <c r="D28" s="11" t="str">
        <v>Genmab A/S</v>
      </c>
      <c r="E28" s="1">
        <v>24.14</v>
      </c>
      <c r="F28" s="3">
        <v>15330302293</v>
      </c>
      <c r="G28" s="2" t="str">
        <v>USD</v>
      </c>
      <c r="H28" s="13">
        <v>0.12874272010962659</v>
      </c>
      <c r="I28" s="5" t="str">
        <v>DKK</v>
      </c>
      <c r="J28" s="3">
        <v>1019000000</v>
      </c>
      <c r="K28" s="3">
        <v>9893000000</v>
      </c>
      <c r="L28" s="3">
        <v>16474000000</v>
      </c>
      <c r="M28" s="3">
        <v>18967000000</v>
      </c>
      <c r="N28" s="3">
        <v>18967000000</v>
      </c>
      <c r="O28" s="3">
        <v>18366000000</v>
      </c>
      <c r="P28" s="3">
        <v>601000000</v>
      </c>
      <c r="Q28" s="3">
        <v>5648000000</v>
      </c>
      <c r="R28" s="14" t="str">
        <f t="shared" si="7"/>
        <v>DKK/USD</v>
      </c>
      <c r="S28" s="3" t="e" vm="8">
        <v>#VALUE!</v>
      </c>
      <c r="T28" s="16" t="str">
        <f t="shared" si="0"/>
        <v/>
      </c>
      <c r="U28" s="16" t="s">
        <v>258</v>
      </c>
      <c r="V28" s="14" cm="1">
        <f t="array" ref="V28">IF($S28="",J28,_FV($S28,"Price")*J28)</f>
        <v>151932900</v>
      </c>
      <c r="W28" s="3" cm="1">
        <f t="array" ref="W28">IF($S28="",K28,_FV($S28,"Price")*K28)</f>
        <v>1475046300</v>
      </c>
      <c r="X28" s="3" cm="1">
        <f t="array" ref="X28">IF($S28="",L28,_FV($S28,"Price")*L28)</f>
        <v>2456273400</v>
      </c>
      <c r="Y28" s="3" cm="1">
        <f t="array" ref="Y28">IF($S28="",M28,_FV($S28,"Price")*M28)</f>
        <v>2827979700</v>
      </c>
      <c r="Z28" s="3" cm="1">
        <f t="array" ref="Z28">IF($S28="",N28,_FV($S28,"Price")*N28)</f>
        <v>2827979700</v>
      </c>
      <c r="AA28" s="3" cm="1">
        <f t="array" ref="AA28">IF($S28="",O28,_FV($S28,"Price")*O28)</f>
        <v>2738370600</v>
      </c>
      <c r="AB28" s="3" cm="1">
        <f t="array" ref="AB28">IF($S28="",P28,_FV($S28,"Price")*P28)</f>
        <v>89609100</v>
      </c>
      <c r="AC28" s="3" cm="1">
        <f t="array" ref="AC28">IF($S28="",Q28,_FV($S28,"Price")*Q28)</f>
        <v>842116800</v>
      </c>
      <c r="AD28" s="4">
        <f t="shared" si="1"/>
        <v>0.96831338640797171</v>
      </c>
      <c r="AE28" s="4">
        <f t="shared" si="2"/>
        <v>0.29778035535403596</v>
      </c>
      <c r="AF28" s="3">
        <f t="shared" si="3"/>
        <v>6456302293</v>
      </c>
      <c r="AG28" s="4" t="str">
        <f t="shared" si="4"/>
        <v>GMAB</v>
      </c>
      <c r="AH28" s="4" t="str">
        <f t="shared" si="5"/>
        <v>Genmab A/S</v>
      </c>
      <c r="AI28" s="8" cm="1">
        <f t="array" ref="AI28">IF(U28="",F28,_FV(U28,"Price")*F28)</f>
        <v>15330302293</v>
      </c>
      <c r="AJ28" s="5">
        <f t="shared" si="8"/>
        <v>0.318</v>
      </c>
      <c r="AK28" s="5">
        <f t="shared" si="9"/>
        <v>0.189</v>
      </c>
      <c r="AL28" s="6">
        <f t="shared" si="10"/>
        <v>5.4209378847379988</v>
      </c>
      <c r="AM28" s="6">
        <f t="shared" si="11"/>
        <v>5.59833000434638</v>
      </c>
      <c r="AN28" s="6">
        <f t="shared" si="12"/>
        <v>0.17604811334422579</v>
      </c>
      <c r="AO28" s="6">
        <f t="shared" si="13"/>
        <v>0.29620793673790369</v>
      </c>
      <c r="AP28" s="5">
        <f t="shared" si="6"/>
        <v>1.2660937417620077</v>
      </c>
    </row>
    <row r="29" spans="1:42" x14ac:dyDescent="0.25">
      <c r="A29" s="1" t="s">
        <v>18</v>
      </c>
      <c r="B29" s="10">
        <v>3.4000000000000002E-2</v>
      </c>
      <c r="C29" s="10">
        <v>7.0000000000000007E-2</v>
      </c>
      <c r="D29" s="11" t="str">
        <v>Freeport-McMoRan Inc.</v>
      </c>
      <c r="E29" s="1">
        <v>45.268900000000002</v>
      </c>
      <c r="F29" s="3">
        <v>65045071654</v>
      </c>
      <c r="G29" s="2" t="str">
        <v>USD</v>
      </c>
      <c r="H29" s="13">
        <v>-3.2045654082528533E-3</v>
      </c>
      <c r="I29" s="5" t="str">
        <v>USD</v>
      </c>
      <c r="J29" s="3">
        <v>9426000000</v>
      </c>
      <c r="K29" s="3">
        <v>8146000000</v>
      </c>
      <c r="L29" s="3">
        <v>22707000000</v>
      </c>
      <c r="M29" s="3">
        <v>24457000000</v>
      </c>
      <c r="N29" s="3">
        <v>24457000000</v>
      </c>
      <c r="O29" s="3">
        <v>7500000000</v>
      </c>
      <c r="P29" s="3">
        <v>16957000000</v>
      </c>
      <c r="Q29" s="3">
        <v>8151000000</v>
      </c>
      <c r="R29" s="14" t="str">
        <f t="shared" si="7"/>
        <v/>
      </c>
      <c r="S29" s="3" t="s">
        <v>258</v>
      </c>
      <c r="T29" s="16" t="str">
        <f t="shared" si="0"/>
        <v/>
      </c>
      <c r="U29" s="16" t="s">
        <v>258</v>
      </c>
      <c r="V29" s="14" cm="1">
        <f t="array" ref="V29">IF($S29="",J29,_FV($S29,"Price")*J29)</f>
        <v>9426000000</v>
      </c>
      <c r="W29" s="3" cm="1">
        <f t="array" ref="W29">IF($S29="",K29,_FV($S29,"Price")*K29)</f>
        <v>8146000000</v>
      </c>
      <c r="X29" s="3" cm="1">
        <f t="array" ref="X29">IF($S29="",L29,_FV($S29,"Price")*L29)</f>
        <v>22707000000</v>
      </c>
      <c r="Y29" s="3" cm="1">
        <f t="array" ref="Y29">IF($S29="",M29,_FV($S29,"Price")*M29)</f>
        <v>24457000000</v>
      </c>
      <c r="Z29" s="3" cm="1">
        <f t="array" ref="Z29">IF($S29="",N29,_FV($S29,"Price")*N29)</f>
        <v>24457000000</v>
      </c>
      <c r="AA29" s="3" cm="1">
        <f t="array" ref="AA29">IF($S29="",O29,_FV($S29,"Price")*O29)</f>
        <v>7500000000</v>
      </c>
      <c r="AB29" s="3" cm="1">
        <f t="array" ref="AB29">IF($S29="",P29,_FV($S29,"Price")*P29)</f>
        <v>16957000000</v>
      </c>
      <c r="AC29" s="3" cm="1">
        <f t="array" ref="AC29">IF($S29="",Q29,_FV($S29,"Price")*Q29)</f>
        <v>8151000000</v>
      </c>
      <c r="AD29" s="4">
        <f t="shared" si="1"/>
        <v>0.3066606697469027</v>
      </c>
      <c r="AE29" s="4">
        <f t="shared" si="2"/>
        <v>0.33327881588093389</v>
      </c>
      <c r="AF29" s="3">
        <f t="shared" si="3"/>
        <v>66325071654</v>
      </c>
      <c r="AG29" s="4" t="str">
        <f t="shared" si="4"/>
        <v>FCX</v>
      </c>
      <c r="AH29" s="4" t="str">
        <f t="shared" si="5"/>
        <v>Freeport-McMoRan Inc.</v>
      </c>
      <c r="AI29" s="8" cm="1">
        <f t="array" ref="AI29">IF(U29="",F29,_FV(U29,"Price")*F29)</f>
        <v>65045071654</v>
      </c>
      <c r="AJ29" s="5">
        <f t="shared" si="8"/>
        <v>3.4000000000000002E-2</v>
      </c>
      <c r="AK29" s="5">
        <f t="shared" si="9"/>
        <v>7.0000000000000007E-2</v>
      </c>
      <c r="AL29" s="6">
        <f t="shared" si="10"/>
        <v>2.659568698286789</v>
      </c>
      <c r="AM29" s="6">
        <f t="shared" si="11"/>
        <v>8.672676220533333</v>
      </c>
      <c r="AN29" s="6">
        <f t="shared" si="12"/>
        <v>2.5507871236862742</v>
      </c>
      <c r="AO29" s="6">
        <f t="shared" si="13"/>
        <v>1.238953745790476</v>
      </c>
      <c r="AP29" s="5">
        <f t="shared" si="6"/>
        <v>0.63993948562783665</v>
      </c>
    </row>
    <row r="30" spans="1:42" x14ac:dyDescent="0.25">
      <c r="A30" s="1" t="s">
        <v>19</v>
      </c>
      <c r="B30" s="10">
        <v>-0.19299999000000001</v>
      </c>
      <c r="C30" s="10">
        <v>-4.5999999999999999E-2</v>
      </c>
      <c r="D30" s="11" t="str">
        <v>Deere &amp; Company</v>
      </c>
      <c r="E30" s="1">
        <v>409.61</v>
      </c>
      <c r="F30" s="3">
        <v>112069296000</v>
      </c>
      <c r="G30" s="2" t="str">
        <v>USD</v>
      </c>
      <c r="H30" s="13">
        <v>0.14590029860965822</v>
      </c>
      <c r="I30" s="5" t="str">
        <v>USD</v>
      </c>
      <c r="J30" s="3">
        <v>66113000000</v>
      </c>
      <c r="K30" s="3">
        <v>4774000000</v>
      </c>
      <c r="L30" s="3">
        <v>60248000000</v>
      </c>
      <c r="M30" s="3">
        <v>53726000000</v>
      </c>
      <c r="N30" s="3">
        <v>53726000000</v>
      </c>
      <c r="O30" s="3">
        <v>21664000000</v>
      </c>
      <c r="P30" s="3">
        <v>32062000000</v>
      </c>
      <c r="Q30" s="3">
        <v>17476000000</v>
      </c>
      <c r="R30" s="14" t="str">
        <f t="shared" si="7"/>
        <v/>
      </c>
      <c r="S30" s="3" t="s">
        <v>258</v>
      </c>
      <c r="T30" s="16" t="str">
        <f t="shared" si="0"/>
        <v/>
      </c>
      <c r="U30" s="16" t="s">
        <v>258</v>
      </c>
      <c r="V30" s="14" cm="1">
        <f t="array" ref="V30">IF($S30="",J30,_FV($S30,"Price")*J30)</f>
        <v>66113000000</v>
      </c>
      <c r="W30" s="3" cm="1">
        <f t="array" ref="W30">IF($S30="",K30,_FV($S30,"Price")*K30)</f>
        <v>4774000000</v>
      </c>
      <c r="X30" s="3" cm="1">
        <f t="array" ref="X30">IF($S30="",L30,_FV($S30,"Price")*L30)</f>
        <v>60248000000</v>
      </c>
      <c r="Y30" s="3" cm="1">
        <f t="array" ref="Y30">IF($S30="",M30,_FV($S30,"Price")*M30)</f>
        <v>53726000000</v>
      </c>
      <c r="Z30" s="3" cm="1">
        <f t="array" ref="Z30">IF($S30="",N30,_FV($S30,"Price")*N30)</f>
        <v>53726000000</v>
      </c>
      <c r="AA30" s="3" cm="1">
        <f t="array" ref="AA30">IF($S30="",O30,_FV($S30,"Price")*O30)</f>
        <v>21664000000</v>
      </c>
      <c r="AB30" s="3" cm="1">
        <f t="array" ref="AB30">IF($S30="",P30,_FV($S30,"Price")*P30)</f>
        <v>32062000000</v>
      </c>
      <c r="AC30" s="3" cm="1">
        <f t="array" ref="AC30">IF($S30="",Q30,_FV($S30,"Price")*Q30)</f>
        <v>17476000000</v>
      </c>
      <c r="AD30" s="4">
        <f t="shared" si="1"/>
        <v>0.40323121021479358</v>
      </c>
      <c r="AE30" s="4">
        <f t="shared" si="2"/>
        <v>0.32528012507910509</v>
      </c>
      <c r="AF30" s="3">
        <f t="shared" si="3"/>
        <v>173408296000</v>
      </c>
      <c r="AG30" s="4" t="str">
        <f t="shared" si="4"/>
        <v>DE</v>
      </c>
      <c r="AH30" s="4" t="str">
        <f t="shared" si="5"/>
        <v>Deere &amp; Company</v>
      </c>
      <c r="AI30" s="8" cm="1">
        <f t="array" ref="AI30">IF(U30="",F30,_FV(U30,"Price")*F30)</f>
        <v>112069296000</v>
      </c>
      <c r="AJ30" s="5">
        <f t="shared" si="8"/>
        <v>-0.19299999000000001</v>
      </c>
      <c r="AK30" s="5">
        <f t="shared" si="9"/>
        <v>-4.5999999999999999E-2</v>
      </c>
      <c r="AL30" s="6">
        <f t="shared" si="10"/>
        <v>2.0859415552991103</v>
      </c>
      <c r="AM30" s="6">
        <f t="shared" si="11"/>
        <v>5.173065731166913</v>
      </c>
      <c r="AN30" s="6">
        <f t="shared" si="12"/>
        <v>-0.26803450773064358</v>
      </c>
      <c r="AO30" s="6">
        <f t="shared" si="13"/>
        <v>-1.1245795067754158</v>
      </c>
      <c r="AP30" s="5">
        <f t="shared" si="6"/>
        <v>0.72851133529389867</v>
      </c>
    </row>
    <row r="31" spans="1:42" x14ac:dyDescent="0.25">
      <c r="A31" s="1" t="s">
        <v>20</v>
      </c>
      <c r="B31" s="10">
        <v>0.21299999999999999</v>
      </c>
      <c r="C31" s="10">
        <v>0.16900000000000001</v>
      </c>
      <c r="D31" s="11" t="str">
        <v>Sea Limited</v>
      </c>
      <c r="E31" s="1">
        <v>90.5</v>
      </c>
      <c r="F31" s="3">
        <v>51977770000</v>
      </c>
      <c r="G31" s="2" t="str">
        <v>USD</v>
      </c>
      <c r="H31" s="13">
        <v>5.0677546255112067E-2</v>
      </c>
      <c r="I31" s="5" t="str">
        <v>USD</v>
      </c>
      <c r="J31" s="3">
        <v>4242561861</v>
      </c>
      <c r="K31" s="3">
        <v>6029859000</v>
      </c>
      <c r="L31" s="3">
        <v>13080625501</v>
      </c>
      <c r="M31" s="3">
        <v>14475436585</v>
      </c>
      <c r="N31" s="3">
        <v>14475436585</v>
      </c>
      <c r="O31" s="3">
        <v>6107880823</v>
      </c>
      <c r="P31" s="3">
        <v>8367555762</v>
      </c>
      <c r="Q31" s="3">
        <v>563211790</v>
      </c>
      <c r="R31" s="14" t="str">
        <f t="shared" si="7"/>
        <v/>
      </c>
      <c r="S31" s="3" t="s">
        <v>258</v>
      </c>
      <c r="T31" s="16" t="str">
        <f t="shared" si="0"/>
        <v/>
      </c>
      <c r="U31" s="16" t="s">
        <v>258</v>
      </c>
      <c r="V31" s="14" cm="1">
        <f t="array" ref="V31">IF($S31="",J31,_FV($S31,"Price")*J31)</f>
        <v>4242561861</v>
      </c>
      <c r="W31" s="3" cm="1">
        <f t="array" ref="W31">IF($S31="",K31,_FV($S31,"Price")*K31)</f>
        <v>6029859000</v>
      </c>
      <c r="X31" s="3" cm="1">
        <f t="array" ref="X31">IF($S31="",L31,_FV($S31,"Price")*L31)</f>
        <v>13080625501</v>
      </c>
      <c r="Y31" s="3" cm="1">
        <f t="array" ref="Y31">IF($S31="",M31,_FV($S31,"Price")*M31)</f>
        <v>14475436585</v>
      </c>
      <c r="Z31" s="3" cm="1">
        <f t="array" ref="Z31">IF($S31="",N31,_FV($S31,"Price")*N31)</f>
        <v>14475436585</v>
      </c>
      <c r="AA31" s="3" cm="1">
        <f t="array" ref="AA31">IF($S31="",O31,_FV($S31,"Price")*O31)</f>
        <v>6107880823</v>
      </c>
      <c r="AB31" s="3" cm="1">
        <f t="array" ref="AB31">IF($S31="",P31,_FV($S31,"Price")*P31)</f>
        <v>8367555762</v>
      </c>
      <c r="AC31" s="3" cm="1">
        <f t="array" ref="AC31">IF($S31="",Q31,_FV($S31,"Price")*Q31)</f>
        <v>563211790</v>
      </c>
      <c r="AD31" s="4">
        <f t="shared" si="1"/>
        <v>0.42194795211421943</v>
      </c>
      <c r="AE31" s="4">
        <f t="shared" si="2"/>
        <v>3.8908103855300746E-2</v>
      </c>
      <c r="AF31" s="3">
        <f t="shared" si="3"/>
        <v>50190472861</v>
      </c>
      <c r="AG31" s="4" t="str">
        <f t="shared" si="4"/>
        <v>SE</v>
      </c>
      <c r="AH31" s="4" t="str">
        <f t="shared" si="5"/>
        <v>Sea Limited</v>
      </c>
      <c r="AI31" s="8" cm="1">
        <f t="array" ref="AI31">IF(U31="",F31,_FV(U31,"Price")*F31)</f>
        <v>51977770000</v>
      </c>
      <c r="AJ31" s="5">
        <f t="shared" si="8"/>
        <v>0.21299999999999999</v>
      </c>
      <c r="AK31" s="5">
        <f t="shared" si="9"/>
        <v>0.16900000000000001</v>
      </c>
      <c r="AL31" s="6">
        <f t="shared" si="10"/>
        <v>3.5907566376175035</v>
      </c>
      <c r="AM31" s="6">
        <f t="shared" si="11"/>
        <v>8.5099515701536141</v>
      </c>
      <c r="AN31" s="6">
        <f t="shared" si="12"/>
        <v>0.39952824273021664</v>
      </c>
      <c r="AO31" s="6">
        <f t="shared" si="13"/>
        <v>0.50354743018660431</v>
      </c>
      <c r="AP31" s="5">
        <f t="shared" si="6"/>
        <v>0.46085605596952017</v>
      </c>
    </row>
    <row r="32" spans="1:42" x14ac:dyDescent="0.25">
      <c r="A32" s="1" t="s">
        <v>21</v>
      </c>
      <c r="B32" s="10">
        <v>3.5999999999999997E-2</v>
      </c>
      <c r="C32" s="10">
        <v>7.8E-2</v>
      </c>
      <c r="D32" s="11" t="str">
        <v>PayPal Holdings, Inc.</v>
      </c>
      <c r="E32" s="1">
        <v>77.72</v>
      </c>
      <c r="F32" s="3">
        <v>79455487600</v>
      </c>
      <c r="G32" s="2" t="str">
        <v>USD</v>
      </c>
      <c r="H32" s="13">
        <v>8.1873682680427357E-2</v>
      </c>
      <c r="I32" s="5" t="str">
        <v>USD</v>
      </c>
      <c r="J32" s="3">
        <v>12923000000</v>
      </c>
      <c r="K32" s="3">
        <v>7776000000</v>
      </c>
      <c r="L32" s="3">
        <v>29771000000</v>
      </c>
      <c r="M32" s="3">
        <v>31005000000</v>
      </c>
      <c r="N32" s="3">
        <v>31005000000</v>
      </c>
      <c r="O32" s="3">
        <v>13197000000</v>
      </c>
      <c r="P32" s="3">
        <v>17808000000</v>
      </c>
      <c r="Q32" s="3">
        <v>6545000000</v>
      </c>
      <c r="R32" s="14" t="str">
        <f t="shared" si="7"/>
        <v/>
      </c>
      <c r="S32" s="3" t="s">
        <v>258</v>
      </c>
      <c r="T32" s="16" t="str">
        <f t="shared" si="0"/>
        <v/>
      </c>
      <c r="U32" s="16" t="s">
        <v>258</v>
      </c>
      <c r="V32" s="14" cm="1">
        <f t="array" ref="V32">IF($S32="",J32,_FV($S32,"Price")*J32)</f>
        <v>12923000000</v>
      </c>
      <c r="W32" s="3" cm="1">
        <f t="array" ref="W32">IF($S32="",K32,_FV($S32,"Price")*K32)</f>
        <v>7776000000</v>
      </c>
      <c r="X32" s="3" cm="1">
        <f t="array" ref="X32">IF($S32="",L32,_FV($S32,"Price")*L32)</f>
        <v>29771000000</v>
      </c>
      <c r="Y32" s="3" cm="1">
        <f t="array" ref="Y32">IF($S32="",M32,_FV($S32,"Price")*M32)</f>
        <v>31005000000</v>
      </c>
      <c r="Z32" s="3" cm="1">
        <f t="array" ref="Z32">IF($S32="",N32,_FV($S32,"Price")*N32)</f>
        <v>31005000000</v>
      </c>
      <c r="AA32" s="3" cm="1">
        <f t="array" ref="AA32">IF($S32="",O32,_FV($S32,"Price")*O32)</f>
        <v>13197000000</v>
      </c>
      <c r="AB32" s="3" cm="1">
        <f t="array" ref="AB32">IF($S32="",P32,_FV($S32,"Price")*P32)</f>
        <v>17808000000</v>
      </c>
      <c r="AC32" s="3" cm="1">
        <f t="array" ref="AC32">IF($S32="",Q32,_FV($S32,"Price")*Q32)</f>
        <v>6545000000</v>
      </c>
      <c r="AD32" s="4">
        <f t="shared" si="1"/>
        <v>0.42564102564102563</v>
      </c>
      <c r="AE32" s="4">
        <f t="shared" si="2"/>
        <v>0.21109498467989035</v>
      </c>
      <c r="AF32" s="3">
        <f t="shared" si="3"/>
        <v>84602487600</v>
      </c>
      <c r="AG32" s="4" t="str">
        <f t="shared" si="4"/>
        <v>PYPL</v>
      </c>
      <c r="AH32" s="4" t="str">
        <f t="shared" si="5"/>
        <v>PayPal Holdings, Inc.</v>
      </c>
      <c r="AI32" s="8" cm="1">
        <f t="array" ref="AI32">IF(U32="",F32,_FV(U32,"Price")*F32)</f>
        <v>79455487600</v>
      </c>
      <c r="AJ32" s="5">
        <f t="shared" si="8"/>
        <v>3.5999999999999997E-2</v>
      </c>
      <c r="AK32" s="5">
        <f t="shared" si="9"/>
        <v>7.8E-2</v>
      </c>
      <c r="AL32" s="6">
        <f t="shared" si="10"/>
        <v>2.5626669117884213</v>
      </c>
      <c r="AM32" s="6">
        <f t="shared" si="11"/>
        <v>6.020723467454725</v>
      </c>
      <c r="AN32" s="6">
        <f t="shared" si="12"/>
        <v>1.6724231854040903</v>
      </c>
      <c r="AO32" s="6">
        <f t="shared" si="13"/>
        <v>0.77188762403265698</v>
      </c>
      <c r="AP32" s="5">
        <f t="shared" si="6"/>
        <v>0.63673601032091598</v>
      </c>
    </row>
    <row r="33" spans="1:42" x14ac:dyDescent="0.25">
      <c r="A33" s="1" t="s">
        <v>22</v>
      </c>
      <c r="B33" s="10">
        <v>4.0000000000000001E-3</v>
      </c>
      <c r="C33" s="10">
        <v>-2E-3</v>
      </c>
      <c r="D33" s="11" t="str">
        <v>Bristol-Myers Squibb Company</v>
      </c>
      <c r="E33" s="1">
        <v>50.104999999999997</v>
      </c>
      <c r="F33" s="3">
        <v>101582877000</v>
      </c>
      <c r="G33" s="2" t="str">
        <v>USD</v>
      </c>
      <c r="H33" s="13">
        <v>-2.4978877358694945E-2</v>
      </c>
      <c r="I33" s="5" t="str">
        <v>USD</v>
      </c>
      <c r="J33" s="3">
        <v>54004000000</v>
      </c>
      <c r="K33" s="3">
        <v>9123000000</v>
      </c>
      <c r="L33" s="3">
        <v>45006000000</v>
      </c>
      <c r="M33" s="3">
        <v>46509000000</v>
      </c>
      <c r="N33" s="3">
        <v>46509000000</v>
      </c>
      <c r="O33" s="3">
        <v>32926000000</v>
      </c>
      <c r="P33" s="3">
        <v>13583000000</v>
      </c>
      <c r="Q33" s="3">
        <v>19177000000</v>
      </c>
      <c r="R33" s="14" t="str">
        <f t="shared" si="7"/>
        <v/>
      </c>
      <c r="S33" s="3" t="s">
        <v>258</v>
      </c>
      <c r="T33" s="16" t="str">
        <f t="shared" si="0"/>
        <v/>
      </c>
      <c r="U33" s="16" t="s">
        <v>258</v>
      </c>
      <c r="V33" s="14" cm="1">
        <f t="array" ref="V33">IF($S33="",J33,_FV($S33,"Price")*J33)</f>
        <v>54004000000</v>
      </c>
      <c r="W33" s="3" cm="1">
        <f t="array" ref="W33">IF($S33="",K33,_FV($S33,"Price")*K33)</f>
        <v>9123000000</v>
      </c>
      <c r="X33" s="3" cm="1">
        <f t="array" ref="X33">IF($S33="",L33,_FV($S33,"Price")*L33)</f>
        <v>45006000000</v>
      </c>
      <c r="Y33" s="3" cm="1">
        <f t="array" ref="Y33">IF($S33="",M33,_FV($S33,"Price")*M33)</f>
        <v>46509000000</v>
      </c>
      <c r="Z33" s="3" cm="1">
        <f t="array" ref="Z33">IF($S33="",N33,_FV($S33,"Price")*N33)</f>
        <v>46509000000</v>
      </c>
      <c r="AA33" s="3" cm="1">
        <f t="array" ref="AA33">IF($S33="",O33,_FV($S33,"Price")*O33)</f>
        <v>32926000000</v>
      </c>
      <c r="AB33" s="3" cm="1">
        <f t="array" ref="AB33">IF($S33="",P33,_FV($S33,"Price")*P33)</f>
        <v>13583000000</v>
      </c>
      <c r="AC33" s="3" cm="1">
        <f t="array" ref="AC33">IF($S33="",Q33,_FV($S33,"Price")*Q33)</f>
        <v>19177000000</v>
      </c>
      <c r="AD33" s="4">
        <f t="shared" si="1"/>
        <v>0.70794899911845022</v>
      </c>
      <c r="AE33" s="4">
        <f t="shared" si="2"/>
        <v>0.41232879657700661</v>
      </c>
      <c r="AF33" s="3">
        <f t="shared" si="3"/>
        <v>146463877000</v>
      </c>
      <c r="AG33" s="4" t="str">
        <f t="shared" si="4"/>
        <v>BMY</v>
      </c>
      <c r="AH33" s="4" t="str">
        <f t="shared" si="5"/>
        <v>Bristol-Myers Squibb Company</v>
      </c>
      <c r="AI33" s="8" cm="1">
        <f t="array" ref="AI33">IF(U33="",F33,_FV(U33,"Price")*F33)</f>
        <v>101582877000</v>
      </c>
      <c r="AJ33" s="5">
        <f t="shared" si="8"/>
        <v>4.0000000000000001E-3</v>
      </c>
      <c r="AK33" s="5">
        <f t="shared" si="9"/>
        <v>-2E-3</v>
      </c>
      <c r="AL33" s="6">
        <f t="shared" si="10"/>
        <v>2.1841552602722052</v>
      </c>
      <c r="AM33" s="6">
        <f t="shared" si="11"/>
        <v>3.085187298791229</v>
      </c>
      <c r="AN33" s="6">
        <f t="shared" si="12"/>
        <v>7.7129682469780718</v>
      </c>
      <c r="AO33" s="6">
        <f t="shared" si="13"/>
        <v>-15.425936493956144</v>
      </c>
      <c r="AP33" s="5">
        <f t="shared" si="6"/>
        <v>1.1202777956954568</v>
      </c>
    </row>
    <row r="34" spans="1:42" x14ac:dyDescent="0.25">
      <c r="A34" s="1" t="s">
        <v>23</v>
      </c>
      <c r="B34" s="10">
        <v>-3.0000000000000001E-3</v>
      </c>
      <c r="C34" s="10">
        <v>0.107</v>
      </c>
      <c r="D34" s="11" t="str">
        <v>Amazon.com, Inc.</v>
      </c>
      <c r="E34" s="1">
        <v>193.82499999999999</v>
      </c>
      <c r="F34" s="3">
        <v>2034309670000</v>
      </c>
      <c r="G34" s="2" t="str">
        <v>USD</v>
      </c>
      <c r="H34" s="13">
        <v>0.11829574129883672</v>
      </c>
      <c r="I34" s="5" t="str">
        <v>USD</v>
      </c>
      <c r="J34" s="3">
        <v>150577000000</v>
      </c>
      <c r="K34" s="3">
        <v>53888000000</v>
      </c>
      <c r="L34" s="3">
        <v>574785000000</v>
      </c>
      <c r="M34" s="3">
        <v>604334000000</v>
      </c>
      <c r="N34" s="3">
        <v>604334000000</v>
      </c>
      <c r="O34" s="3">
        <v>290341000000</v>
      </c>
      <c r="P34" s="3">
        <v>313993000000</v>
      </c>
      <c r="Q34" s="3">
        <v>85515000000</v>
      </c>
      <c r="R34" s="14" t="str">
        <f t="shared" si="7"/>
        <v/>
      </c>
      <c r="S34" s="3" t="s">
        <v>258</v>
      </c>
      <c r="T34" s="16" t="str">
        <f t="shared" si="0"/>
        <v/>
      </c>
      <c r="U34" s="16" t="s">
        <v>258</v>
      </c>
      <c r="V34" s="14" cm="1">
        <f t="array" ref="V34">IF($S34="",J34,_FV($S34,"Price")*J34)</f>
        <v>150577000000</v>
      </c>
      <c r="W34" s="3" cm="1">
        <f t="array" ref="W34">IF($S34="",K34,_FV($S34,"Price")*K34)</f>
        <v>53888000000</v>
      </c>
      <c r="X34" s="3" cm="1">
        <f t="array" ref="X34">IF($S34="",L34,_FV($S34,"Price")*L34)</f>
        <v>574785000000</v>
      </c>
      <c r="Y34" s="3" cm="1">
        <f t="array" ref="Y34">IF($S34="",M34,_FV($S34,"Price")*M34)</f>
        <v>604334000000</v>
      </c>
      <c r="Z34" s="3" cm="1">
        <f t="array" ref="Z34">IF($S34="",N34,_FV($S34,"Price")*N34)</f>
        <v>604334000000</v>
      </c>
      <c r="AA34" s="3" cm="1">
        <f t="array" ref="AA34">IF($S34="",O34,_FV($S34,"Price")*O34)</f>
        <v>290341000000</v>
      </c>
      <c r="AB34" s="3" cm="1">
        <f t="array" ref="AB34">IF($S34="",P34,_FV($S34,"Price")*P34)</f>
        <v>313993000000</v>
      </c>
      <c r="AC34" s="3" cm="1">
        <f t="array" ref="AC34">IF($S34="",Q34,_FV($S34,"Price")*Q34)</f>
        <v>85515000000</v>
      </c>
      <c r="AD34" s="4">
        <f t="shared" si="1"/>
        <v>0.48043135087550926</v>
      </c>
      <c r="AE34" s="4">
        <f t="shared" si="2"/>
        <v>0.14150287754784605</v>
      </c>
      <c r="AF34" s="3">
        <f t="shared" si="3"/>
        <v>2130998670000</v>
      </c>
      <c r="AG34" s="4" t="str">
        <f t="shared" si="4"/>
        <v>AMZN</v>
      </c>
      <c r="AH34" s="4" t="str">
        <f t="shared" si="5"/>
        <v>Amazon.com, Inc.</v>
      </c>
      <c r="AI34" s="8" cm="1">
        <f t="array" ref="AI34">IF(U34="",F34,_FV(U34,"Price")*F34)</f>
        <v>2034309670000</v>
      </c>
      <c r="AJ34" s="5">
        <f t="shared" si="8"/>
        <v>-3.0000000000000001E-3</v>
      </c>
      <c r="AK34" s="5">
        <f t="shared" si="9"/>
        <v>0.107</v>
      </c>
      <c r="AL34" s="6">
        <f t="shared" si="10"/>
        <v>3.3662009253161331</v>
      </c>
      <c r="AM34" s="6">
        <f t="shared" si="11"/>
        <v>7.006622109863919</v>
      </c>
      <c r="AN34" s="6">
        <f t="shared" si="12"/>
        <v>-23.355407032879729</v>
      </c>
      <c r="AO34" s="6">
        <f t="shared" si="13"/>
        <v>0.65482449624896444</v>
      </c>
      <c r="AP34" s="5">
        <f t="shared" si="6"/>
        <v>0.62193422842335533</v>
      </c>
    </row>
    <row r="35" spans="1:42" x14ac:dyDescent="0.25">
      <c r="A35" s="1" t="s">
        <v>89</v>
      </c>
      <c r="B35" s="10">
        <v>5.3019999999999996</v>
      </c>
      <c r="C35" s="10">
        <v>5.3999999999999999E-2</v>
      </c>
      <c r="D35" s="11" t="str">
        <v>Daikin Industries,Ltd.</v>
      </c>
      <c r="E35" s="1">
        <v>17960</v>
      </c>
      <c r="F35" s="3">
        <v>5258082119400</v>
      </c>
      <c r="G35" s="2" t="str">
        <v>JPY</v>
      </c>
      <c r="H35" s="13">
        <v>0.10391332280819314</v>
      </c>
      <c r="I35" s="5" t="str">
        <v>JPY</v>
      </c>
      <c r="J35" s="3">
        <v>904658000000</v>
      </c>
      <c r="K35" s="3">
        <v>617663000000</v>
      </c>
      <c r="L35" s="3">
        <v>4395317000000</v>
      </c>
      <c r="M35" s="3">
        <v>4551631000000</v>
      </c>
      <c r="N35" s="3">
        <v>4551631000000</v>
      </c>
      <c r="O35" s="3">
        <v>1525525000000</v>
      </c>
      <c r="P35" s="3">
        <v>3026106000000</v>
      </c>
      <c r="Q35" s="3">
        <v>607701000000</v>
      </c>
      <c r="R35" s="14" t="str">
        <f t="shared" si="7"/>
        <v>JPY/USD</v>
      </c>
      <c r="S35" s="3" t="e" vm="9">
        <v>#VALUE!</v>
      </c>
      <c r="T35" s="16" t="str">
        <f t="shared" si="0"/>
        <v>JPY/USD</v>
      </c>
      <c r="U35" s="16" t="e" vm="9">
        <v>#VALUE!</v>
      </c>
      <c r="V35" s="14" cm="1">
        <f t="array" ref="V35">IF($S35="",J35,_FV($S35,"Price")*J35)</f>
        <v>6310894208</v>
      </c>
      <c r="W35" s="3" cm="1">
        <f t="array" ref="W35">IF($S35="",K35,_FV($S35,"Price")*K35)</f>
        <v>4308817088</v>
      </c>
      <c r="X35" s="3" cm="1">
        <f t="array" ref="X35">IF($S35="",L35,_FV($S35,"Price")*L35)</f>
        <v>30661731392</v>
      </c>
      <c r="Y35" s="3" cm="1">
        <f t="array" ref="Y35">IF($S35="",M35,_FV($S35,"Price")*M35)</f>
        <v>31752177856.000004</v>
      </c>
      <c r="Z35" s="3" cm="1">
        <f t="array" ref="Z35">IF($S35="",N35,_FV($S35,"Price")*N35)</f>
        <v>31752177856.000004</v>
      </c>
      <c r="AA35" s="3" cm="1">
        <f t="array" ref="AA35">IF($S35="",O35,_FV($S35,"Price")*O35)</f>
        <v>10642062400</v>
      </c>
      <c r="AB35" s="3" cm="1">
        <f t="array" ref="AB35">IF($S35="",P35,_FV($S35,"Price")*P35)</f>
        <v>21110115456</v>
      </c>
      <c r="AC35" s="3" cm="1">
        <f t="array" ref="AC35">IF($S35="",Q35,_FV($S35,"Price")*Q35)</f>
        <v>4239322176.0000005</v>
      </c>
      <c r="AD35" s="4">
        <f t="shared" si="1"/>
        <v>0.33516007778310675</v>
      </c>
      <c r="AE35" s="4">
        <f t="shared" si="2"/>
        <v>0.13351280013691796</v>
      </c>
      <c r="AF35" s="3">
        <f t="shared" si="3"/>
        <v>323675380864.93445</v>
      </c>
      <c r="AG35" s="4" t="str">
        <f t="shared" si="4"/>
        <v>6367.T</v>
      </c>
      <c r="AH35" s="4" t="str">
        <f t="shared" si="5"/>
        <v>Daikin Industries,Ltd.</v>
      </c>
      <c r="AI35" s="8" cm="1">
        <f t="array" ref="AI35">IF(U35="",F35,_FV(U35,"Price")*F35)</f>
        <v>36680380864.934402</v>
      </c>
      <c r="AJ35" s="5">
        <f t="shared" si="8"/>
        <v>5.3019999999999996</v>
      </c>
      <c r="AK35" s="5">
        <f t="shared" si="9"/>
        <v>5.3999999999999999E-2</v>
      </c>
      <c r="AL35" s="6">
        <f t="shared" si="10"/>
        <v>1.1552083460632023</v>
      </c>
      <c r="AM35" s="6">
        <f t="shared" si="11"/>
        <v>3.446736119958703</v>
      </c>
      <c r="AN35" s="6">
        <f t="shared" si="12"/>
        <v>6.5008225574475732E-3</v>
      </c>
      <c r="AO35" s="6">
        <f t="shared" si="13"/>
        <v>0.63828446665901906</v>
      </c>
      <c r="AP35" s="5">
        <f t="shared" si="6"/>
        <v>0.46867287792002471</v>
      </c>
    </row>
    <row r="36" spans="1:42" x14ac:dyDescent="0.25">
      <c r="A36" s="1" t="s">
        <v>24</v>
      </c>
      <c r="B36" s="10">
        <v>0.103999995</v>
      </c>
      <c r="C36" s="10">
        <v>0.123</v>
      </c>
      <c r="D36" s="11" t="str">
        <v>Fortinet, Inc.</v>
      </c>
      <c r="E36" s="1">
        <v>77.505300000000005</v>
      </c>
      <c r="F36" s="3">
        <v>59284424012</v>
      </c>
      <c r="G36" s="2" t="str">
        <v>USD</v>
      </c>
      <c r="H36" s="13">
        <v>0.20088739982795309</v>
      </c>
      <c r="I36" s="5" t="str">
        <v>USD</v>
      </c>
      <c r="J36" s="3">
        <v>993300000</v>
      </c>
      <c r="K36" s="3">
        <v>1682900000</v>
      </c>
      <c r="L36" s="3">
        <v>5304800000</v>
      </c>
      <c r="M36" s="3">
        <v>5537300000</v>
      </c>
      <c r="N36" s="3">
        <v>5537300000</v>
      </c>
      <c r="O36" s="3">
        <v>4324000000</v>
      </c>
      <c r="P36" s="3">
        <v>1213300000</v>
      </c>
      <c r="Q36" s="3">
        <v>1349900000</v>
      </c>
      <c r="R36" s="14" t="str">
        <f t="shared" si="7"/>
        <v/>
      </c>
      <c r="S36" s="3" t="s">
        <v>258</v>
      </c>
      <c r="T36" s="16" t="str">
        <f t="shared" si="0"/>
        <v/>
      </c>
      <c r="U36" s="16" t="s">
        <v>258</v>
      </c>
      <c r="V36" s="14" cm="1">
        <f t="array" ref="V36">IF($S36="",J36,_FV($S36,"Price")*J36)</f>
        <v>993300000</v>
      </c>
      <c r="W36" s="3" cm="1">
        <f t="array" ref="W36">IF($S36="",K36,_FV($S36,"Price")*K36)</f>
        <v>1682900000</v>
      </c>
      <c r="X36" s="3" cm="1">
        <f t="array" ref="X36">IF($S36="",L36,_FV($S36,"Price")*L36)</f>
        <v>5304800000</v>
      </c>
      <c r="Y36" s="3" cm="1">
        <f t="array" ref="Y36">IF($S36="",M36,_FV($S36,"Price")*M36)</f>
        <v>5537300000</v>
      </c>
      <c r="Z36" s="3" cm="1">
        <f t="array" ref="Z36">IF($S36="",N36,_FV($S36,"Price")*N36)</f>
        <v>5537300000</v>
      </c>
      <c r="AA36" s="3" cm="1">
        <f t="array" ref="AA36">IF($S36="",O36,_FV($S36,"Price")*O36)</f>
        <v>4324000000</v>
      </c>
      <c r="AB36" s="3" cm="1">
        <f t="array" ref="AB36">IF($S36="",P36,_FV($S36,"Price")*P36)</f>
        <v>1213300000</v>
      </c>
      <c r="AC36" s="3" cm="1">
        <f t="array" ref="AC36">IF($S36="",Q36,_FV($S36,"Price")*Q36)</f>
        <v>1349900000</v>
      </c>
      <c r="AD36" s="4">
        <f t="shared" ref="AD36:AD67" si="14">(N36-P36)/N36</f>
        <v>0.78088599136763404</v>
      </c>
      <c r="AE36" s="4">
        <f t="shared" ref="AE36:AE67" si="15">Q36/N36</f>
        <v>0.24378307117187076</v>
      </c>
      <c r="AF36" s="3">
        <f t="shared" ref="AF36:AF67" si="16">(AI36)+J36-K36</f>
        <v>58594824012</v>
      </c>
      <c r="AG36" s="4" t="str">
        <f t="shared" ref="AG36:AG67" si="17">A36</f>
        <v>FTNT</v>
      </c>
      <c r="AH36" s="4" t="str">
        <f t="shared" ref="AH36:AH67" si="18">D36</f>
        <v>Fortinet, Inc.</v>
      </c>
      <c r="AI36" s="8" cm="1">
        <f t="array" ref="AI36">IF(U36="",F36,_FV(U36,"Price")*F36)</f>
        <v>59284424012</v>
      </c>
      <c r="AJ36" s="5">
        <f t="shared" si="8"/>
        <v>0.103999995</v>
      </c>
      <c r="AK36" s="5">
        <f t="shared" si="9"/>
        <v>0.123</v>
      </c>
      <c r="AL36" s="6">
        <f t="shared" si="10"/>
        <v>10.706377478554531</v>
      </c>
      <c r="AM36" s="6">
        <f t="shared" si="11"/>
        <v>13.710551344125809</v>
      </c>
      <c r="AN36" s="6">
        <f t="shared" si="12"/>
        <v>1.3183223080083619</v>
      </c>
      <c r="AO36" s="6">
        <f t="shared" si="13"/>
        <v>1.114678971067139</v>
      </c>
      <c r="AP36" s="5">
        <f t="shared" ref="AP36:AP67" si="19">AD36+AE36</f>
        <v>1.0246690625395047</v>
      </c>
    </row>
    <row r="37" spans="1:42" x14ac:dyDescent="0.25">
      <c r="A37" s="1" t="s">
        <v>126</v>
      </c>
      <c r="B37" s="10">
        <v>8.5000000000000006E-2</v>
      </c>
      <c r="C37" s="10">
        <v>4.4999999999999998E-2</v>
      </c>
      <c r="D37" s="11" t="str">
        <v>Euronext N.V.</v>
      </c>
      <c r="E37" s="1">
        <v>100.3</v>
      </c>
      <c r="F37" s="3">
        <v>10106525490</v>
      </c>
      <c r="G37" s="2" t="str">
        <v>EUR</v>
      </c>
      <c r="H37" s="13">
        <v>-3.6534898876980595E-2</v>
      </c>
      <c r="I37" s="5" t="str">
        <v>EUR</v>
      </c>
      <c r="J37" s="3">
        <v>3093885000</v>
      </c>
      <c r="K37" s="3">
        <v>1001082000</v>
      </c>
      <c r="L37" s="3">
        <v>1428100000</v>
      </c>
      <c r="M37" s="3">
        <v>1549100000</v>
      </c>
      <c r="N37" s="3">
        <v>1549100000</v>
      </c>
      <c r="O37" s="3">
        <v>1356481000</v>
      </c>
      <c r="P37" s="3">
        <v>192619000</v>
      </c>
      <c r="Q37" s="3">
        <v>786500000</v>
      </c>
      <c r="R37" s="14" t="str">
        <f t="shared" si="7"/>
        <v>EUR/USD</v>
      </c>
      <c r="S37" s="3" t="e" vm="3">
        <v>#VALUE!</v>
      </c>
      <c r="T37" s="16" t="str">
        <f t="shared" si="0"/>
        <v>EUR/USD</v>
      </c>
      <c r="U37" s="16" t="e" vm="3">
        <v>#VALUE!</v>
      </c>
      <c r="V37" s="14" cm="1">
        <f t="array" ref="V37">IF($S37="",J37,_FV($S37,"Price")*J37)</f>
        <v>3440090731.5000005</v>
      </c>
      <c r="W37" s="3" cm="1">
        <f t="array" ref="W37">IF($S37="",K37,_FV($S37,"Price")*K37)</f>
        <v>1113103075.8000002</v>
      </c>
      <c r="X37" s="3" cm="1">
        <f t="array" ref="X37">IF($S37="",L37,_FV($S37,"Price")*L37)</f>
        <v>1587904390.0000002</v>
      </c>
      <c r="Y37" s="3" cm="1">
        <f t="array" ref="Y37">IF($S37="",M37,_FV($S37,"Price")*M37)</f>
        <v>1722444290.0000002</v>
      </c>
      <c r="Z37" s="3" cm="1">
        <f t="array" ref="Z37">IF($S37="",N37,_FV($S37,"Price")*N37)</f>
        <v>1722444290.0000002</v>
      </c>
      <c r="AA37" s="3" cm="1">
        <f t="array" ref="AA37">IF($S37="",O37,_FV($S37,"Price")*O37)</f>
        <v>1508271223.9000001</v>
      </c>
      <c r="AB37" s="3" cm="1">
        <f t="array" ref="AB37">IF($S37="",P37,_FV($S37,"Price")*P37)</f>
        <v>214173066.10000002</v>
      </c>
      <c r="AC37" s="3" cm="1">
        <f t="array" ref="AC37">IF($S37="",Q37,_FV($S37,"Price")*Q37)</f>
        <v>874509350.00000012</v>
      </c>
      <c r="AD37" s="4">
        <f t="shared" si="14"/>
        <v>0.87565747853592413</v>
      </c>
      <c r="AE37" s="4">
        <f t="shared" si="15"/>
        <v>0.50771415660706221</v>
      </c>
      <c r="AF37" s="3">
        <f t="shared" si="16"/>
        <v>13330248692.331001</v>
      </c>
      <c r="AG37" s="4" t="str">
        <f t="shared" si="17"/>
        <v>ENX.PA</v>
      </c>
      <c r="AH37" s="4" t="str">
        <f t="shared" si="18"/>
        <v>Euronext N.V.</v>
      </c>
      <c r="AI37" s="8" cm="1">
        <f t="array" ref="AI37">IF(U37="",F37,_FV(U37,"Price")*F37)</f>
        <v>11237445692.331001</v>
      </c>
      <c r="AJ37" s="5">
        <f t="shared" si="8"/>
        <v>8.5000000000000006E-2</v>
      </c>
      <c r="AK37" s="5">
        <f t="shared" si="9"/>
        <v>4.4999999999999998E-2</v>
      </c>
      <c r="AL37" s="6">
        <f t="shared" si="10"/>
        <v>6.5241272287134464</v>
      </c>
      <c r="AM37" s="6">
        <f t="shared" si="11"/>
        <v>7.4505470330951926</v>
      </c>
      <c r="AN37" s="6">
        <f t="shared" si="12"/>
        <v>0.87653494507002261</v>
      </c>
      <c r="AO37" s="6">
        <f t="shared" si="13"/>
        <v>1.6556771184655983</v>
      </c>
      <c r="AP37" s="5">
        <f t="shared" si="19"/>
        <v>1.3833716351429863</v>
      </c>
    </row>
    <row r="38" spans="1:42" x14ac:dyDescent="0.25">
      <c r="A38" s="1" t="s">
        <v>25</v>
      </c>
      <c r="B38" s="10">
        <v>5.5E-2</v>
      </c>
      <c r="C38" s="10">
        <v>8.1999995000000006E-2</v>
      </c>
      <c r="D38" s="11" t="str">
        <v>Monster Beverage Corporation</v>
      </c>
      <c r="E38" s="1">
        <v>52.255000000000003</v>
      </c>
      <c r="F38" s="3">
        <v>51186071720</v>
      </c>
      <c r="G38" s="2" t="str">
        <v>USD</v>
      </c>
      <c r="H38" s="13">
        <v>0.13135326134319963</v>
      </c>
      <c r="I38" s="5" t="str">
        <v>USD</v>
      </c>
      <c r="J38" s="3">
        <v>807884000</v>
      </c>
      <c r="K38" s="3">
        <v>1307141000</v>
      </c>
      <c r="L38" s="3">
        <v>7140027000</v>
      </c>
      <c r="M38" s="3">
        <v>7385831000</v>
      </c>
      <c r="N38" s="3">
        <v>7385831000</v>
      </c>
      <c r="O38" s="3">
        <v>3968771000</v>
      </c>
      <c r="P38" s="3">
        <v>3417060000</v>
      </c>
      <c r="Q38" s="3">
        <v>2022253000</v>
      </c>
      <c r="R38" s="14" t="str">
        <f t="shared" si="7"/>
        <v/>
      </c>
      <c r="S38" s="3" t="s">
        <v>258</v>
      </c>
      <c r="T38" s="16" t="str">
        <f t="shared" si="0"/>
        <v/>
      </c>
      <c r="U38" s="16" t="s">
        <v>258</v>
      </c>
      <c r="V38" s="14" cm="1">
        <f t="array" ref="V38">IF($S38="",J38,_FV($S38,"Price")*J38)</f>
        <v>807884000</v>
      </c>
      <c r="W38" s="3" cm="1">
        <f t="array" ref="W38">IF($S38="",K38,_FV($S38,"Price")*K38)</f>
        <v>1307141000</v>
      </c>
      <c r="X38" s="3" cm="1">
        <f t="array" ref="X38">IF($S38="",L38,_FV($S38,"Price")*L38)</f>
        <v>7140027000</v>
      </c>
      <c r="Y38" s="3" cm="1">
        <f t="array" ref="Y38">IF($S38="",M38,_FV($S38,"Price")*M38)</f>
        <v>7385831000</v>
      </c>
      <c r="Z38" s="3" cm="1">
        <f t="array" ref="Z38">IF($S38="",N38,_FV($S38,"Price")*N38)</f>
        <v>7385831000</v>
      </c>
      <c r="AA38" s="3" cm="1">
        <f t="array" ref="AA38">IF($S38="",O38,_FV($S38,"Price")*O38)</f>
        <v>3968771000</v>
      </c>
      <c r="AB38" s="3" cm="1">
        <f t="array" ref="AB38">IF($S38="",P38,_FV($S38,"Price")*P38)</f>
        <v>3417060000</v>
      </c>
      <c r="AC38" s="3" cm="1">
        <f t="array" ref="AC38">IF($S38="",Q38,_FV($S38,"Price")*Q38)</f>
        <v>2022253000</v>
      </c>
      <c r="AD38" s="4">
        <f t="shared" si="14"/>
        <v>0.53734928405483418</v>
      </c>
      <c r="AE38" s="4">
        <f t="shared" si="15"/>
        <v>0.27380168866577098</v>
      </c>
      <c r="AF38" s="3">
        <f t="shared" si="16"/>
        <v>50686814720</v>
      </c>
      <c r="AG38" s="4" t="str">
        <f t="shared" si="17"/>
        <v>MNST</v>
      </c>
      <c r="AH38" s="4" t="str">
        <f t="shared" si="18"/>
        <v>Monster Beverage Corporation</v>
      </c>
      <c r="AI38" s="8" cm="1">
        <f t="array" ref="AI38">IF(U38="",F38,_FV(U38,"Price")*F38)</f>
        <v>51186071720</v>
      </c>
      <c r="AJ38" s="5">
        <f t="shared" si="8"/>
        <v>5.5E-2</v>
      </c>
      <c r="AK38" s="5">
        <f t="shared" si="9"/>
        <v>8.1999995000000006E-2</v>
      </c>
      <c r="AL38" s="6">
        <f t="shared" si="10"/>
        <v>6.9303063825857913</v>
      </c>
      <c r="AM38" s="6">
        <f t="shared" si="11"/>
        <v>12.89720967019765</v>
      </c>
      <c r="AN38" s="6">
        <f t="shared" si="12"/>
        <v>2.3449472127632092</v>
      </c>
      <c r="AO38" s="6">
        <f t="shared" si="13"/>
        <v>1.5728305434893806</v>
      </c>
      <c r="AP38" s="5">
        <f t="shared" si="19"/>
        <v>0.81115097272060521</v>
      </c>
    </row>
    <row r="39" spans="1:42" x14ac:dyDescent="0.25">
      <c r="A39" s="1" t="s">
        <v>26</v>
      </c>
      <c r="B39" s="10">
        <v>0.24</v>
      </c>
      <c r="C39" s="10">
        <v>0.20599999999999999</v>
      </c>
      <c r="D39" s="11" t="str">
        <v>Palantir Technologies Inc.</v>
      </c>
      <c r="E39" s="1">
        <v>38.07</v>
      </c>
      <c r="F39" s="3">
        <v>81558122400</v>
      </c>
      <c r="G39" s="2" t="str">
        <v>USD</v>
      </c>
      <c r="H39" s="13">
        <v>0.16745152216493142</v>
      </c>
      <c r="I39" s="5" t="str">
        <v>USD</v>
      </c>
      <c r="J39" s="3">
        <v>258459000</v>
      </c>
      <c r="K39" s="3">
        <v>2598540000</v>
      </c>
      <c r="L39" s="3">
        <v>2225012000</v>
      </c>
      <c r="M39" s="3">
        <v>2478981000</v>
      </c>
      <c r="N39" s="3">
        <v>2478981000</v>
      </c>
      <c r="O39" s="3">
        <v>2017602000</v>
      </c>
      <c r="P39" s="3">
        <v>461379000</v>
      </c>
      <c r="Q39" s="3">
        <v>153320000</v>
      </c>
      <c r="R39" s="14" t="str">
        <f t="shared" si="7"/>
        <v/>
      </c>
      <c r="S39" s="3" t="s">
        <v>258</v>
      </c>
      <c r="T39" s="16" t="str">
        <f t="shared" si="0"/>
        <v/>
      </c>
      <c r="U39" s="16" t="s">
        <v>258</v>
      </c>
      <c r="V39" s="14" cm="1">
        <f t="array" ref="V39">IF($S39="",J39,_FV($S39,"Price")*J39)</f>
        <v>258459000</v>
      </c>
      <c r="W39" s="3" cm="1">
        <f t="array" ref="W39">IF($S39="",K39,_FV($S39,"Price")*K39)</f>
        <v>2598540000</v>
      </c>
      <c r="X39" s="3" cm="1">
        <f t="array" ref="X39">IF($S39="",L39,_FV($S39,"Price")*L39)</f>
        <v>2225012000</v>
      </c>
      <c r="Y39" s="3" cm="1">
        <f t="array" ref="Y39">IF($S39="",M39,_FV($S39,"Price")*M39)</f>
        <v>2478981000</v>
      </c>
      <c r="Z39" s="3" cm="1">
        <f t="array" ref="Z39">IF($S39="",N39,_FV($S39,"Price")*N39)</f>
        <v>2478981000</v>
      </c>
      <c r="AA39" s="3" cm="1">
        <f t="array" ref="AA39">IF($S39="",O39,_FV($S39,"Price")*O39)</f>
        <v>2017602000</v>
      </c>
      <c r="AB39" s="3" cm="1">
        <f t="array" ref="AB39">IF($S39="",P39,_FV($S39,"Price")*P39)</f>
        <v>461379000</v>
      </c>
      <c r="AC39" s="3" cm="1">
        <f t="array" ref="AC39">IF($S39="",Q39,_FV($S39,"Price")*Q39)</f>
        <v>153320000</v>
      </c>
      <c r="AD39" s="4">
        <f t="shared" si="14"/>
        <v>0.81388360782111679</v>
      </c>
      <c r="AE39" s="4">
        <f t="shared" si="15"/>
        <v>6.1847993187523424E-2</v>
      </c>
      <c r="AF39" s="3">
        <f t="shared" si="16"/>
        <v>79218041400</v>
      </c>
      <c r="AG39" s="4" t="str">
        <f t="shared" si="17"/>
        <v>PLTR</v>
      </c>
      <c r="AH39" s="4" t="str">
        <f t="shared" si="18"/>
        <v>Palantir Technologies Inc.</v>
      </c>
      <c r="AI39" s="8" cm="1">
        <f t="array" ref="AI39">IF(U39="",F39,_FV(U39,"Price")*F39)</f>
        <v>81558122400</v>
      </c>
      <c r="AJ39" s="5">
        <f t="shared" si="8"/>
        <v>0.24</v>
      </c>
      <c r="AK39" s="5">
        <f t="shared" si="9"/>
        <v>0.20599999999999999</v>
      </c>
      <c r="AL39" s="6">
        <f t="shared" si="10"/>
        <v>32.899857804476923</v>
      </c>
      <c r="AM39" s="6">
        <f t="shared" si="11"/>
        <v>40.423295773893962</v>
      </c>
      <c r="AN39" s="6">
        <f t="shared" si="12"/>
        <v>1.6843039905789152</v>
      </c>
      <c r="AO39" s="6">
        <f t="shared" si="13"/>
        <v>1.9622959113540759</v>
      </c>
      <c r="AP39" s="5">
        <f t="shared" si="19"/>
        <v>0.87573160100864023</v>
      </c>
    </row>
    <row r="40" spans="1:42" x14ac:dyDescent="0.25">
      <c r="A40" s="1" t="s">
        <v>27</v>
      </c>
      <c r="B40" s="10"/>
      <c r="C40" s="10">
        <v>0.19900000000000001</v>
      </c>
      <c r="D40" s="11" t="str">
        <v>Joint Stock Company Kaspi.kz</v>
      </c>
      <c r="E40" s="1">
        <v>100.79</v>
      </c>
      <c r="F40" s="3">
        <v>19151712640</v>
      </c>
      <c r="G40" s="2" t="str">
        <v>USD</v>
      </c>
      <c r="H40" s="13">
        <v>0.47283082964532819</v>
      </c>
      <c r="I40" s="5" t="str">
        <v>KZT</v>
      </c>
      <c r="J40" s="3">
        <v>140417000000</v>
      </c>
      <c r="K40" s="3">
        <v>615360000000</v>
      </c>
      <c r="L40" s="3">
        <v>1890290000000</v>
      </c>
      <c r="M40" s="3">
        <v>2212168000000</v>
      </c>
      <c r="N40" s="3">
        <v>2212168000000</v>
      </c>
      <c r="O40" s="3">
        <v>1553454000000</v>
      </c>
      <c r="P40" s="3">
        <v>658714000000</v>
      </c>
      <c r="Q40" s="3">
        <v>998804000000</v>
      </c>
      <c r="R40" s="14" t="str">
        <f t="shared" si="7"/>
        <v>KZT/USD</v>
      </c>
      <c r="S40" s="3" t="e" vm="10">
        <v>#VALUE!</v>
      </c>
      <c r="T40" s="16" t="str">
        <f t="shared" si="0"/>
        <v/>
      </c>
      <c r="U40" s="16" t="s">
        <v>258</v>
      </c>
      <c r="V40" s="14" cm="1">
        <f t="array" ref="V40">IF($S40="",J40,_FV($S40,"Price")*J40)</f>
        <v>292067360</v>
      </c>
      <c r="W40" s="3" cm="1">
        <f t="array" ref="W40">IF($S40="",K40,_FV($S40,"Price")*K40)</f>
        <v>1279948800</v>
      </c>
      <c r="X40" s="3" cm="1">
        <f t="array" ref="X40">IF($S40="",L40,_FV($S40,"Price")*L40)</f>
        <v>3931803199.9999995</v>
      </c>
      <c r="Y40" s="3" cm="1">
        <f t="array" ref="Y40">IF($S40="",M40,_FV($S40,"Price")*M40)</f>
        <v>4601309440</v>
      </c>
      <c r="Z40" s="3" cm="1">
        <f t="array" ref="Z40">IF($S40="",N40,_FV($S40,"Price")*N40)</f>
        <v>4601309440</v>
      </c>
      <c r="AA40" s="3" cm="1">
        <f t="array" ref="AA40">IF($S40="",O40,_FV($S40,"Price")*O40)</f>
        <v>3231184319.9999995</v>
      </c>
      <c r="AB40" s="3" cm="1">
        <f t="array" ref="AB40">IF($S40="",P40,_FV($S40,"Price")*P40)</f>
        <v>1370125119.9999998</v>
      </c>
      <c r="AC40" s="3" cm="1">
        <f t="array" ref="AC40">IF($S40="",Q40,_FV($S40,"Price")*Q40)</f>
        <v>2077512319.9999998</v>
      </c>
      <c r="AD40" s="4">
        <f t="shared" si="14"/>
        <v>0.70223147609042347</v>
      </c>
      <c r="AE40" s="4">
        <f t="shared" si="15"/>
        <v>0.45150458735502907</v>
      </c>
      <c r="AF40" s="3">
        <f t="shared" si="16"/>
        <v>-455791287360</v>
      </c>
      <c r="AG40" s="4" t="str">
        <f t="shared" si="17"/>
        <v>KSPI</v>
      </c>
      <c r="AH40" s="4" t="str">
        <f t="shared" si="18"/>
        <v>Joint Stock Company Kaspi.kz</v>
      </c>
      <c r="AI40" s="8" cm="1">
        <f t="array" ref="AI40">IF(U40="",F40,_FV(U40,"Price")*F40)</f>
        <v>19151712640</v>
      </c>
      <c r="AJ40" s="5">
        <f t="shared" si="8"/>
        <v>0</v>
      </c>
      <c r="AK40" s="5">
        <f t="shared" si="9"/>
        <v>0.19900000000000001</v>
      </c>
      <c r="AL40" s="6">
        <f t="shared" si="10"/>
        <v>4.1622309670179449</v>
      </c>
      <c r="AM40" s="6">
        <f t="shared" si="11"/>
        <v>5.9271495350658308</v>
      </c>
      <c r="AN40" s="6" t="e">
        <f t="shared" si="12"/>
        <v>#DIV/0!</v>
      </c>
      <c r="AO40" s="6">
        <f t="shared" si="13"/>
        <v>0.29784671030481563</v>
      </c>
      <c r="AP40" s="5">
        <f t="shared" si="19"/>
        <v>1.1537360634454525</v>
      </c>
    </row>
    <row r="41" spans="1:42" x14ac:dyDescent="0.25">
      <c r="A41" s="1" t="s">
        <v>28</v>
      </c>
      <c r="B41" s="10">
        <v>0.154</v>
      </c>
      <c r="C41" s="10">
        <v>0.02</v>
      </c>
      <c r="D41" s="11" t="str">
        <v>Interactive Brokers Group, Inc.</v>
      </c>
      <c r="E41" s="1">
        <v>134.6601</v>
      </c>
      <c r="F41" s="3">
        <v>14655866644</v>
      </c>
      <c r="G41" s="2" t="str">
        <v>USD</v>
      </c>
      <c r="H41" s="13">
        <v>0.39564256394063785</v>
      </c>
      <c r="I41" s="5" t="str">
        <v>USD</v>
      </c>
      <c r="J41" s="3">
        <v>15693000000</v>
      </c>
      <c r="K41" s="3">
        <v>3436000000</v>
      </c>
      <c r="L41" s="3">
        <v>4420000000</v>
      </c>
      <c r="M41" s="3">
        <v>7707000000</v>
      </c>
      <c r="N41" s="3">
        <v>7707000000</v>
      </c>
      <c r="O41" s="3">
        <v>6232000000</v>
      </c>
      <c r="P41" s="3">
        <v>1475000000</v>
      </c>
      <c r="Q41" s="3">
        <v>3243000000</v>
      </c>
      <c r="R41" s="14" t="str">
        <f t="shared" si="7"/>
        <v/>
      </c>
      <c r="S41" s="3" t="s">
        <v>258</v>
      </c>
      <c r="T41" s="16" t="str">
        <f t="shared" si="0"/>
        <v/>
      </c>
      <c r="U41" s="16" t="s">
        <v>258</v>
      </c>
      <c r="V41" s="14" cm="1">
        <f t="array" ref="V41">IF($S41="",J41,_FV($S41,"Price")*J41)</f>
        <v>15693000000</v>
      </c>
      <c r="W41" s="3" cm="1">
        <f t="array" ref="W41">IF($S41="",K41,_FV($S41,"Price")*K41)</f>
        <v>3436000000</v>
      </c>
      <c r="X41" s="3" cm="1">
        <f t="array" ref="X41">IF($S41="",L41,_FV($S41,"Price")*L41)</f>
        <v>4420000000</v>
      </c>
      <c r="Y41" s="3" cm="1">
        <f t="array" ref="Y41">IF($S41="",M41,_FV($S41,"Price")*M41)</f>
        <v>7707000000</v>
      </c>
      <c r="Z41" s="3" cm="1">
        <f t="array" ref="Z41">IF($S41="",N41,_FV($S41,"Price")*N41)</f>
        <v>7707000000</v>
      </c>
      <c r="AA41" s="3" cm="1">
        <f t="array" ref="AA41">IF($S41="",O41,_FV($S41,"Price")*O41)</f>
        <v>6232000000</v>
      </c>
      <c r="AB41" s="3" cm="1">
        <f t="array" ref="AB41">IF($S41="",P41,_FV($S41,"Price")*P41)</f>
        <v>1475000000</v>
      </c>
      <c r="AC41" s="3" cm="1">
        <f t="array" ref="AC41">IF($S41="",Q41,_FV($S41,"Price")*Q41)</f>
        <v>3243000000</v>
      </c>
      <c r="AD41" s="4">
        <f t="shared" si="14"/>
        <v>0.8086155443103672</v>
      </c>
      <c r="AE41" s="4">
        <f t="shared" si="15"/>
        <v>0.42078629817049434</v>
      </c>
      <c r="AF41" s="3">
        <f t="shared" si="16"/>
        <v>26912866644</v>
      </c>
      <c r="AG41" s="4" t="str">
        <f t="shared" si="17"/>
        <v>IBKR</v>
      </c>
      <c r="AH41" s="4" t="str">
        <f t="shared" si="18"/>
        <v>Interactive Brokers Group, Inc.</v>
      </c>
      <c r="AI41" s="8" cm="1">
        <f t="array" ref="AI41">IF(U41="",F41,_FV(U41,"Price")*F41)</f>
        <v>14655866644</v>
      </c>
      <c r="AJ41" s="5">
        <f t="shared" si="8"/>
        <v>0.154</v>
      </c>
      <c r="AK41" s="5">
        <f t="shared" si="9"/>
        <v>0.02</v>
      </c>
      <c r="AL41" s="6">
        <f t="shared" si="10"/>
        <v>1.901630549370702</v>
      </c>
      <c r="AM41" s="6">
        <f t="shared" si="11"/>
        <v>2.3517115924261875</v>
      </c>
      <c r="AN41" s="6">
        <f t="shared" si="12"/>
        <v>0.15270854496273945</v>
      </c>
      <c r="AO41" s="6">
        <f t="shared" si="13"/>
        <v>1.1758557962130938</v>
      </c>
      <c r="AP41" s="5">
        <f t="shared" si="19"/>
        <v>1.2294018424808615</v>
      </c>
    </row>
    <row r="42" spans="1:42" x14ac:dyDescent="0.25">
      <c r="A42" s="1" t="s">
        <v>29</v>
      </c>
      <c r="B42" s="10">
        <v>9.1999999999999998E-2</v>
      </c>
      <c r="C42" s="10">
        <v>0.08</v>
      </c>
      <c r="D42" s="11" t="str">
        <v>Stryker Corporation</v>
      </c>
      <c r="E42" s="1">
        <v>366.65</v>
      </c>
      <c r="F42" s="3">
        <v>139721148750</v>
      </c>
      <c r="G42" s="2" t="str">
        <v>USD</v>
      </c>
      <c r="H42" s="13">
        <v>0.1110629302401214</v>
      </c>
      <c r="I42" s="5" t="str">
        <v>USD</v>
      </c>
      <c r="J42" s="3">
        <v>12744000000</v>
      </c>
      <c r="K42" s="3">
        <v>1844000000</v>
      </c>
      <c r="L42" s="3">
        <v>20498000000</v>
      </c>
      <c r="M42" s="3">
        <v>21389000000</v>
      </c>
      <c r="N42" s="3">
        <v>21389000000</v>
      </c>
      <c r="O42" s="3">
        <v>13369000000</v>
      </c>
      <c r="P42" s="3">
        <v>8020000000</v>
      </c>
      <c r="Q42" s="3">
        <v>4952000000</v>
      </c>
      <c r="R42" s="14" t="str">
        <f t="shared" si="7"/>
        <v/>
      </c>
      <c r="S42" s="3" t="s">
        <v>258</v>
      </c>
      <c r="T42" s="16" t="str">
        <f t="shared" si="0"/>
        <v/>
      </c>
      <c r="U42" s="16" t="s">
        <v>258</v>
      </c>
      <c r="V42" s="14" cm="1">
        <f t="array" ref="V42">IF($S42="",J42,_FV($S42,"Price")*J42)</f>
        <v>12744000000</v>
      </c>
      <c r="W42" s="3" cm="1">
        <f t="array" ref="W42">IF($S42="",K42,_FV($S42,"Price")*K42)</f>
        <v>1844000000</v>
      </c>
      <c r="X42" s="3" cm="1">
        <f t="array" ref="X42">IF($S42="",L42,_FV($S42,"Price")*L42)</f>
        <v>20498000000</v>
      </c>
      <c r="Y42" s="3" cm="1">
        <f t="array" ref="Y42">IF($S42="",M42,_FV($S42,"Price")*M42)</f>
        <v>21389000000</v>
      </c>
      <c r="Z42" s="3" cm="1">
        <f t="array" ref="Z42">IF($S42="",N42,_FV($S42,"Price")*N42)</f>
        <v>21389000000</v>
      </c>
      <c r="AA42" s="3" cm="1">
        <f t="array" ref="AA42">IF($S42="",O42,_FV($S42,"Price")*O42)</f>
        <v>13369000000</v>
      </c>
      <c r="AB42" s="3" cm="1">
        <f t="array" ref="AB42">IF($S42="",P42,_FV($S42,"Price")*P42)</f>
        <v>8020000000</v>
      </c>
      <c r="AC42" s="3" cm="1">
        <f t="array" ref="AC42">IF($S42="",Q42,_FV($S42,"Price")*Q42)</f>
        <v>4952000000</v>
      </c>
      <c r="AD42" s="4">
        <f t="shared" si="14"/>
        <v>0.62504090887839547</v>
      </c>
      <c r="AE42" s="4">
        <f t="shared" si="15"/>
        <v>0.23152087521623263</v>
      </c>
      <c r="AF42" s="3">
        <f t="shared" si="16"/>
        <v>150621148750</v>
      </c>
      <c r="AG42" s="4" t="str">
        <f t="shared" si="17"/>
        <v>SYK</v>
      </c>
      <c r="AH42" s="4" t="str">
        <f t="shared" si="18"/>
        <v>Stryker Corporation</v>
      </c>
      <c r="AI42" s="8" cm="1">
        <f t="array" ref="AI42">IF(U42="",F42,_FV(U42,"Price")*F42)</f>
        <v>139721148750</v>
      </c>
      <c r="AJ42" s="5">
        <f t="shared" si="8"/>
        <v>9.1999999999999998E-2</v>
      </c>
      <c r="AK42" s="5">
        <f t="shared" si="9"/>
        <v>0.08</v>
      </c>
      <c r="AL42" s="6">
        <f t="shared" si="10"/>
        <v>6.5323834096965729</v>
      </c>
      <c r="AM42" s="6">
        <f t="shared" si="11"/>
        <v>10.451129385144737</v>
      </c>
      <c r="AN42" s="6">
        <f t="shared" si="12"/>
        <v>1.1359923244722541</v>
      </c>
      <c r="AO42" s="6">
        <f t="shared" si="13"/>
        <v>1.3063911731430919</v>
      </c>
      <c r="AP42" s="5">
        <f t="shared" si="19"/>
        <v>0.85656178409462813</v>
      </c>
    </row>
    <row r="43" spans="1:42" x14ac:dyDescent="0.25">
      <c r="A43" s="1" t="s">
        <v>30</v>
      </c>
      <c r="B43" s="10">
        <v>2.4E-2</v>
      </c>
      <c r="C43" s="10">
        <v>4.5999999999999999E-2</v>
      </c>
      <c r="D43" s="11" t="str">
        <v>Etsy, Inc.</v>
      </c>
      <c r="E43" s="1">
        <v>54.32</v>
      </c>
      <c r="F43" s="3">
        <v>6233328640</v>
      </c>
      <c r="G43" s="2" t="str">
        <v>USD</v>
      </c>
      <c r="H43" s="13">
        <v>7.1028104396107572E-2</v>
      </c>
      <c r="I43" s="5" t="str">
        <v>USD</v>
      </c>
      <c r="J43" s="3">
        <v>2388574000</v>
      </c>
      <c r="K43" s="3">
        <v>921278000</v>
      </c>
      <c r="L43" s="3">
        <v>2748377000</v>
      </c>
      <c r="M43" s="3">
        <v>2772384000</v>
      </c>
      <c r="N43" s="3">
        <v>2772384000</v>
      </c>
      <c r="O43" s="3">
        <v>1956577000</v>
      </c>
      <c r="P43" s="3">
        <v>815807000</v>
      </c>
      <c r="Q43" s="3">
        <v>475254000</v>
      </c>
      <c r="R43" s="14" t="str">
        <f t="shared" si="7"/>
        <v/>
      </c>
      <c r="S43" s="3" t="s">
        <v>258</v>
      </c>
      <c r="T43" s="16" t="str">
        <f t="shared" si="0"/>
        <v/>
      </c>
      <c r="U43" s="16" t="s">
        <v>258</v>
      </c>
      <c r="V43" s="14" cm="1">
        <f t="array" ref="V43">IF($S43="",J43,_FV($S43,"Price")*J43)</f>
        <v>2388574000</v>
      </c>
      <c r="W43" s="3" cm="1">
        <f t="array" ref="W43">IF($S43="",K43,_FV($S43,"Price")*K43)</f>
        <v>921278000</v>
      </c>
      <c r="X43" s="3" cm="1">
        <f t="array" ref="X43">IF($S43="",L43,_FV($S43,"Price")*L43)</f>
        <v>2748377000</v>
      </c>
      <c r="Y43" s="3" cm="1">
        <f t="array" ref="Y43">IF($S43="",M43,_FV($S43,"Price")*M43)</f>
        <v>2772384000</v>
      </c>
      <c r="Z43" s="3" cm="1">
        <f t="array" ref="Z43">IF($S43="",N43,_FV($S43,"Price")*N43)</f>
        <v>2772384000</v>
      </c>
      <c r="AA43" s="3" cm="1">
        <f t="array" ref="AA43">IF($S43="",O43,_FV($S43,"Price")*O43)</f>
        <v>1956577000</v>
      </c>
      <c r="AB43" s="3" cm="1">
        <f t="array" ref="AB43">IF($S43="",P43,_FV($S43,"Price")*P43)</f>
        <v>815807000</v>
      </c>
      <c r="AC43" s="3" cm="1">
        <f t="array" ref="AC43">IF($S43="",Q43,_FV($S43,"Price")*Q43)</f>
        <v>475254000</v>
      </c>
      <c r="AD43" s="4">
        <f t="shared" si="14"/>
        <v>0.70573809400140819</v>
      </c>
      <c r="AE43" s="4">
        <f t="shared" si="15"/>
        <v>0.17142430485820145</v>
      </c>
      <c r="AF43" s="3">
        <f t="shared" si="16"/>
        <v>7700624640</v>
      </c>
      <c r="AG43" s="4" t="str">
        <f t="shared" si="17"/>
        <v>ETSY</v>
      </c>
      <c r="AH43" s="4" t="str">
        <f t="shared" si="18"/>
        <v>Etsy, Inc.</v>
      </c>
      <c r="AI43" s="8" cm="1">
        <f t="array" ref="AI43">IF(U43="",F43,_FV(U43,"Price")*F43)</f>
        <v>6233328640</v>
      </c>
      <c r="AJ43" s="5">
        <f t="shared" si="8"/>
        <v>2.4E-2</v>
      </c>
      <c r="AK43" s="5">
        <f t="shared" si="9"/>
        <v>4.5999999999999999E-2</v>
      </c>
      <c r="AL43" s="6">
        <f t="shared" si="10"/>
        <v>2.2483640938628993</v>
      </c>
      <c r="AM43" s="6">
        <f t="shared" si="11"/>
        <v>3.1858335450125397</v>
      </c>
      <c r="AN43" s="6">
        <f t="shared" si="12"/>
        <v>1.327430643755225</v>
      </c>
      <c r="AO43" s="6">
        <f t="shared" si="13"/>
        <v>0.6925725097853348</v>
      </c>
      <c r="AP43" s="5">
        <f t="shared" si="19"/>
        <v>0.87716239885960967</v>
      </c>
    </row>
    <row r="44" spans="1:42" x14ac:dyDescent="0.25">
      <c r="A44" s="1" t="s">
        <v>113</v>
      </c>
      <c r="B44" s="10">
        <v>-4.4999999999999998E-2</v>
      </c>
      <c r="C44" s="10">
        <v>8.4000000000000005E-2</v>
      </c>
      <c r="D44" s="11" t="str">
        <v>Vestas Wind Systems A/S</v>
      </c>
      <c r="E44" s="1">
        <v>158.80000000000001</v>
      </c>
      <c r="F44" s="3">
        <v>160236992475</v>
      </c>
      <c r="G44" s="2" t="str">
        <v>DKK</v>
      </c>
      <c r="H44" s="13">
        <v>6.1852823415711723E-2</v>
      </c>
      <c r="I44" s="5" t="str">
        <v>EUR</v>
      </c>
      <c r="J44" s="3">
        <v>3409000000</v>
      </c>
      <c r="K44" s="3">
        <v>2352000000</v>
      </c>
      <c r="L44" s="3">
        <v>15382000000</v>
      </c>
      <c r="M44" s="3">
        <v>15101000000</v>
      </c>
      <c r="N44" s="3">
        <v>15101000000</v>
      </c>
      <c r="O44" s="3">
        <v>1274000000</v>
      </c>
      <c r="P44" s="3">
        <v>13827000000</v>
      </c>
      <c r="Q44" s="3">
        <v>916000000</v>
      </c>
      <c r="R44" s="14" t="str">
        <f t="shared" si="7"/>
        <v>EUR/USD</v>
      </c>
      <c r="S44" s="3" t="e" vm="3">
        <v>#VALUE!</v>
      </c>
      <c r="T44" s="16" t="str">
        <f t="shared" si="0"/>
        <v>DKK/USD</v>
      </c>
      <c r="U44" s="16" t="e" vm="8">
        <v>#VALUE!</v>
      </c>
      <c r="V44" s="14" cm="1">
        <f t="array" ref="V44">IF($S44="",J44,_FV($S44,"Price")*J44)</f>
        <v>3790467100.0000005</v>
      </c>
      <c r="W44" s="3" cm="1">
        <f t="array" ref="W44">IF($S44="",K44,_FV($S44,"Price")*K44)</f>
        <v>2615188800.0000005</v>
      </c>
      <c r="X44" s="3" cm="1">
        <f t="array" ref="X44">IF($S44="",L44,_FV($S44,"Price")*L44)</f>
        <v>17103245800.000002</v>
      </c>
      <c r="Y44" s="3" cm="1">
        <f t="array" ref="Y44">IF($S44="",M44,_FV($S44,"Price")*M44)</f>
        <v>16790801900.000002</v>
      </c>
      <c r="Z44" s="3" cm="1">
        <f t="array" ref="Z44">IF($S44="",N44,_FV($S44,"Price")*N44)</f>
        <v>16790801900.000002</v>
      </c>
      <c r="AA44" s="3" cm="1">
        <f t="array" ref="AA44">IF($S44="",O44,_FV($S44,"Price")*O44)</f>
        <v>1416560600.0000002</v>
      </c>
      <c r="AB44" s="3" cm="1">
        <f t="array" ref="AB44">IF($S44="",P44,_FV($S44,"Price")*P44)</f>
        <v>15374241300.000002</v>
      </c>
      <c r="AC44" s="3" cm="1">
        <f t="array" ref="AC44">IF($S44="",Q44,_FV($S44,"Price")*Q44)</f>
        <v>1018500400.0000001</v>
      </c>
      <c r="AD44" s="4">
        <f t="shared" si="14"/>
        <v>8.4365273822925635E-2</v>
      </c>
      <c r="AE44" s="4">
        <f t="shared" si="15"/>
        <v>6.0658234554003043E-2</v>
      </c>
      <c r="AF44" s="3">
        <f t="shared" si="16"/>
        <v>24948335578.022503</v>
      </c>
      <c r="AG44" s="4" t="str">
        <f t="shared" si="17"/>
        <v>VWS.CO</v>
      </c>
      <c r="AH44" s="4" t="str">
        <f t="shared" si="18"/>
        <v>Vestas Wind Systems A/S</v>
      </c>
      <c r="AI44" s="8" cm="1">
        <f t="array" ref="AI44">IF(U44="",F44,_FV(U44,"Price")*F44)</f>
        <v>23891335578.022503</v>
      </c>
      <c r="AJ44" s="5">
        <f t="shared" si="8"/>
        <v>-4.4999999999999998E-2</v>
      </c>
      <c r="AK44" s="5">
        <f t="shared" si="9"/>
        <v>8.4000000000000005E-2</v>
      </c>
      <c r="AL44" s="6">
        <f t="shared" si="10"/>
        <v>1.4228823447689238</v>
      </c>
      <c r="AM44" s="6">
        <f t="shared" si="11"/>
        <v>16.865734920216262</v>
      </c>
      <c r="AN44" s="6">
        <f t="shared" si="12"/>
        <v>-3.7479410933813915</v>
      </c>
      <c r="AO44" s="6">
        <f t="shared" si="13"/>
        <v>2.0078255857400311</v>
      </c>
      <c r="AP44" s="5">
        <f t="shared" si="19"/>
        <v>0.14502350837692868</v>
      </c>
    </row>
    <row r="45" spans="1:42" x14ac:dyDescent="0.25">
      <c r="A45" s="1" t="s">
        <v>31</v>
      </c>
      <c r="B45" s="10">
        <v>0.48299998</v>
      </c>
      <c r="C45" s="10">
        <v>0.108</v>
      </c>
      <c r="D45" s="11" t="str">
        <v>Intellia Therapeutics, Inc.</v>
      </c>
      <c r="E45" s="1">
        <v>21.76</v>
      </c>
      <c r="F45" s="3">
        <v>2210359040</v>
      </c>
      <c r="G45" s="2" t="str">
        <v>USD</v>
      </c>
      <c r="H45" s="13">
        <v>-0.30402333032750717</v>
      </c>
      <c r="I45" s="5" t="str">
        <v>USD</v>
      </c>
      <c r="J45" s="3">
        <v>106295000</v>
      </c>
      <c r="K45" s="3">
        <v>523506000</v>
      </c>
      <c r="L45" s="3">
        <v>36275000</v>
      </c>
      <c r="M45" s="3">
        <v>45967000</v>
      </c>
      <c r="N45" s="3">
        <v>45967000</v>
      </c>
      <c r="O45" s="3">
        <v>36100000</v>
      </c>
      <c r="P45" s="3">
        <v>9867000</v>
      </c>
      <c r="Q45" s="3">
        <v>-506215000</v>
      </c>
      <c r="R45" s="14" t="str">
        <f t="shared" si="7"/>
        <v/>
      </c>
      <c r="S45" s="3" t="s">
        <v>258</v>
      </c>
      <c r="T45" s="16" t="str">
        <f t="shared" si="0"/>
        <v/>
      </c>
      <c r="U45" s="16" t="s">
        <v>258</v>
      </c>
      <c r="V45" s="14" cm="1">
        <f t="array" ref="V45">IF($S45="",J45,_FV($S45,"Price")*J45)</f>
        <v>106295000</v>
      </c>
      <c r="W45" s="3" cm="1">
        <f t="array" ref="W45">IF($S45="",K45,_FV($S45,"Price")*K45)</f>
        <v>523506000</v>
      </c>
      <c r="X45" s="3" cm="1">
        <f t="array" ref="X45">IF($S45="",L45,_FV($S45,"Price")*L45)</f>
        <v>36275000</v>
      </c>
      <c r="Y45" s="3" cm="1">
        <f t="array" ref="Y45">IF($S45="",M45,_FV($S45,"Price")*M45)</f>
        <v>45967000</v>
      </c>
      <c r="Z45" s="3" cm="1">
        <f t="array" ref="Z45">IF($S45="",N45,_FV($S45,"Price")*N45)</f>
        <v>45967000</v>
      </c>
      <c r="AA45" s="3" cm="1">
        <f t="array" ref="AA45">IF($S45="",O45,_FV($S45,"Price")*O45)</f>
        <v>36100000</v>
      </c>
      <c r="AB45" s="3" cm="1">
        <f t="array" ref="AB45">IF($S45="",P45,_FV($S45,"Price")*P45)</f>
        <v>9867000</v>
      </c>
      <c r="AC45" s="3" cm="1">
        <f t="array" ref="AC45">IF($S45="",Q45,_FV($S45,"Price")*Q45)</f>
        <v>-506215000</v>
      </c>
      <c r="AD45" s="4">
        <f t="shared" si="14"/>
        <v>0.78534600909348007</v>
      </c>
      <c r="AE45" s="4">
        <f t="shared" si="15"/>
        <v>-11.012574238040333</v>
      </c>
      <c r="AF45" s="3">
        <f t="shared" si="16"/>
        <v>1793148040</v>
      </c>
      <c r="AG45" s="4" t="str">
        <f t="shared" si="17"/>
        <v>NTLA</v>
      </c>
      <c r="AH45" s="4" t="str">
        <f t="shared" si="18"/>
        <v>Intellia Therapeutics, Inc.</v>
      </c>
      <c r="AI45" s="8" cm="1">
        <f t="array" ref="AI45">IF(U45="",F45,_FV(U45,"Price")*F45)</f>
        <v>2210359040</v>
      </c>
      <c r="AJ45" s="5">
        <f t="shared" si="8"/>
        <v>0.48299998</v>
      </c>
      <c r="AK45" s="5">
        <f t="shared" si="9"/>
        <v>0.108</v>
      </c>
      <c r="AL45" s="6">
        <f t="shared" si="10"/>
        <v>48.085779798551137</v>
      </c>
      <c r="AM45" s="6">
        <f t="shared" si="11"/>
        <v>61.228782271468141</v>
      </c>
      <c r="AN45" s="6">
        <f t="shared" si="12"/>
        <v>1.2676767040749803</v>
      </c>
      <c r="AO45" s="6">
        <f t="shared" si="13"/>
        <v>5.669331691802606</v>
      </c>
      <c r="AP45" s="5">
        <f t="shared" si="19"/>
        <v>-10.227228228946853</v>
      </c>
    </row>
    <row r="46" spans="1:42" x14ac:dyDescent="0.25">
      <c r="A46" s="1" t="s">
        <v>32</v>
      </c>
      <c r="B46" s="10">
        <v>-0.13</v>
      </c>
      <c r="C46" s="10">
        <v>7.8E-2</v>
      </c>
      <c r="D46" s="11" t="str">
        <v>Intel Corporation</v>
      </c>
      <c r="E46" s="1">
        <v>22.58</v>
      </c>
      <c r="F46" s="3">
        <v>96552080000</v>
      </c>
      <c r="G46" s="2" t="str">
        <v>USD</v>
      </c>
      <c r="H46" s="13">
        <v>-0.13997525930155105</v>
      </c>
      <c r="I46" s="5" t="str">
        <v>USD</v>
      </c>
      <c r="J46" s="3">
        <v>53029000000</v>
      </c>
      <c r="K46" s="3">
        <v>11144000000</v>
      </c>
      <c r="L46" s="3">
        <v>54228000000</v>
      </c>
      <c r="M46" s="3">
        <v>55121000000</v>
      </c>
      <c r="N46" s="3">
        <v>55121000000</v>
      </c>
      <c r="O46" s="3">
        <v>22829000000</v>
      </c>
      <c r="P46" s="3">
        <v>32292000000</v>
      </c>
      <c r="Q46" s="3">
        <v>11140000000</v>
      </c>
      <c r="R46" s="14" t="str">
        <f t="shared" si="7"/>
        <v/>
      </c>
      <c r="S46" s="3" t="s">
        <v>258</v>
      </c>
      <c r="T46" s="16" t="str">
        <f t="shared" si="0"/>
        <v/>
      </c>
      <c r="U46" s="16" t="s">
        <v>258</v>
      </c>
      <c r="V46" s="14" cm="1">
        <f t="array" ref="V46">IF($S46="",J46,_FV($S46,"Price")*J46)</f>
        <v>53029000000</v>
      </c>
      <c r="W46" s="3" cm="1">
        <f t="array" ref="W46">IF($S46="",K46,_FV($S46,"Price")*K46)</f>
        <v>11144000000</v>
      </c>
      <c r="X46" s="3" cm="1">
        <f t="array" ref="X46">IF($S46="",L46,_FV($S46,"Price")*L46)</f>
        <v>54228000000</v>
      </c>
      <c r="Y46" s="3" cm="1">
        <f t="array" ref="Y46">IF($S46="",M46,_FV($S46,"Price")*M46)</f>
        <v>55121000000</v>
      </c>
      <c r="Z46" s="3" cm="1">
        <f t="array" ref="Z46">IF($S46="",N46,_FV($S46,"Price")*N46)</f>
        <v>55121000000</v>
      </c>
      <c r="AA46" s="3" cm="1">
        <f t="array" ref="AA46">IF($S46="",O46,_FV($S46,"Price")*O46)</f>
        <v>22829000000</v>
      </c>
      <c r="AB46" s="3" cm="1">
        <f t="array" ref="AB46">IF($S46="",P46,_FV($S46,"Price")*P46)</f>
        <v>32292000000</v>
      </c>
      <c r="AC46" s="3" cm="1">
        <f t="array" ref="AC46">IF($S46="",Q46,_FV($S46,"Price")*Q46)</f>
        <v>11140000000</v>
      </c>
      <c r="AD46" s="4">
        <f t="shared" si="14"/>
        <v>0.41416157181473484</v>
      </c>
      <c r="AE46" s="4">
        <f t="shared" si="15"/>
        <v>0.20210083271348489</v>
      </c>
      <c r="AF46" s="3">
        <f t="shared" si="16"/>
        <v>138437080000</v>
      </c>
      <c r="AG46" s="4" t="str">
        <f t="shared" si="17"/>
        <v>INTC</v>
      </c>
      <c r="AH46" s="4" t="str">
        <f t="shared" si="18"/>
        <v>Intel Corporation</v>
      </c>
      <c r="AI46" s="8" cm="1">
        <f t="array" ref="AI46">IF(U46="",F46,_FV(U46,"Price")*F46)</f>
        <v>96552080000</v>
      </c>
      <c r="AJ46" s="5">
        <f t="shared" si="8"/>
        <v>-0.13</v>
      </c>
      <c r="AK46" s="5">
        <f t="shared" si="9"/>
        <v>7.8E-2</v>
      </c>
      <c r="AL46" s="6">
        <f t="shared" si="10"/>
        <v>1.7516387583679542</v>
      </c>
      <c r="AM46" s="6">
        <f t="shared" si="11"/>
        <v>4.2293609006088744</v>
      </c>
      <c r="AN46" s="6">
        <f t="shared" si="12"/>
        <v>-0.32533545389299035</v>
      </c>
      <c r="AO46" s="6">
        <f t="shared" si="13"/>
        <v>0.54222575648831717</v>
      </c>
      <c r="AP46" s="5">
        <f t="shared" si="19"/>
        <v>0.61626240452821968</v>
      </c>
    </row>
    <row r="47" spans="1:42" x14ac:dyDescent="0.25">
      <c r="A47" s="1" t="s">
        <v>33</v>
      </c>
      <c r="B47" s="10">
        <v>0.122</v>
      </c>
      <c r="C47" s="10">
        <v>0.123</v>
      </c>
      <c r="D47" s="11" t="str">
        <v>Intuit Inc.</v>
      </c>
      <c r="E47" s="1">
        <v>640.45000000000005</v>
      </c>
      <c r="F47" s="3">
        <v>179513011400</v>
      </c>
      <c r="G47" s="2" t="str">
        <v>USD</v>
      </c>
      <c r="H47" s="13">
        <v>0.13342149220489977</v>
      </c>
      <c r="I47" s="5" t="str">
        <v>USD</v>
      </c>
      <c r="J47" s="3">
        <v>6567000000</v>
      </c>
      <c r="K47" s="3">
        <v>2848000000</v>
      </c>
      <c r="L47" s="3">
        <v>16285000000</v>
      </c>
      <c r="M47" s="3">
        <v>16285000000</v>
      </c>
      <c r="N47" s="3">
        <v>16285000000</v>
      </c>
      <c r="O47" s="3">
        <v>12750000000</v>
      </c>
      <c r="P47" s="3">
        <v>3535000000</v>
      </c>
      <c r="Q47" s="3">
        <v>4642000000</v>
      </c>
      <c r="R47" s="14" t="str">
        <f t="shared" si="7"/>
        <v/>
      </c>
      <c r="S47" s="3" t="s">
        <v>258</v>
      </c>
      <c r="T47" s="16" t="str">
        <f t="shared" si="0"/>
        <v/>
      </c>
      <c r="U47" s="16" t="s">
        <v>258</v>
      </c>
      <c r="V47" s="14" cm="1">
        <f t="array" ref="V47">IF($S47="",J47,_FV($S47,"Price")*J47)</f>
        <v>6567000000</v>
      </c>
      <c r="W47" s="3" cm="1">
        <f t="array" ref="W47">IF($S47="",K47,_FV($S47,"Price")*K47)</f>
        <v>2848000000</v>
      </c>
      <c r="X47" s="3" cm="1">
        <f t="array" ref="X47">IF($S47="",L47,_FV($S47,"Price")*L47)</f>
        <v>16285000000</v>
      </c>
      <c r="Y47" s="3" cm="1">
        <f t="array" ref="Y47">IF($S47="",M47,_FV($S47,"Price")*M47)</f>
        <v>16285000000</v>
      </c>
      <c r="Z47" s="3" cm="1">
        <f t="array" ref="Z47">IF($S47="",N47,_FV($S47,"Price")*N47)</f>
        <v>16285000000</v>
      </c>
      <c r="AA47" s="3" cm="1">
        <f t="array" ref="AA47">IF($S47="",O47,_FV($S47,"Price")*O47)</f>
        <v>12750000000</v>
      </c>
      <c r="AB47" s="3" cm="1">
        <f t="array" ref="AB47">IF($S47="",P47,_FV($S47,"Price")*P47)</f>
        <v>3535000000</v>
      </c>
      <c r="AC47" s="3" cm="1">
        <f t="array" ref="AC47">IF($S47="",Q47,_FV($S47,"Price")*Q47)</f>
        <v>4642000000</v>
      </c>
      <c r="AD47" s="4">
        <f t="shared" si="14"/>
        <v>0.78292907583665949</v>
      </c>
      <c r="AE47" s="4">
        <f t="shared" si="15"/>
        <v>0.28504758980657047</v>
      </c>
      <c r="AF47" s="3">
        <f t="shared" si="16"/>
        <v>183232011400</v>
      </c>
      <c r="AG47" s="4" t="str">
        <f t="shared" si="17"/>
        <v>INTU</v>
      </c>
      <c r="AH47" s="4" t="str">
        <f t="shared" si="18"/>
        <v>Intuit Inc.</v>
      </c>
      <c r="AI47" s="8" cm="1">
        <f t="array" ref="AI47">IF(U47="",F47,_FV(U47,"Price")*F47)</f>
        <v>179513011400</v>
      </c>
      <c r="AJ47" s="5">
        <f t="shared" si="8"/>
        <v>0.122</v>
      </c>
      <c r="AK47" s="5">
        <f t="shared" si="9"/>
        <v>0.123</v>
      </c>
      <c r="AL47" s="6">
        <f t="shared" si="10"/>
        <v>11.023212244396683</v>
      </c>
      <c r="AM47" s="6">
        <f t="shared" si="11"/>
        <v>14.079451874509804</v>
      </c>
      <c r="AN47" s="6">
        <f t="shared" si="12"/>
        <v>1.1540534323368692</v>
      </c>
      <c r="AO47" s="6">
        <f t="shared" si="13"/>
        <v>1.1446708841064881</v>
      </c>
      <c r="AP47" s="5">
        <f t="shared" si="19"/>
        <v>1.0679766656432299</v>
      </c>
    </row>
    <row r="48" spans="1:42" x14ac:dyDescent="0.25">
      <c r="A48" s="1" t="s">
        <v>34</v>
      </c>
      <c r="B48" s="10">
        <v>7.5999999999999998E-2</v>
      </c>
      <c r="C48" s="10">
        <v>7.8E-2</v>
      </c>
      <c r="D48" s="11" t="str">
        <v>Booking Holdings Inc.</v>
      </c>
      <c r="E48" s="1">
        <v>4085.39</v>
      </c>
      <c r="F48" s="3">
        <v>136960248516</v>
      </c>
      <c r="G48" s="2" t="str">
        <v>USD</v>
      </c>
      <c r="H48" s="13">
        <v>0.25014628437682856</v>
      </c>
      <c r="I48" s="5" t="str">
        <v>USD</v>
      </c>
      <c r="J48" s="3">
        <v>17337000000</v>
      </c>
      <c r="K48" s="3">
        <v>12221000000</v>
      </c>
      <c r="L48" s="3">
        <v>21365000000</v>
      </c>
      <c r="M48" s="3">
        <v>22399000000</v>
      </c>
      <c r="N48" s="3">
        <v>22399000000</v>
      </c>
      <c r="O48" s="3">
        <v>21736000000</v>
      </c>
      <c r="P48" s="3">
        <v>663000000</v>
      </c>
      <c r="Q48" s="3">
        <v>6505000000</v>
      </c>
      <c r="R48" s="14" t="str">
        <f t="shared" si="7"/>
        <v/>
      </c>
      <c r="S48" s="3" t="s">
        <v>258</v>
      </c>
      <c r="T48" s="16" t="str">
        <f t="shared" si="0"/>
        <v/>
      </c>
      <c r="U48" s="16" t="s">
        <v>258</v>
      </c>
      <c r="V48" s="14" cm="1">
        <f t="array" ref="V48">IF($S48="",J48,_FV($S48,"Price")*J48)</f>
        <v>17337000000</v>
      </c>
      <c r="W48" s="3" cm="1">
        <f t="array" ref="W48">IF($S48="",K48,_FV($S48,"Price")*K48)</f>
        <v>12221000000</v>
      </c>
      <c r="X48" s="3" cm="1">
        <f t="array" ref="X48">IF($S48="",L48,_FV($S48,"Price")*L48)</f>
        <v>21365000000</v>
      </c>
      <c r="Y48" s="3" cm="1">
        <f t="array" ref="Y48">IF($S48="",M48,_FV($S48,"Price")*M48)</f>
        <v>22399000000</v>
      </c>
      <c r="Z48" s="3" cm="1">
        <f t="array" ref="Z48">IF($S48="",N48,_FV($S48,"Price")*N48)</f>
        <v>22399000000</v>
      </c>
      <c r="AA48" s="3" cm="1">
        <f t="array" ref="AA48">IF($S48="",O48,_FV($S48,"Price")*O48)</f>
        <v>21736000000</v>
      </c>
      <c r="AB48" s="3" cm="1">
        <f t="array" ref="AB48">IF($S48="",P48,_FV($S48,"Price")*P48)</f>
        <v>663000000</v>
      </c>
      <c r="AC48" s="3" cm="1">
        <f t="array" ref="AC48">IF($S48="",Q48,_FV($S48,"Price")*Q48)</f>
        <v>6505000000</v>
      </c>
      <c r="AD48" s="4">
        <f t="shared" si="14"/>
        <v>0.97040046430644222</v>
      </c>
      <c r="AE48" s="4">
        <f t="shared" si="15"/>
        <v>0.29041475065851152</v>
      </c>
      <c r="AF48" s="3">
        <f t="shared" si="16"/>
        <v>142076248516</v>
      </c>
      <c r="AG48" s="4" t="str">
        <f t="shared" si="17"/>
        <v>BKNG</v>
      </c>
      <c r="AH48" s="4" t="str">
        <f t="shared" si="18"/>
        <v>Booking Holdings Inc.</v>
      </c>
      <c r="AI48" s="8" cm="1">
        <f t="array" ref="AI48">IF(U48="",F48,_FV(U48,"Price")*F48)</f>
        <v>136960248516</v>
      </c>
      <c r="AJ48" s="5">
        <f t="shared" si="8"/>
        <v>7.5999999999999998E-2</v>
      </c>
      <c r="AK48" s="5">
        <f t="shared" si="9"/>
        <v>7.8E-2</v>
      </c>
      <c r="AL48" s="6">
        <f t="shared" si="10"/>
        <v>6.1145697806152057</v>
      </c>
      <c r="AM48" s="6">
        <f t="shared" si="11"/>
        <v>6.3010787870813401</v>
      </c>
      <c r="AN48" s="6">
        <f t="shared" si="12"/>
        <v>0.82908931408965003</v>
      </c>
      <c r="AO48" s="6">
        <f t="shared" si="13"/>
        <v>0.80783061372837695</v>
      </c>
      <c r="AP48" s="5">
        <f t="shared" si="19"/>
        <v>1.2608152149649539</v>
      </c>
    </row>
    <row r="49" spans="1:42" x14ac:dyDescent="0.25">
      <c r="A49" s="1" t="s">
        <v>90</v>
      </c>
      <c r="B49" s="10">
        <v>-4.2999999999999997E-2</v>
      </c>
      <c r="C49" s="10">
        <v>0.161</v>
      </c>
      <c r="D49" s="11" t="str">
        <v>flatexDEGIRO AG</v>
      </c>
      <c r="E49" s="1">
        <v>12.45</v>
      </c>
      <c r="F49" s="3">
        <v>1369910850</v>
      </c>
      <c r="G49" s="2" t="str">
        <v>EUR</v>
      </c>
      <c r="H49" s="13">
        <v>-8.7651702980369228E-2</v>
      </c>
      <c r="I49" s="5" t="str">
        <v>EUR</v>
      </c>
      <c r="J49" s="3">
        <v>174864000</v>
      </c>
      <c r="K49" s="3">
        <v>2067529000</v>
      </c>
      <c r="L49" s="3">
        <v>371292000</v>
      </c>
      <c r="M49" s="3">
        <v>443326000</v>
      </c>
      <c r="N49" s="3">
        <v>443326000</v>
      </c>
      <c r="O49" s="3">
        <v>349650000</v>
      </c>
      <c r="P49" s="3">
        <v>93676000</v>
      </c>
      <c r="Q49" s="3">
        <v>141278000</v>
      </c>
      <c r="R49" s="14" t="str">
        <f t="shared" si="7"/>
        <v>EUR/USD</v>
      </c>
      <c r="S49" s="3" t="e" vm="3">
        <v>#VALUE!</v>
      </c>
      <c r="T49" s="16" t="str">
        <f t="shared" si="0"/>
        <v>EUR/USD</v>
      </c>
      <c r="U49" s="16" t="e" vm="3">
        <v>#VALUE!</v>
      </c>
      <c r="V49" s="14" cm="1">
        <f t="array" ref="V49">IF($S49="",J49,_FV($S49,"Price")*J49)</f>
        <v>194431281.60000002</v>
      </c>
      <c r="W49" s="3" cm="1">
        <f t="array" ref="W49">IF($S49="",K49,_FV($S49,"Price")*K49)</f>
        <v>2298885495.1000004</v>
      </c>
      <c r="X49" s="3" cm="1">
        <f t="array" ref="X49">IF($S49="",L49,_FV($S49,"Price")*L49)</f>
        <v>412839574.80000001</v>
      </c>
      <c r="Y49" s="3" cm="1">
        <f t="array" ref="Y49">IF($S49="",M49,_FV($S49,"Price")*M49)</f>
        <v>492934179.40000004</v>
      </c>
      <c r="Z49" s="3" cm="1">
        <f t="array" ref="Z49">IF($S49="",N49,_FV($S49,"Price")*N49)</f>
        <v>492934179.40000004</v>
      </c>
      <c r="AA49" s="3" cm="1">
        <f t="array" ref="AA49">IF($S49="",O49,_FV($S49,"Price")*O49)</f>
        <v>388775835.00000006</v>
      </c>
      <c r="AB49" s="3" cm="1">
        <f t="array" ref="AB49">IF($S49="",P49,_FV($S49,"Price")*P49)</f>
        <v>104158344.40000001</v>
      </c>
      <c r="AC49" s="3" cm="1">
        <f t="array" ref="AC49">IF($S49="",Q49,_FV($S49,"Price")*Q49)</f>
        <v>157087008.20000002</v>
      </c>
      <c r="AD49" s="4">
        <f t="shared" si="14"/>
        <v>0.78869725664635049</v>
      </c>
      <c r="AE49" s="4">
        <f t="shared" si="15"/>
        <v>0.31867745180747353</v>
      </c>
      <c r="AF49" s="3">
        <f t="shared" si="16"/>
        <v>-369461125.88499975</v>
      </c>
      <c r="AG49" s="4" t="str">
        <f t="shared" si="17"/>
        <v>FTK.DE</v>
      </c>
      <c r="AH49" s="4" t="str">
        <f t="shared" si="18"/>
        <v>flatexDEGIRO AG</v>
      </c>
      <c r="AI49" s="8" cm="1">
        <f t="array" ref="AI49">IF(U49="",F49,_FV(U49,"Price")*F49)</f>
        <v>1523203874.1150002</v>
      </c>
      <c r="AJ49" s="5">
        <f t="shared" si="8"/>
        <v>-4.2999999999999997E-2</v>
      </c>
      <c r="AK49" s="5">
        <f t="shared" si="9"/>
        <v>0.161</v>
      </c>
      <c r="AL49" s="6">
        <f t="shared" si="10"/>
        <v>3.0900755877164889</v>
      </c>
      <c r="AM49" s="6">
        <f t="shared" si="11"/>
        <v>3.9179489489489492</v>
      </c>
      <c r="AN49" s="6">
        <f t="shared" si="12"/>
        <v>-0.91115091836022077</v>
      </c>
      <c r="AO49" s="6">
        <f t="shared" si="13"/>
        <v>0.24335086639434464</v>
      </c>
      <c r="AP49" s="5">
        <f t="shared" si="19"/>
        <v>1.1073747084538241</v>
      </c>
    </row>
    <row r="50" spans="1:42" x14ac:dyDescent="0.25">
      <c r="A50" s="1" t="s">
        <v>123</v>
      </c>
      <c r="B50" s="10">
        <v>-0.20899999</v>
      </c>
      <c r="C50" s="10">
        <v>3.5000000000000003E-2</v>
      </c>
      <c r="D50" s="11" t="str">
        <v>Ontex Group NV</v>
      </c>
      <c r="E50" s="1">
        <v>8.69</v>
      </c>
      <c r="F50" s="3">
        <v>705174130</v>
      </c>
      <c r="G50" s="2" t="str">
        <v>EUR</v>
      </c>
      <c r="H50" s="13">
        <v>7.3256787465614162E-2</v>
      </c>
      <c r="I50" s="5" t="str">
        <v>EUR</v>
      </c>
      <c r="J50" s="3">
        <v>731900000</v>
      </c>
      <c r="K50" s="3">
        <v>149100000</v>
      </c>
      <c r="L50" s="3">
        <v>1794700000</v>
      </c>
      <c r="M50" s="3">
        <v>1939950000</v>
      </c>
      <c r="N50" s="3">
        <v>1939950000</v>
      </c>
      <c r="O50" s="3">
        <v>-18600000</v>
      </c>
      <c r="P50" s="3">
        <v>1958550000</v>
      </c>
      <c r="Q50" s="3">
        <v>186400000</v>
      </c>
      <c r="R50" s="14" t="str">
        <f t="shared" si="7"/>
        <v>EUR/USD</v>
      </c>
      <c r="S50" s="3" t="e" vm="3">
        <v>#VALUE!</v>
      </c>
      <c r="T50" s="16" t="str">
        <f t="shared" si="0"/>
        <v>EUR/USD</v>
      </c>
      <c r="U50" s="16" t="e" vm="3">
        <v>#VALUE!</v>
      </c>
      <c r="V50" s="14" cm="1">
        <f t="array" ref="V50">IF($S50="",J50,_FV($S50,"Price")*J50)</f>
        <v>813799610.00000012</v>
      </c>
      <c r="W50" s="3" cm="1">
        <f t="array" ref="W50">IF($S50="",K50,_FV($S50,"Price")*K50)</f>
        <v>165784290.00000003</v>
      </c>
      <c r="X50" s="3" cm="1">
        <f t="array" ref="X50">IF($S50="",L50,_FV($S50,"Price")*L50)</f>
        <v>1995526930.0000002</v>
      </c>
      <c r="Y50" s="3" cm="1">
        <f t="array" ref="Y50">IF($S50="",M50,_FV($S50,"Price")*M50)</f>
        <v>2157030405</v>
      </c>
      <c r="Z50" s="3" cm="1">
        <f t="array" ref="Z50">IF($S50="",N50,_FV($S50,"Price")*N50)</f>
        <v>2157030405</v>
      </c>
      <c r="AA50" s="3" cm="1">
        <f t="array" ref="AA50">IF($S50="",O50,_FV($S50,"Price")*O50)</f>
        <v>-20681340.000000004</v>
      </c>
      <c r="AB50" s="3" cm="1">
        <f t="array" ref="AB50">IF($S50="",P50,_FV($S50,"Price")*P50)</f>
        <v>2177711745</v>
      </c>
      <c r="AC50" s="3" cm="1">
        <f t="array" ref="AC50">IF($S50="",Q50,_FV($S50,"Price")*Q50)</f>
        <v>207258160.00000003</v>
      </c>
      <c r="AD50" s="4">
        <f t="shared" si="14"/>
        <v>-9.5878759761849532E-3</v>
      </c>
      <c r="AE50" s="4">
        <f t="shared" si="15"/>
        <v>9.6084950643057818E-2</v>
      </c>
      <c r="AF50" s="3">
        <f t="shared" si="16"/>
        <v>1366883115.1470001</v>
      </c>
      <c r="AG50" s="4" t="str">
        <f t="shared" si="17"/>
        <v>ONTEX.BR</v>
      </c>
      <c r="AH50" s="4" t="str">
        <f t="shared" si="18"/>
        <v>Ontex Group NV</v>
      </c>
      <c r="AI50" s="8" cm="1">
        <f t="array" ref="AI50">IF(U50="",F50,_FV(U50,"Price")*F50)</f>
        <v>784083115.14700007</v>
      </c>
      <c r="AJ50" s="5">
        <f t="shared" si="8"/>
        <v>-0.20899999</v>
      </c>
      <c r="AK50" s="5">
        <f t="shared" si="9"/>
        <v>3.5000000000000003E-2</v>
      </c>
      <c r="AL50" s="6">
        <f t="shared" si="10"/>
        <v>0.36350118817495297</v>
      </c>
      <c r="AM50" s="6">
        <f t="shared" si="11"/>
        <v>-37.912587634408602</v>
      </c>
      <c r="AN50" s="6">
        <f t="shared" si="12"/>
        <v>1.8139994951391436</v>
      </c>
      <c r="AO50" s="6">
        <f t="shared" si="13"/>
        <v>-10.832167895545314</v>
      </c>
      <c r="AP50" s="5">
        <f t="shared" si="19"/>
        <v>8.649707466687287E-2</v>
      </c>
    </row>
    <row r="51" spans="1:42" x14ac:dyDescent="0.25">
      <c r="A51" s="1" t="s">
        <v>35</v>
      </c>
      <c r="B51" s="10">
        <v>0.05</v>
      </c>
      <c r="C51" s="10">
        <v>4.5999999999999999E-2</v>
      </c>
      <c r="D51" s="11" t="str">
        <v>CACI International Inc</v>
      </c>
      <c r="E51" s="1">
        <v>490.22</v>
      </c>
      <c r="F51" s="3">
        <v>10933719814</v>
      </c>
      <c r="G51" s="2" t="str">
        <v>USD</v>
      </c>
      <c r="H51" s="13">
        <v>0.14282423425367016</v>
      </c>
      <c r="I51" s="5" t="str">
        <v>USD</v>
      </c>
      <c r="J51" s="3">
        <v>1867683000</v>
      </c>
      <c r="K51" s="3">
        <v>115776000</v>
      </c>
      <c r="L51" s="3">
        <v>7659832000</v>
      </c>
      <c r="M51" s="3">
        <v>7659832000</v>
      </c>
      <c r="N51" s="3">
        <v>7659832000</v>
      </c>
      <c r="O51" s="3">
        <v>1556159000</v>
      </c>
      <c r="P51" s="3">
        <v>6103673000</v>
      </c>
      <c r="Q51" s="3">
        <v>791853000</v>
      </c>
      <c r="R51" s="14" t="str">
        <f t="shared" si="7"/>
        <v/>
      </c>
      <c r="S51" s="3" t="s">
        <v>258</v>
      </c>
      <c r="T51" s="16" t="str">
        <f t="shared" si="0"/>
        <v/>
      </c>
      <c r="U51" s="16" t="s">
        <v>258</v>
      </c>
      <c r="V51" s="14" cm="1">
        <f t="array" ref="V51">IF($S51="",J51,_FV($S51,"Price")*J51)</f>
        <v>1867683000</v>
      </c>
      <c r="W51" s="3" cm="1">
        <f t="array" ref="W51">IF($S51="",K51,_FV($S51,"Price")*K51)</f>
        <v>115776000</v>
      </c>
      <c r="X51" s="3" cm="1">
        <f t="array" ref="X51">IF($S51="",L51,_FV($S51,"Price")*L51)</f>
        <v>7659832000</v>
      </c>
      <c r="Y51" s="3" cm="1">
        <f t="array" ref="Y51">IF($S51="",M51,_FV($S51,"Price")*M51)</f>
        <v>7659832000</v>
      </c>
      <c r="Z51" s="3" cm="1">
        <f t="array" ref="Z51">IF($S51="",N51,_FV($S51,"Price")*N51)</f>
        <v>7659832000</v>
      </c>
      <c r="AA51" s="3" cm="1">
        <f t="array" ref="AA51">IF($S51="",O51,_FV($S51,"Price")*O51)</f>
        <v>1556159000</v>
      </c>
      <c r="AB51" s="3" cm="1">
        <f t="array" ref="AB51">IF($S51="",P51,_FV($S51,"Price")*P51)</f>
        <v>6103673000</v>
      </c>
      <c r="AC51" s="3" cm="1">
        <f t="array" ref="AC51">IF($S51="",Q51,_FV($S51,"Price")*Q51)</f>
        <v>791853000</v>
      </c>
      <c r="AD51" s="4">
        <f t="shared" si="14"/>
        <v>0.20315837214184332</v>
      </c>
      <c r="AE51" s="4">
        <f t="shared" si="15"/>
        <v>0.10337733255768534</v>
      </c>
      <c r="AF51" s="3">
        <f t="shared" si="16"/>
        <v>12685626814</v>
      </c>
      <c r="AG51" s="4" t="str">
        <f t="shared" si="17"/>
        <v>CACI</v>
      </c>
      <c r="AH51" s="4" t="str">
        <f t="shared" si="18"/>
        <v>CACI International Inc</v>
      </c>
      <c r="AI51" s="8" cm="1">
        <f t="array" ref="AI51">IF(U51="",F51,_FV(U51,"Price")*F51)</f>
        <v>10933719814</v>
      </c>
      <c r="AJ51" s="5">
        <f t="shared" si="8"/>
        <v>0.05</v>
      </c>
      <c r="AK51" s="5">
        <f t="shared" si="9"/>
        <v>4.5999999999999999E-2</v>
      </c>
      <c r="AL51" s="6">
        <f t="shared" si="10"/>
        <v>1.4274098719136399</v>
      </c>
      <c r="AM51" s="6">
        <f t="shared" si="11"/>
        <v>7.0260942577204517</v>
      </c>
      <c r="AN51" s="6">
        <f t="shared" si="12"/>
        <v>1.4052188515440904</v>
      </c>
      <c r="AO51" s="6">
        <f t="shared" si="13"/>
        <v>1.52741179515662</v>
      </c>
      <c r="AP51" s="5">
        <f t="shared" si="19"/>
        <v>0.30653570469952868</v>
      </c>
    </row>
    <row r="52" spans="1:42" x14ac:dyDescent="0.25">
      <c r="A52" s="1" t="s">
        <v>91</v>
      </c>
      <c r="B52" s="10">
        <v>6.6000000000000003E-2</v>
      </c>
      <c r="C52" s="10">
        <v>5.0999999999999997E-2</v>
      </c>
      <c r="D52" s="11" t="str">
        <v>ASSA ABLOY AB (publ)</v>
      </c>
      <c r="E52" s="1">
        <v>340.8</v>
      </c>
      <c r="F52" s="3">
        <v>378552574968</v>
      </c>
      <c r="G52" s="2" t="str">
        <v>SEK</v>
      </c>
      <c r="H52" s="13">
        <v>0.16493505418360335</v>
      </c>
      <c r="I52" s="5" t="str">
        <v>SEK</v>
      </c>
      <c r="J52" s="3">
        <v>70748000000</v>
      </c>
      <c r="K52" s="3">
        <v>3417000000</v>
      </c>
      <c r="L52" s="3">
        <v>140716000000</v>
      </c>
      <c r="M52" s="3">
        <v>147019000000</v>
      </c>
      <c r="N52" s="3">
        <v>147019000000</v>
      </c>
      <c r="O52" s="3">
        <v>60062000000</v>
      </c>
      <c r="P52" s="3">
        <v>86957000000</v>
      </c>
      <c r="Q52" s="3">
        <v>25624000000</v>
      </c>
      <c r="R52" s="14" t="str">
        <f t="shared" si="7"/>
        <v>SEK/USD</v>
      </c>
      <c r="S52" s="3" t="e" vm="11">
        <v>#VALUE!</v>
      </c>
      <c r="T52" s="16" t="str">
        <f t="shared" si="0"/>
        <v>SEK/USD</v>
      </c>
      <c r="U52" s="16" t="e" vm="11">
        <v>#VALUE!</v>
      </c>
      <c r="V52" s="14" cm="1">
        <f t="array" ref="V52">IF($S52="",J52,_FV($S52,"Price")*J52)</f>
        <v>6940378800</v>
      </c>
      <c r="W52" s="3" cm="1">
        <f t="array" ref="W52">IF($S52="",K52,_FV($S52,"Price")*K52)</f>
        <v>335207700</v>
      </c>
      <c r="X52" s="3" cm="1">
        <f t="array" ref="X52">IF($S52="",L52,_FV($S52,"Price")*L52)</f>
        <v>13804239600</v>
      </c>
      <c r="Y52" s="3" cm="1">
        <f t="array" ref="Y52">IF($S52="",M52,_FV($S52,"Price")*M52)</f>
        <v>14422563900.000002</v>
      </c>
      <c r="Z52" s="3" cm="1">
        <f t="array" ref="Z52">IF($S52="",N52,_FV($S52,"Price")*N52)</f>
        <v>14422563900.000002</v>
      </c>
      <c r="AA52" s="3" cm="1">
        <f t="array" ref="AA52">IF($S52="",O52,_FV($S52,"Price")*O52)</f>
        <v>5892082200</v>
      </c>
      <c r="AB52" s="3" cm="1">
        <f t="array" ref="AB52">IF($S52="",P52,_FV($S52,"Price")*P52)</f>
        <v>8530481700.000001</v>
      </c>
      <c r="AC52" s="3" cm="1">
        <f t="array" ref="AC52">IF($S52="",Q52,_FV($S52,"Price")*Q52)</f>
        <v>2513714400</v>
      </c>
      <c r="AD52" s="4">
        <f t="shared" si="14"/>
        <v>0.40853223052802701</v>
      </c>
      <c r="AE52" s="4">
        <f t="shared" si="15"/>
        <v>0.17429039783973499</v>
      </c>
      <c r="AF52" s="3">
        <f t="shared" si="16"/>
        <v>104467007604.36081</v>
      </c>
      <c r="AG52" s="4" t="str">
        <f t="shared" si="17"/>
        <v>ASSA-B.ST</v>
      </c>
      <c r="AH52" s="4" t="str">
        <f t="shared" si="18"/>
        <v>ASSA ABLOY AB (publ)</v>
      </c>
      <c r="AI52" s="8" cm="1">
        <f t="array" ref="AI52">IF(U52="",F52,_FV(U52,"Price")*F52)</f>
        <v>37136007604.360802</v>
      </c>
      <c r="AJ52" s="5">
        <f t="shared" si="8"/>
        <v>6.6000000000000003E-2</v>
      </c>
      <c r="AK52" s="5">
        <f t="shared" si="9"/>
        <v>5.0999999999999997E-2</v>
      </c>
      <c r="AL52" s="6">
        <f t="shared" si="10"/>
        <v>2.5748547804569477</v>
      </c>
      <c r="AM52" s="6">
        <f t="shared" si="11"/>
        <v>6.3026967961106859</v>
      </c>
      <c r="AN52" s="6">
        <f t="shared" si="12"/>
        <v>0.95495406001677052</v>
      </c>
      <c r="AO52" s="6">
        <f t="shared" si="13"/>
        <v>1.2358229011981736</v>
      </c>
      <c r="AP52" s="5">
        <f t="shared" si="19"/>
        <v>0.582822628367762</v>
      </c>
    </row>
    <row r="53" spans="1:42" x14ac:dyDescent="0.25">
      <c r="A53" s="1" t="s">
        <v>36</v>
      </c>
      <c r="B53" s="10">
        <v>1.7999999999999999E-2</v>
      </c>
      <c r="C53" s="10">
        <v>5.8999999999999997E-2</v>
      </c>
      <c r="D53" s="11" t="str">
        <v>Linde plc</v>
      </c>
      <c r="E53" s="1">
        <v>476.57</v>
      </c>
      <c r="F53" s="3">
        <v>227563604710</v>
      </c>
      <c r="G53" s="2" t="str">
        <v>USD</v>
      </c>
      <c r="H53" s="13">
        <v>-1.5285936938017023E-2</v>
      </c>
      <c r="I53" s="5" t="str">
        <v>USD</v>
      </c>
      <c r="J53" s="3">
        <v>21518000000</v>
      </c>
      <c r="K53" s="3">
        <v>5436000000</v>
      </c>
      <c r="L53" s="3">
        <v>32854000000</v>
      </c>
      <c r="M53" s="3">
        <v>37255000000</v>
      </c>
      <c r="N53" s="3">
        <v>37255000000</v>
      </c>
      <c r="O53" s="3">
        <v>19085000000</v>
      </c>
      <c r="P53" s="3">
        <v>18170000000</v>
      </c>
      <c r="Q53" s="3">
        <v>12310000000</v>
      </c>
      <c r="R53" s="14" t="str">
        <f t="shared" si="7"/>
        <v/>
      </c>
      <c r="S53" s="3" t="s">
        <v>258</v>
      </c>
      <c r="T53" s="16" t="str">
        <f t="shared" si="0"/>
        <v/>
      </c>
      <c r="U53" s="16" t="s">
        <v>258</v>
      </c>
      <c r="V53" s="14" cm="1">
        <f t="array" ref="V53">IF($S53="",J53,_FV($S53,"Price")*J53)</f>
        <v>21518000000</v>
      </c>
      <c r="W53" s="3" cm="1">
        <f t="array" ref="W53">IF($S53="",K53,_FV($S53,"Price")*K53)</f>
        <v>5436000000</v>
      </c>
      <c r="X53" s="3" cm="1">
        <f t="array" ref="X53">IF($S53="",L53,_FV($S53,"Price")*L53)</f>
        <v>32854000000</v>
      </c>
      <c r="Y53" s="3" cm="1">
        <f t="array" ref="Y53">IF($S53="",M53,_FV($S53,"Price")*M53)</f>
        <v>37255000000</v>
      </c>
      <c r="Z53" s="3" cm="1">
        <f t="array" ref="Z53">IF($S53="",N53,_FV($S53,"Price")*N53)</f>
        <v>37255000000</v>
      </c>
      <c r="AA53" s="3" cm="1">
        <f t="array" ref="AA53">IF($S53="",O53,_FV($S53,"Price")*O53)</f>
        <v>19085000000</v>
      </c>
      <c r="AB53" s="3" cm="1">
        <f t="array" ref="AB53">IF($S53="",P53,_FV($S53,"Price")*P53)</f>
        <v>18170000000</v>
      </c>
      <c r="AC53" s="3" cm="1">
        <f t="array" ref="AC53">IF($S53="",Q53,_FV($S53,"Price")*Q53)</f>
        <v>12310000000</v>
      </c>
      <c r="AD53" s="4">
        <f t="shared" si="14"/>
        <v>0.51228023084149776</v>
      </c>
      <c r="AE53" s="4">
        <f t="shared" si="15"/>
        <v>0.33042544624882564</v>
      </c>
      <c r="AF53" s="3">
        <f t="shared" si="16"/>
        <v>243645604710</v>
      </c>
      <c r="AG53" s="4" t="str">
        <f t="shared" si="17"/>
        <v>LIN</v>
      </c>
      <c r="AH53" s="4" t="str">
        <f t="shared" si="18"/>
        <v>Linde plc</v>
      </c>
      <c r="AI53" s="8" cm="1">
        <f t="array" ref="AI53">IF(U53="",F53,_FV(U53,"Price")*F53)</f>
        <v>227563604710</v>
      </c>
      <c r="AJ53" s="5">
        <f t="shared" si="8"/>
        <v>1.7999999999999999E-2</v>
      </c>
      <c r="AK53" s="5">
        <f t="shared" si="9"/>
        <v>5.8999999999999997E-2</v>
      </c>
      <c r="AL53" s="6">
        <f t="shared" si="10"/>
        <v>6.1082701572943225</v>
      </c>
      <c r="AM53" s="6">
        <f t="shared" si="11"/>
        <v>11.92368900759759</v>
      </c>
      <c r="AN53" s="6">
        <f t="shared" si="12"/>
        <v>6.6242716708875502</v>
      </c>
      <c r="AO53" s="6">
        <f t="shared" si="13"/>
        <v>2.0209642385758628</v>
      </c>
      <c r="AP53" s="5">
        <f t="shared" si="19"/>
        <v>0.8427056770903234</v>
      </c>
    </row>
    <row r="54" spans="1:42" x14ac:dyDescent="0.25">
      <c r="A54" s="1" t="s">
        <v>92</v>
      </c>
      <c r="B54" s="10">
        <v>1.7999999999999999E-2</v>
      </c>
      <c r="C54" s="10">
        <v>5.1999996999999999E-2</v>
      </c>
      <c r="D54" s="11" t="str">
        <v>Makita Corporation</v>
      </c>
      <c r="E54" s="1">
        <v>4843</v>
      </c>
      <c r="F54" s="3">
        <v>1302884234501</v>
      </c>
      <c r="G54" s="2" t="str">
        <v>JPY</v>
      </c>
      <c r="H54" s="13">
        <v>-3.0483770148371524E-2</v>
      </c>
      <c r="I54" s="5" t="str">
        <v>JPY</v>
      </c>
      <c r="J54" s="3">
        <v>10871000000</v>
      </c>
      <c r="K54" s="3">
        <v>162720000000</v>
      </c>
      <c r="L54" s="3">
        <v>741391000000</v>
      </c>
      <c r="M54" s="3">
        <v>750868000000</v>
      </c>
      <c r="N54" s="3">
        <v>750868000000</v>
      </c>
      <c r="O54" s="3">
        <v>230145000000</v>
      </c>
      <c r="P54" s="3">
        <v>520723000000</v>
      </c>
      <c r="Q54" s="3">
        <v>95094000000</v>
      </c>
      <c r="R54" s="14" t="str">
        <f t="shared" si="7"/>
        <v>JPY/USD</v>
      </c>
      <c r="S54" s="3" t="e" vm="9">
        <v>#VALUE!</v>
      </c>
      <c r="T54" s="16" t="str">
        <f t="shared" si="0"/>
        <v>JPY/USD</v>
      </c>
      <c r="U54" s="16" t="e" vm="9">
        <v>#VALUE!</v>
      </c>
      <c r="V54" s="14" cm="1">
        <f t="array" ref="V54">IF($S54="",J54,_FV($S54,"Price")*J54)</f>
        <v>75836096</v>
      </c>
      <c r="W54" s="3" cm="1">
        <f t="array" ref="W54">IF($S54="",K54,_FV($S54,"Price")*K54)</f>
        <v>1135134720</v>
      </c>
      <c r="X54" s="3" cm="1">
        <f t="array" ref="X54">IF($S54="",L54,_FV($S54,"Price")*L54)</f>
        <v>5171943616</v>
      </c>
      <c r="Y54" s="3" cm="1">
        <f t="array" ref="Y54">IF($S54="",M54,_FV($S54,"Price")*M54)</f>
        <v>5238055168</v>
      </c>
      <c r="Z54" s="3" cm="1">
        <f t="array" ref="Z54">IF($S54="",N54,_FV($S54,"Price")*N54)</f>
        <v>5238055168</v>
      </c>
      <c r="AA54" s="3" cm="1">
        <f t="array" ref="AA54">IF($S54="",O54,_FV($S54,"Price")*O54)</f>
        <v>1605491520</v>
      </c>
      <c r="AB54" s="3" cm="1">
        <f t="array" ref="AB54">IF($S54="",P54,_FV($S54,"Price")*P54)</f>
        <v>3632563648</v>
      </c>
      <c r="AC54" s="3" cm="1">
        <f t="array" ref="AC54">IF($S54="",Q54,_FV($S54,"Price")*Q54)</f>
        <v>663375744</v>
      </c>
      <c r="AD54" s="4">
        <f t="shared" si="14"/>
        <v>0.30650527123275995</v>
      </c>
      <c r="AE54" s="4">
        <f t="shared" si="15"/>
        <v>0.12664542902347684</v>
      </c>
      <c r="AF54" s="3">
        <f t="shared" si="16"/>
        <v>-142760079580.12103</v>
      </c>
      <c r="AG54" s="4" t="str">
        <f t="shared" si="17"/>
        <v>6586.T</v>
      </c>
      <c r="AH54" s="4" t="str">
        <f t="shared" si="18"/>
        <v>Makita Corporation</v>
      </c>
      <c r="AI54" s="8" cm="1">
        <f t="array" ref="AI54">IF(U54="",F54,_FV(U54,"Price")*F54)</f>
        <v>9088920419.8789768</v>
      </c>
      <c r="AJ54" s="5">
        <f t="shared" si="8"/>
        <v>1.7999999999999999E-2</v>
      </c>
      <c r="AK54" s="5">
        <f t="shared" si="9"/>
        <v>5.1999996999999999E-2</v>
      </c>
      <c r="AL54" s="6">
        <f t="shared" si="10"/>
        <v>1.7351708083191721</v>
      </c>
      <c r="AM54" s="6">
        <f t="shared" si="11"/>
        <v>5.661145080279824</v>
      </c>
      <c r="AN54" s="6">
        <f t="shared" si="12"/>
        <v>3.1450806001554583</v>
      </c>
      <c r="AO54" s="6">
        <f t="shared" si="13"/>
        <v>1.0886818090162245</v>
      </c>
      <c r="AP54" s="5">
        <f t="shared" si="19"/>
        <v>0.43315070025623681</v>
      </c>
    </row>
    <row r="55" spans="1:42" x14ac:dyDescent="0.25">
      <c r="A55" s="1" t="s">
        <v>93</v>
      </c>
      <c r="B55" s="10">
        <v>0.17299999999999999</v>
      </c>
      <c r="C55" s="10">
        <v>0.222</v>
      </c>
      <c r="D55" s="11" t="str">
        <v>Text S.A.</v>
      </c>
      <c r="E55" s="1">
        <v>71.8</v>
      </c>
      <c r="F55" s="3">
        <v>1848850000</v>
      </c>
      <c r="G55" s="2" t="str">
        <v>PLN</v>
      </c>
      <c r="H55" s="13">
        <v>6.2165449351011336E-2</v>
      </c>
      <c r="I55" s="5" t="str">
        <v>PLN</v>
      </c>
      <c r="J55" s="3">
        <v>830000</v>
      </c>
      <c r="K55" s="3">
        <v>95820000</v>
      </c>
      <c r="L55" s="3">
        <v>335349000</v>
      </c>
      <c r="M55" s="3">
        <v>338282000</v>
      </c>
      <c r="N55" s="3">
        <v>338282000</v>
      </c>
      <c r="O55" s="3">
        <v>273940000</v>
      </c>
      <c r="P55" s="3">
        <v>64342000</v>
      </c>
      <c r="Q55" s="3">
        <v>198227000</v>
      </c>
      <c r="R55" s="14" t="str">
        <f t="shared" si="7"/>
        <v>PLN/USD</v>
      </c>
      <c r="S55" s="3" t="e" vm="4">
        <v>#VALUE!</v>
      </c>
      <c r="T55" s="16" t="str">
        <f t="shared" si="0"/>
        <v>PLN/USD</v>
      </c>
      <c r="U55" s="16" t="e" vm="4">
        <v>#VALUE!</v>
      </c>
      <c r="V55" s="14" cm="1">
        <f t="array" ref="V55">IF($S55="",J55,_FV($S55,"Price")*J55)</f>
        <v>216048.99999999997</v>
      </c>
      <c r="W55" s="3" cm="1">
        <f t="array" ref="W55">IF($S55="",K55,_FV($S55,"Price")*K55)</f>
        <v>24941945.999999996</v>
      </c>
      <c r="X55" s="3" cm="1">
        <f t="array" ref="X55">IF($S55="",L55,_FV($S55,"Price")*L55)</f>
        <v>87291344.699999988</v>
      </c>
      <c r="Y55" s="3" cm="1">
        <f t="array" ref="Y55">IF($S55="",M55,_FV($S55,"Price")*M55)</f>
        <v>88054804.599999994</v>
      </c>
      <c r="Z55" s="3" cm="1">
        <f t="array" ref="Z55">IF($S55="",N55,_FV($S55,"Price")*N55)</f>
        <v>88054804.599999994</v>
      </c>
      <c r="AA55" s="3" cm="1">
        <f t="array" ref="AA55">IF($S55="",O55,_FV($S55,"Price")*O55)</f>
        <v>71306582</v>
      </c>
      <c r="AB55" s="3" cm="1">
        <f t="array" ref="AB55">IF($S55="",P55,_FV($S55,"Price")*P55)</f>
        <v>16748222.599999998</v>
      </c>
      <c r="AC55" s="3" cm="1">
        <f t="array" ref="AC55">IF($S55="",Q55,_FV($S55,"Price")*Q55)</f>
        <v>51598488.099999994</v>
      </c>
      <c r="AD55" s="4">
        <f t="shared" si="14"/>
        <v>0.80979774271170202</v>
      </c>
      <c r="AE55" s="4">
        <f t="shared" si="15"/>
        <v>0.58598151837815782</v>
      </c>
      <c r="AF55" s="3">
        <f t="shared" si="16"/>
        <v>386265654.99999994</v>
      </c>
      <c r="AG55" s="4" t="str">
        <f t="shared" si="17"/>
        <v>TXT.WA</v>
      </c>
      <c r="AH55" s="4" t="str">
        <f t="shared" si="18"/>
        <v>Text S.A.</v>
      </c>
      <c r="AI55" s="8" cm="1">
        <f t="array" ref="AI55">IF(U55="",F55,_FV(U55,"Price")*F55)</f>
        <v>481255654.99999994</v>
      </c>
      <c r="AJ55" s="5">
        <f t="shared" si="8"/>
        <v>0.17299999999999999</v>
      </c>
      <c r="AK55" s="5">
        <f t="shared" si="9"/>
        <v>0.222</v>
      </c>
      <c r="AL55" s="6">
        <f t="shared" si="10"/>
        <v>5.4654105154870782</v>
      </c>
      <c r="AM55" s="6">
        <f t="shared" si="11"/>
        <v>6.7491056435715846</v>
      </c>
      <c r="AN55" s="6">
        <f t="shared" si="12"/>
        <v>0.39012171350124769</v>
      </c>
      <c r="AO55" s="6">
        <f t="shared" si="13"/>
        <v>0.30401376772844979</v>
      </c>
      <c r="AP55" s="5">
        <f t="shared" si="19"/>
        <v>1.3957792610898598</v>
      </c>
    </row>
    <row r="56" spans="1:42" x14ac:dyDescent="0.25">
      <c r="A56" s="1" t="s">
        <v>37</v>
      </c>
      <c r="B56" s="10">
        <v>0.377</v>
      </c>
      <c r="C56" s="10">
        <v>0.24</v>
      </c>
      <c r="D56" s="11" t="str">
        <v>MercadoLibre, Inc.</v>
      </c>
      <c r="E56" s="1">
        <v>2105.6350000000002</v>
      </c>
      <c r="F56" s="3">
        <v>106750219849</v>
      </c>
      <c r="G56" s="2" t="str">
        <v>USD</v>
      </c>
      <c r="H56" s="13">
        <v>0.37354085603112841</v>
      </c>
      <c r="I56" s="5" t="str">
        <v>USD</v>
      </c>
      <c r="J56" s="3">
        <v>6909000000</v>
      </c>
      <c r="K56" s="3">
        <v>1910000000</v>
      </c>
      <c r="L56" s="3">
        <v>14473000000</v>
      </c>
      <c r="M56" s="3">
        <v>17427000000</v>
      </c>
      <c r="N56" s="3">
        <v>17427000000</v>
      </c>
      <c r="O56" s="3">
        <v>8339000000</v>
      </c>
      <c r="P56" s="3">
        <v>9088000000</v>
      </c>
      <c r="Q56" s="3">
        <v>2227000000</v>
      </c>
      <c r="R56" s="14" t="str">
        <f t="shared" si="7"/>
        <v/>
      </c>
      <c r="S56" s="3" t="s">
        <v>258</v>
      </c>
      <c r="T56" s="16" t="str">
        <f t="shared" si="0"/>
        <v/>
      </c>
      <c r="U56" s="16" t="s">
        <v>258</v>
      </c>
      <c r="V56" s="14" cm="1">
        <f t="array" ref="V56">IF($S56="",J56,_FV($S56,"Price")*J56)</f>
        <v>6909000000</v>
      </c>
      <c r="W56" s="3" cm="1">
        <f t="array" ref="W56">IF($S56="",K56,_FV($S56,"Price")*K56)</f>
        <v>1910000000</v>
      </c>
      <c r="X56" s="3" cm="1">
        <f t="array" ref="X56">IF($S56="",L56,_FV($S56,"Price")*L56)</f>
        <v>14473000000</v>
      </c>
      <c r="Y56" s="3" cm="1">
        <f t="array" ref="Y56">IF($S56="",M56,_FV($S56,"Price")*M56)</f>
        <v>17427000000</v>
      </c>
      <c r="Z56" s="3" cm="1">
        <f t="array" ref="Z56">IF($S56="",N56,_FV($S56,"Price")*N56)</f>
        <v>17427000000</v>
      </c>
      <c r="AA56" s="3" cm="1">
        <f t="array" ref="AA56">IF($S56="",O56,_FV($S56,"Price")*O56)</f>
        <v>8339000000</v>
      </c>
      <c r="AB56" s="3" cm="1">
        <f t="array" ref="AB56">IF($S56="",P56,_FV($S56,"Price")*P56)</f>
        <v>9088000000</v>
      </c>
      <c r="AC56" s="3" cm="1">
        <f t="array" ref="AC56">IF($S56="",Q56,_FV($S56,"Price")*Q56)</f>
        <v>2227000000</v>
      </c>
      <c r="AD56" s="4">
        <f t="shared" si="14"/>
        <v>0.47851035749124921</v>
      </c>
      <c r="AE56" s="4">
        <f t="shared" si="15"/>
        <v>0.12779021059275836</v>
      </c>
      <c r="AF56" s="3">
        <f t="shared" si="16"/>
        <v>111749219849</v>
      </c>
      <c r="AG56" s="4" t="str">
        <f t="shared" si="17"/>
        <v>MELI</v>
      </c>
      <c r="AH56" s="4" t="str">
        <f t="shared" si="18"/>
        <v>MercadoLibre, Inc.</v>
      </c>
      <c r="AI56" s="8" cm="1">
        <f t="array" ref="AI56">IF(U56="",F56,_FV(U56,"Price")*F56)</f>
        <v>106750219849</v>
      </c>
      <c r="AJ56" s="5">
        <f t="shared" si="8"/>
        <v>0.377</v>
      </c>
      <c r="AK56" s="5">
        <f t="shared" si="9"/>
        <v>0.24</v>
      </c>
      <c r="AL56" s="6">
        <f t="shared" si="10"/>
        <v>6.1255649193205945</v>
      </c>
      <c r="AM56" s="6">
        <f t="shared" si="11"/>
        <v>12.801321483271375</v>
      </c>
      <c r="AN56" s="6">
        <f t="shared" si="12"/>
        <v>0.33955759902576588</v>
      </c>
      <c r="AO56" s="6">
        <f t="shared" si="13"/>
        <v>0.53338839513630731</v>
      </c>
      <c r="AP56" s="5">
        <f t="shared" si="19"/>
        <v>0.60630056808400756</v>
      </c>
    </row>
    <row r="57" spans="1:42" x14ac:dyDescent="0.25">
      <c r="A57" s="1" t="s">
        <v>38</v>
      </c>
      <c r="B57" s="10">
        <v>0.11700000000000001</v>
      </c>
      <c r="C57" s="10">
        <v>0.11799999999999999</v>
      </c>
      <c r="D57" s="11" t="str">
        <v>ExlService Holdings, Inc.</v>
      </c>
      <c r="E57" s="1">
        <v>36.85</v>
      </c>
      <c r="F57" s="3">
        <v>5947774250</v>
      </c>
      <c r="G57" s="2" t="str">
        <v>USD</v>
      </c>
      <c r="H57" s="13">
        <v>0.15482803652010843</v>
      </c>
      <c r="I57" s="5" t="str">
        <v>USD</v>
      </c>
      <c r="J57" s="3">
        <v>416474000</v>
      </c>
      <c r="K57" s="3">
        <v>118669000</v>
      </c>
      <c r="L57" s="3">
        <v>1630668000</v>
      </c>
      <c r="M57" s="3">
        <v>1709902000</v>
      </c>
      <c r="N57" s="3">
        <v>1709902000</v>
      </c>
      <c r="O57" s="3">
        <v>599092000</v>
      </c>
      <c r="P57" s="3">
        <v>1110810000</v>
      </c>
      <c r="Q57" s="3">
        <v>298536000</v>
      </c>
      <c r="R57" s="14" t="str">
        <f t="shared" si="7"/>
        <v/>
      </c>
      <c r="S57" s="3" t="s">
        <v>258</v>
      </c>
      <c r="T57" s="16" t="str">
        <f t="shared" si="0"/>
        <v/>
      </c>
      <c r="U57" s="16" t="s">
        <v>258</v>
      </c>
      <c r="V57" s="14" cm="1">
        <f t="array" ref="V57">IF($S57="",J57,_FV($S57,"Price")*J57)</f>
        <v>416474000</v>
      </c>
      <c r="W57" s="3" cm="1">
        <f t="array" ref="W57">IF($S57="",K57,_FV($S57,"Price")*K57)</f>
        <v>118669000</v>
      </c>
      <c r="X57" s="3" cm="1">
        <f t="array" ref="X57">IF($S57="",L57,_FV($S57,"Price")*L57)</f>
        <v>1630668000</v>
      </c>
      <c r="Y57" s="3" cm="1">
        <f t="array" ref="Y57">IF($S57="",M57,_FV($S57,"Price")*M57)</f>
        <v>1709902000</v>
      </c>
      <c r="Z57" s="3" cm="1">
        <f t="array" ref="Z57">IF($S57="",N57,_FV($S57,"Price")*N57)</f>
        <v>1709902000</v>
      </c>
      <c r="AA57" s="3" cm="1">
        <f t="array" ref="AA57">IF($S57="",O57,_FV($S57,"Price")*O57)</f>
        <v>599092000</v>
      </c>
      <c r="AB57" s="3" cm="1">
        <f t="array" ref="AB57">IF($S57="",P57,_FV($S57,"Price")*P57)</f>
        <v>1110810000</v>
      </c>
      <c r="AC57" s="3" cm="1">
        <f t="array" ref="AC57">IF($S57="",Q57,_FV($S57,"Price")*Q57)</f>
        <v>298536000</v>
      </c>
      <c r="AD57" s="4">
        <f t="shared" si="14"/>
        <v>0.35036627830132955</v>
      </c>
      <c r="AE57" s="4">
        <f t="shared" si="15"/>
        <v>0.17459246202413939</v>
      </c>
      <c r="AF57" s="3">
        <f t="shared" si="16"/>
        <v>6245579250</v>
      </c>
      <c r="AG57" s="4" t="str">
        <f t="shared" si="17"/>
        <v>EXLS</v>
      </c>
      <c r="AH57" s="4" t="str">
        <f t="shared" si="18"/>
        <v>ExlService Holdings, Inc.</v>
      </c>
      <c r="AI57" s="8" cm="1">
        <f t="array" ref="AI57">IF(U57="",F57,_FV(U57,"Price")*F57)</f>
        <v>5947774250</v>
      </c>
      <c r="AJ57" s="5">
        <f t="shared" si="8"/>
        <v>0.11700000000000001</v>
      </c>
      <c r="AK57" s="5">
        <f t="shared" si="9"/>
        <v>0.11799999999999999</v>
      </c>
      <c r="AL57" s="6">
        <f t="shared" si="10"/>
        <v>3.4784299041699467</v>
      </c>
      <c r="AM57" s="6">
        <f t="shared" si="11"/>
        <v>9.9279814285618908</v>
      </c>
      <c r="AN57" s="6">
        <f t="shared" si="12"/>
        <v>0.84854542124460597</v>
      </c>
      <c r="AO57" s="6">
        <f t="shared" si="13"/>
        <v>0.84135435835270267</v>
      </c>
      <c r="AP57" s="5">
        <f t="shared" si="19"/>
        <v>0.52495874032546896</v>
      </c>
    </row>
    <row r="58" spans="1:42" x14ac:dyDescent="0.25">
      <c r="A58" s="1" t="s">
        <v>39</v>
      </c>
      <c r="B58" s="10">
        <v>2.7999999000000001E-2</v>
      </c>
      <c r="C58" s="10">
        <v>7.0000000000000007E-2</v>
      </c>
      <c r="D58" s="11" t="str">
        <v>Hewlett Packard Enterprise Company</v>
      </c>
      <c r="E58" s="1">
        <v>18.795000000000002</v>
      </c>
      <c r="F58" s="3">
        <v>24408502650</v>
      </c>
      <c r="G58" s="2" t="str">
        <v>USD</v>
      </c>
      <c r="H58" s="13">
        <v>2.2424199887703535E-2</v>
      </c>
      <c r="I58" s="5" t="str">
        <v>USD</v>
      </c>
      <c r="J58" s="3">
        <v>11803000000</v>
      </c>
      <c r="K58" s="3">
        <v>4163000000</v>
      </c>
      <c r="L58" s="3">
        <v>29135000000</v>
      </c>
      <c r="M58" s="3">
        <v>28937000000</v>
      </c>
      <c r="N58" s="3">
        <v>28937000000</v>
      </c>
      <c r="O58" s="3">
        <v>9550000000</v>
      </c>
      <c r="P58" s="3">
        <v>19387000000</v>
      </c>
      <c r="Q58" s="3">
        <v>5355000000</v>
      </c>
      <c r="R58" s="14" t="str">
        <f t="shared" si="7"/>
        <v/>
      </c>
      <c r="S58" s="3" t="s">
        <v>258</v>
      </c>
      <c r="T58" s="16" t="str">
        <f t="shared" si="0"/>
        <v/>
      </c>
      <c r="U58" s="16" t="s">
        <v>258</v>
      </c>
      <c r="V58" s="14" cm="1">
        <f t="array" ref="V58">IF($S58="",J58,_FV($S58,"Price")*J58)</f>
        <v>11803000000</v>
      </c>
      <c r="W58" s="3" cm="1">
        <f t="array" ref="W58">IF($S58="",K58,_FV($S58,"Price")*K58)</f>
        <v>4163000000</v>
      </c>
      <c r="X58" s="3" cm="1">
        <f t="array" ref="X58">IF($S58="",L58,_FV($S58,"Price")*L58)</f>
        <v>29135000000</v>
      </c>
      <c r="Y58" s="3" cm="1">
        <f t="array" ref="Y58">IF($S58="",M58,_FV($S58,"Price")*M58)</f>
        <v>28937000000</v>
      </c>
      <c r="Z58" s="3" cm="1">
        <f t="array" ref="Z58">IF($S58="",N58,_FV($S58,"Price")*N58)</f>
        <v>28937000000</v>
      </c>
      <c r="AA58" s="3" cm="1">
        <f t="array" ref="AA58">IF($S58="",O58,_FV($S58,"Price")*O58)</f>
        <v>9550000000</v>
      </c>
      <c r="AB58" s="3" cm="1">
        <f t="array" ref="AB58">IF($S58="",P58,_FV($S58,"Price")*P58)</f>
        <v>19387000000</v>
      </c>
      <c r="AC58" s="3" cm="1">
        <f t="array" ref="AC58">IF($S58="",Q58,_FV($S58,"Price")*Q58)</f>
        <v>5355000000</v>
      </c>
      <c r="AD58" s="4">
        <f t="shared" si="14"/>
        <v>0.33002730068770086</v>
      </c>
      <c r="AE58" s="4">
        <f t="shared" si="15"/>
        <v>0.1850571932128417</v>
      </c>
      <c r="AF58" s="3">
        <f t="shared" si="16"/>
        <v>32048502650</v>
      </c>
      <c r="AG58" s="4" t="str">
        <f t="shared" si="17"/>
        <v>HPE</v>
      </c>
      <c r="AH58" s="4" t="str">
        <f t="shared" si="18"/>
        <v>Hewlett Packard Enterprise Company</v>
      </c>
      <c r="AI58" s="8" cm="1">
        <f t="array" ref="AI58">IF(U58="",F58,_FV(U58,"Price")*F58)</f>
        <v>24408502650</v>
      </c>
      <c r="AJ58" s="5">
        <f t="shared" si="8"/>
        <v>2.7999999000000001E-2</v>
      </c>
      <c r="AK58" s="5">
        <f t="shared" si="9"/>
        <v>7.0000000000000007E-2</v>
      </c>
      <c r="AL58" s="6">
        <f t="shared" si="10"/>
        <v>0.84350494695372702</v>
      </c>
      <c r="AM58" s="6">
        <f t="shared" si="11"/>
        <v>2.5558641518324605</v>
      </c>
      <c r="AN58" s="6">
        <f t="shared" si="12"/>
        <v>0.91280865825475943</v>
      </c>
      <c r="AO58" s="6">
        <f t="shared" si="13"/>
        <v>0.36512345026178006</v>
      </c>
      <c r="AP58" s="5">
        <f t="shared" si="19"/>
        <v>0.51508449390054256</v>
      </c>
    </row>
    <row r="59" spans="1:42" x14ac:dyDescent="0.25">
      <c r="A59" s="1" t="s">
        <v>40</v>
      </c>
      <c r="B59" s="10">
        <v>0.20200000000000001</v>
      </c>
      <c r="C59" s="10">
        <v>0.18</v>
      </c>
      <c r="D59" s="11" t="str">
        <v>Onto Innovation Inc.</v>
      </c>
      <c r="E59" s="1">
        <v>200.06</v>
      </c>
      <c r="F59" s="3">
        <v>9879683016</v>
      </c>
      <c r="G59" s="2" t="str">
        <v>USD</v>
      </c>
      <c r="H59" s="13">
        <v>-0.18833883979335103</v>
      </c>
      <c r="I59" s="5" t="str">
        <v>USD</v>
      </c>
      <c r="J59" s="3">
        <v>17694000</v>
      </c>
      <c r="K59" s="3">
        <v>175872000</v>
      </c>
      <c r="L59" s="3">
        <v>815868000</v>
      </c>
      <c r="M59" s="3">
        <v>897214000</v>
      </c>
      <c r="N59" s="3">
        <v>897214000</v>
      </c>
      <c r="O59" s="3">
        <v>436606000</v>
      </c>
      <c r="P59" s="3">
        <v>460608000</v>
      </c>
      <c r="Q59" s="3">
        <v>193888000</v>
      </c>
      <c r="R59" s="14" t="str">
        <f t="shared" si="7"/>
        <v/>
      </c>
      <c r="S59" s="3" t="s">
        <v>258</v>
      </c>
      <c r="T59" s="16" t="str">
        <f t="shared" si="0"/>
        <v/>
      </c>
      <c r="U59" s="16" t="s">
        <v>258</v>
      </c>
      <c r="V59" s="14" cm="1">
        <f t="array" ref="V59">IF($S59="",J59,_FV($S59,"Price")*J59)</f>
        <v>17694000</v>
      </c>
      <c r="W59" s="3" cm="1">
        <f t="array" ref="W59">IF($S59="",K59,_FV($S59,"Price")*K59)</f>
        <v>175872000</v>
      </c>
      <c r="X59" s="3" cm="1">
        <f t="array" ref="X59">IF($S59="",L59,_FV($S59,"Price")*L59)</f>
        <v>815868000</v>
      </c>
      <c r="Y59" s="3" cm="1">
        <f t="array" ref="Y59">IF($S59="",M59,_FV($S59,"Price")*M59)</f>
        <v>897214000</v>
      </c>
      <c r="Z59" s="3" cm="1">
        <f t="array" ref="Z59">IF($S59="",N59,_FV($S59,"Price")*N59)</f>
        <v>897214000</v>
      </c>
      <c r="AA59" s="3" cm="1">
        <f t="array" ref="AA59">IF($S59="",O59,_FV($S59,"Price")*O59)</f>
        <v>436606000</v>
      </c>
      <c r="AB59" s="3" cm="1">
        <f t="array" ref="AB59">IF($S59="",P59,_FV($S59,"Price")*P59)</f>
        <v>460608000</v>
      </c>
      <c r="AC59" s="3" cm="1">
        <f t="array" ref="AC59">IF($S59="",Q59,_FV($S59,"Price")*Q59)</f>
        <v>193888000</v>
      </c>
      <c r="AD59" s="4">
        <f t="shared" si="14"/>
        <v>0.48662414986837033</v>
      </c>
      <c r="AE59" s="4">
        <f t="shared" si="15"/>
        <v>0.21610006085504685</v>
      </c>
      <c r="AF59" s="3">
        <f t="shared" si="16"/>
        <v>9721505016</v>
      </c>
      <c r="AG59" s="4" t="str">
        <f t="shared" si="17"/>
        <v>ONTO</v>
      </c>
      <c r="AH59" s="4" t="str">
        <f t="shared" si="18"/>
        <v>Onto Innovation Inc.</v>
      </c>
      <c r="AI59" s="8" cm="1">
        <f t="array" ref="AI59">IF(U59="",F59,_FV(U59,"Price")*F59)</f>
        <v>9879683016</v>
      </c>
      <c r="AJ59" s="5">
        <f t="shared" si="8"/>
        <v>0.20200000000000001</v>
      </c>
      <c r="AK59" s="5">
        <f t="shared" si="9"/>
        <v>0.18</v>
      </c>
      <c r="AL59" s="6">
        <f t="shared" si="10"/>
        <v>11.011512321475145</v>
      </c>
      <c r="AM59" s="6">
        <f t="shared" si="11"/>
        <v>22.62837207001278</v>
      </c>
      <c r="AN59" s="6">
        <f t="shared" si="12"/>
        <v>1.1202164391095435</v>
      </c>
      <c r="AO59" s="6">
        <f t="shared" si="13"/>
        <v>1.2571317816673768</v>
      </c>
      <c r="AP59" s="5">
        <f t="shared" si="19"/>
        <v>0.70272421072341718</v>
      </c>
    </row>
    <row r="60" spans="1:42" x14ac:dyDescent="0.25">
      <c r="A60" s="1" t="s">
        <v>41</v>
      </c>
      <c r="B60" s="10">
        <v>0.19299999000000001</v>
      </c>
      <c r="C60" s="10">
        <v>0.21200000999999999</v>
      </c>
      <c r="D60" s="11" t="str">
        <v>Monolithic Power Systems, Inc.</v>
      </c>
      <c r="E60" s="1">
        <v>892.46</v>
      </c>
      <c r="F60" s="3">
        <v>43509209920</v>
      </c>
      <c r="G60" s="2" t="str">
        <v>USD</v>
      </c>
      <c r="H60" s="13">
        <v>1.5006565790559085E-2</v>
      </c>
      <c r="I60" s="5" t="str">
        <v>USD</v>
      </c>
      <c r="J60" s="3">
        <v>15491000</v>
      </c>
      <c r="K60" s="3">
        <v>288607000</v>
      </c>
      <c r="L60" s="3">
        <v>1821072000</v>
      </c>
      <c r="M60" s="3">
        <v>1894195000</v>
      </c>
      <c r="N60" s="3">
        <v>1894195000</v>
      </c>
      <c r="O60" s="3">
        <v>1047683000</v>
      </c>
      <c r="P60" s="3">
        <v>846512000</v>
      </c>
      <c r="Q60" s="3">
        <v>521904000</v>
      </c>
      <c r="R60" s="14" t="str">
        <f t="shared" si="7"/>
        <v/>
      </c>
      <c r="S60" s="3" t="s">
        <v>258</v>
      </c>
      <c r="T60" s="16" t="str">
        <f t="shared" si="0"/>
        <v/>
      </c>
      <c r="U60" s="16" t="s">
        <v>258</v>
      </c>
      <c r="V60" s="14" cm="1">
        <f t="array" ref="V60">IF($S60="",J60,_FV($S60,"Price")*J60)</f>
        <v>15491000</v>
      </c>
      <c r="W60" s="3" cm="1">
        <f t="array" ref="W60">IF($S60="",K60,_FV($S60,"Price")*K60)</f>
        <v>288607000</v>
      </c>
      <c r="X60" s="3" cm="1">
        <f t="array" ref="X60">IF($S60="",L60,_FV($S60,"Price")*L60)</f>
        <v>1821072000</v>
      </c>
      <c r="Y60" s="3" cm="1">
        <f t="array" ref="Y60">IF($S60="",M60,_FV($S60,"Price")*M60)</f>
        <v>1894195000</v>
      </c>
      <c r="Z60" s="3" cm="1">
        <f t="array" ref="Z60">IF($S60="",N60,_FV($S60,"Price")*N60)</f>
        <v>1894195000</v>
      </c>
      <c r="AA60" s="3" cm="1">
        <f t="array" ref="AA60">IF($S60="",O60,_FV($S60,"Price")*O60)</f>
        <v>1047683000</v>
      </c>
      <c r="AB60" s="3" cm="1">
        <f t="array" ref="AB60">IF($S60="",P60,_FV($S60,"Price")*P60)</f>
        <v>846512000</v>
      </c>
      <c r="AC60" s="3" cm="1">
        <f t="array" ref="AC60">IF($S60="",Q60,_FV($S60,"Price")*Q60)</f>
        <v>521904000</v>
      </c>
      <c r="AD60" s="4">
        <f t="shared" si="14"/>
        <v>0.55310197735713584</v>
      </c>
      <c r="AE60" s="4">
        <f t="shared" si="15"/>
        <v>0.27552812672401733</v>
      </c>
      <c r="AF60" s="3">
        <f t="shared" si="16"/>
        <v>43236093920</v>
      </c>
      <c r="AG60" s="4" t="str">
        <f t="shared" si="17"/>
        <v>MPWR</v>
      </c>
      <c r="AH60" s="4" t="str">
        <f t="shared" si="18"/>
        <v>Monolithic Power Systems, Inc.</v>
      </c>
      <c r="AI60" s="8" cm="1">
        <f t="array" ref="AI60">IF(U60="",F60,_FV(U60,"Price")*F60)</f>
        <v>43509209920</v>
      </c>
      <c r="AJ60" s="5">
        <f t="shared" si="8"/>
        <v>0.19299999000000001</v>
      </c>
      <c r="AK60" s="5">
        <f t="shared" si="9"/>
        <v>0.21200000999999999</v>
      </c>
      <c r="AL60" s="6">
        <f t="shared" si="10"/>
        <v>22.969762838567306</v>
      </c>
      <c r="AM60" s="6">
        <f t="shared" si="11"/>
        <v>41.528983404331271</v>
      </c>
      <c r="AN60" s="6">
        <f t="shared" si="12"/>
        <v>2.151760909642082</v>
      </c>
      <c r="AO60" s="6">
        <f t="shared" si="13"/>
        <v>1.9589142191234459</v>
      </c>
      <c r="AP60" s="5">
        <f t="shared" si="19"/>
        <v>0.82863010408115323</v>
      </c>
    </row>
    <row r="61" spans="1:42" x14ac:dyDescent="0.25">
      <c r="A61" s="1" t="s">
        <v>42</v>
      </c>
      <c r="B61" s="10">
        <v>8.1000000000000003E-2</v>
      </c>
      <c r="C61" s="10">
        <v>0.13900000000000001</v>
      </c>
      <c r="D61" s="11" t="str">
        <v>Meta Platforms, Inc.</v>
      </c>
      <c r="E61" s="1">
        <v>565.20000000000005</v>
      </c>
      <c r="F61" s="3">
        <v>1429852346276</v>
      </c>
      <c r="G61" s="2" t="str">
        <v>USD</v>
      </c>
      <c r="H61" s="13">
        <v>0.15687468377226457</v>
      </c>
      <c r="I61" s="5" t="str">
        <v>USD</v>
      </c>
      <c r="J61" s="3">
        <v>37991000000</v>
      </c>
      <c r="K61" s="3">
        <v>14681000000</v>
      </c>
      <c r="L61" s="3">
        <v>134902000000</v>
      </c>
      <c r="M61" s="3">
        <v>149783000000</v>
      </c>
      <c r="N61" s="3">
        <v>149783000000</v>
      </c>
      <c r="O61" s="3">
        <v>121953000000</v>
      </c>
      <c r="P61" s="3">
        <v>27830000000</v>
      </c>
      <c r="Q61" s="3">
        <v>57929000000</v>
      </c>
      <c r="R61" s="14" t="str">
        <f t="shared" si="7"/>
        <v/>
      </c>
      <c r="S61" s="3" t="s">
        <v>258</v>
      </c>
      <c r="T61" s="16" t="str">
        <f t="shared" si="0"/>
        <v/>
      </c>
      <c r="U61" s="16" t="s">
        <v>258</v>
      </c>
      <c r="V61" s="14" cm="1">
        <f t="array" ref="V61">IF($S61="",J61,_FV($S61,"Price")*J61)</f>
        <v>37991000000</v>
      </c>
      <c r="W61" s="3" cm="1">
        <f t="array" ref="W61">IF($S61="",K61,_FV($S61,"Price")*K61)</f>
        <v>14681000000</v>
      </c>
      <c r="X61" s="3" cm="1">
        <f t="array" ref="X61">IF($S61="",L61,_FV($S61,"Price")*L61)</f>
        <v>134902000000</v>
      </c>
      <c r="Y61" s="3" cm="1">
        <f t="array" ref="Y61">IF($S61="",M61,_FV($S61,"Price")*M61)</f>
        <v>149783000000</v>
      </c>
      <c r="Z61" s="3" cm="1">
        <f t="array" ref="Z61">IF($S61="",N61,_FV($S61,"Price")*N61)</f>
        <v>149783000000</v>
      </c>
      <c r="AA61" s="3" cm="1">
        <f t="array" ref="AA61">IF($S61="",O61,_FV($S61,"Price")*O61)</f>
        <v>121953000000</v>
      </c>
      <c r="AB61" s="3" cm="1">
        <f t="array" ref="AB61">IF($S61="",P61,_FV($S61,"Price")*P61)</f>
        <v>27830000000</v>
      </c>
      <c r="AC61" s="3" cm="1">
        <f t="array" ref="AC61">IF($S61="",Q61,_FV($S61,"Price")*Q61)</f>
        <v>57929000000</v>
      </c>
      <c r="AD61" s="4">
        <f t="shared" si="14"/>
        <v>0.8141978729228283</v>
      </c>
      <c r="AE61" s="4">
        <f t="shared" si="15"/>
        <v>0.38675283576907926</v>
      </c>
      <c r="AF61" s="3">
        <f t="shared" si="16"/>
        <v>1453162346276</v>
      </c>
      <c r="AG61" s="4" t="str">
        <f t="shared" si="17"/>
        <v>META</v>
      </c>
      <c r="AH61" s="4" t="str">
        <f t="shared" si="18"/>
        <v>Meta Platforms, Inc.</v>
      </c>
      <c r="AI61" s="8" cm="1">
        <f t="array" ref="AI61">IF(U61="",F61,_FV(U61,"Price")*F61)</f>
        <v>1429852346276</v>
      </c>
      <c r="AJ61" s="5">
        <f t="shared" si="8"/>
        <v>8.1000000000000003E-2</v>
      </c>
      <c r="AK61" s="5">
        <f t="shared" si="9"/>
        <v>0.13900000000000001</v>
      </c>
      <c r="AL61" s="6">
        <f t="shared" si="10"/>
        <v>9.5461590853167575</v>
      </c>
      <c r="AM61" s="6">
        <f t="shared" si="11"/>
        <v>11.724618060039523</v>
      </c>
      <c r="AN61" s="6">
        <f t="shared" si="12"/>
        <v>1.4474837111159906</v>
      </c>
      <c r="AO61" s="6">
        <f t="shared" si="13"/>
        <v>0.84349770216111664</v>
      </c>
      <c r="AP61" s="5">
        <f t="shared" si="19"/>
        <v>1.2009507086919076</v>
      </c>
    </row>
    <row r="62" spans="1:42" x14ac:dyDescent="0.25">
      <c r="A62" s="1" t="s">
        <v>43</v>
      </c>
      <c r="B62" s="10">
        <v>0.222</v>
      </c>
      <c r="C62" s="10">
        <v>0.24200000999999999</v>
      </c>
      <c r="D62" s="11" t="str">
        <v>Blackstone Inc.</v>
      </c>
      <c r="E62" s="1">
        <v>156.72</v>
      </c>
      <c r="F62" s="3">
        <v>192074296169</v>
      </c>
      <c r="G62" s="2" t="str">
        <v>USD</v>
      </c>
      <c r="H62" s="13">
        <v>7.7288439947553716E-2</v>
      </c>
      <c r="I62" s="5" t="str">
        <v>USD</v>
      </c>
      <c r="J62" s="3">
        <v>11830510000</v>
      </c>
      <c r="K62" s="3">
        <v>4252003000</v>
      </c>
      <c r="L62" s="3">
        <v>7683902000</v>
      </c>
      <c r="M62" s="3">
        <v>9249026000</v>
      </c>
      <c r="N62" s="3">
        <v>9249026000</v>
      </c>
      <c r="O62" s="3">
        <v>9147794000</v>
      </c>
      <c r="P62" s="3">
        <v>101232000</v>
      </c>
      <c r="Q62" s="3">
        <v>3484582000</v>
      </c>
      <c r="R62" s="14" t="str">
        <f t="shared" si="7"/>
        <v/>
      </c>
      <c r="S62" s="3" t="s">
        <v>258</v>
      </c>
      <c r="T62" s="16" t="str">
        <f t="shared" si="0"/>
        <v/>
      </c>
      <c r="U62" s="16" t="s">
        <v>258</v>
      </c>
      <c r="V62" s="14" cm="1">
        <f t="array" ref="V62">IF($S62="",J62,_FV($S62,"Price")*J62)</f>
        <v>11830510000</v>
      </c>
      <c r="W62" s="3" cm="1">
        <f t="array" ref="W62">IF($S62="",K62,_FV($S62,"Price")*K62)</f>
        <v>4252003000</v>
      </c>
      <c r="X62" s="3" cm="1">
        <f t="array" ref="X62">IF($S62="",L62,_FV($S62,"Price")*L62)</f>
        <v>7683902000</v>
      </c>
      <c r="Y62" s="3" cm="1">
        <f t="array" ref="Y62">IF($S62="",M62,_FV($S62,"Price")*M62)</f>
        <v>9249026000</v>
      </c>
      <c r="Z62" s="3" cm="1">
        <f t="array" ref="Z62">IF($S62="",N62,_FV($S62,"Price")*N62)</f>
        <v>9249026000</v>
      </c>
      <c r="AA62" s="3" cm="1">
        <f t="array" ref="AA62">IF($S62="",O62,_FV($S62,"Price")*O62)</f>
        <v>9147794000</v>
      </c>
      <c r="AB62" s="3" cm="1">
        <f t="array" ref="AB62">IF($S62="",P62,_FV($S62,"Price")*P62)</f>
        <v>101232000</v>
      </c>
      <c r="AC62" s="3" cm="1">
        <f t="array" ref="AC62">IF($S62="",Q62,_FV($S62,"Price")*Q62)</f>
        <v>3484582000</v>
      </c>
      <c r="AD62" s="4">
        <f t="shared" si="14"/>
        <v>0.98905484750502382</v>
      </c>
      <c r="AE62" s="4">
        <f t="shared" si="15"/>
        <v>0.37675123845473024</v>
      </c>
      <c r="AF62" s="3">
        <f t="shared" si="16"/>
        <v>199652803169</v>
      </c>
      <c r="AG62" s="4" t="str">
        <f t="shared" si="17"/>
        <v>BX</v>
      </c>
      <c r="AH62" s="4" t="str">
        <f t="shared" si="18"/>
        <v>Blackstone Inc.</v>
      </c>
      <c r="AI62" s="8" cm="1">
        <f t="array" ref="AI62">IF(U62="",F62,_FV(U62,"Price")*F62)</f>
        <v>192074296169</v>
      </c>
      <c r="AJ62" s="5">
        <f t="shared" si="8"/>
        <v>0.222</v>
      </c>
      <c r="AK62" s="5">
        <f t="shared" si="9"/>
        <v>0.24200000999999999</v>
      </c>
      <c r="AL62" s="6">
        <f t="shared" si="10"/>
        <v>20.76697548141826</v>
      </c>
      <c r="AM62" s="6">
        <f t="shared" si="11"/>
        <v>20.99678853382575</v>
      </c>
      <c r="AN62" s="6">
        <f t="shared" si="12"/>
        <v>0.94580128530746621</v>
      </c>
      <c r="AO62" s="6">
        <f t="shared" si="13"/>
        <v>0.86763585397478915</v>
      </c>
      <c r="AP62" s="5">
        <f t="shared" si="19"/>
        <v>1.3658060859597541</v>
      </c>
    </row>
    <row r="63" spans="1:42" x14ac:dyDescent="0.25">
      <c r="A63" s="1" t="s">
        <v>44</v>
      </c>
      <c r="B63" s="10">
        <v>0.14899999</v>
      </c>
      <c r="C63" s="10">
        <v>8.1000000000000003E-2</v>
      </c>
      <c r="D63" s="11" t="str">
        <v>Tetra Tech, Inc.</v>
      </c>
      <c r="E63" s="1">
        <v>46.56</v>
      </c>
      <c r="F63" s="3">
        <v>12462342673</v>
      </c>
      <c r="G63" s="2" t="str">
        <v>USD</v>
      </c>
      <c r="H63" s="13">
        <v>0.29066439729136129</v>
      </c>
      <c r="I63" s="5" t="str">
        <v>USD</v>
      </c>
      <c r="J63" s="3">
        <v>1056654000</v>
      </c>
      <c r="K63" s="3">
        <v>185094000</v>
      </c>
      <c r="L63" s="3">
        <v>4522550000</v>
      </c>
      <c r="M63" s="3">
        <v>5084818000</v>
      </c>
      <c r="N63" s="3">
        <v>5084818000</v>
      </c>
      <c r="O63" s="3">
        <v>833257000</v>
      </c>
      <c r="P63" s="3">
        <v>4251561000</v>
      </c>
      <c r="Q63" s="3">
        <v>570530000</v>
      </c>
      <c r="R63" s="14" t="str">
        <f t="shared" si="7"/>
        <v/>
      </c>
      <c r="S63" s="3" t="s">
        <v>258</v>
      </c>
      <c r="T63" s="16" t="str">
        <f t="shared" si="0"/>
        <v/>
      </c>
      <c r="U63" s="16" t="s">
        <v>258</v>
      </c>
      <c r="V63" s="14" cm="1">
        <f t="array" ref="V63">IF($S63="",J63,_FV($S63,"Price")*J63)</f>
        <v>1056654000</v>
      </c>
      <c r="W63" s="3" cm="1">
        <f t="array" ref="W63">IF($S63="",K63,_FV($S63,"Price")*K63)</f>
        <v>185094000</v>
      </c>
      <c r="X63" s="3" cm="1">
        <f t="array" ref="X63">IF($S63="",L63,_FV($S63,"Price")*L63)</f>
        <v>4522550000</v>
      </c>
      <c r="Y63" s="3" cm="1">
        <f t="array" ref="Y63">IF($S63="",M63,_FV($S63,"Price")*M63)</f>
        <v>5084818000</v>
      </c>
      <c r="Z63" s="3" cm="1">
        <f t="array" ref="Z63">IF($S63="",N63,_FV($S63,"Price")*N63)</f>
        <v>5084818000</v>
      </c>
      <c r="AA63" s="3" cm="1">
        <f t="array" ref="AA63">IF($S63="",O63,_FV($S63,"Price")*O63)</f>
        <v>833257000</v>
      </c>
      <c r="AB63" s="3" cm="1">
        <f t="array" ref="AB63">IF($S63="",P63,_FV($S63,"Price")*P63)</f>
        <v>4251561000</v>
      </c>
      <c r="AC63" s="3" cm="1">
        <f t="array" ref="AC63">IF($S63="",Q63,_FV($S63,"Price")*Q63)</f>
        <v>570530000</v>
      </c>
      <c r="AD63" s="4">
        <f t="shared" si="14"/>
        <v>0.16387154859819958</v>
      </c>
      <c r="AE63" s="4">
        <f t="shared" si="15"/>
        <v>0.11220263930783757</v>
      </c>
      <c r="AF63" s="3">
        <f t="shared" si="16"/>
        <v>13333902673</v>
      </c>
      <c r="AG63" s="4" t="str">
        <f t="shared" si="17"/>
        <v>TTEK</v>
      </c>
      <c r="AH63" s="4" t="str">
        <f t="shared" si="18"/>
        <v>Tetra Tech, Inc.</v>
      </c>
      <c r="AI63" s="8" cm="1">
        <f t="array" ref="AI63">IF(U63="",F63,_FV(U63,"Price")*F63)</f>
        <v>12462342673</v>
      </c>
      <c r="AJ63" s="5">
        <f t="shared" si="8"/>
        <v>0.14899999</v>
      </c>
      <c r="AK63" s="5">
        <f t="shared" si="9"/>
        <v>8.1000000000000003E-2</v>
      </c>
      <c r="AL63" s="6">
        <f t="shared" si="10"/>
        <v>2.4508925733428413</v>
      </c>
      <c r="AM63" s="6">
        <f t="shared" si="11"/>
        <v>14.956181193797352</v>
      </c>
      <c r="AN63" s="6">
        <f t="shared" si="12"/>
        <v>1.0037706172864409</v>
      </c>
      <c r="AO63" s="6">
        <f t="shared" si="13"/>
        <v>1.8464421226910313</v>
      </c>
      <c r="AP63" s="5">
        <f t="shared" si="19"/>
        <v>0.27607418790603716</v>
      </c>
    </row>
    <row r="64" spans="1:42" x14ac:dyDescent="0.25">
      <c r="A64" s="1" t="s">
        <v>45</v>
      </c>
      <c r="B64" s="10">
        <v>-0.02</v>
      </c>
      <c r="C64" s="10">
        <v>8.8999993999999999E-2</v>
      </c>
      <c r="D64" s="11" t="str">
        <v>Salesforce, Inc.</v>
      </c>
      <c r="E64" s="1">
        <v>263.98</v>
      </c>
      <c r="F64" s="3">
        <v>252364880000</v>
      </c>
      <c r="G64" s="2" t="str">
        <v>USD</v>
      </c>
      <c r="H64" s="13">
        <v>0.11179510079101812</v>
      </c>
      <c r="I64" s="5" t="str">
        <v>USD</v>
      </c>
      <c r="J64" s="3">
        <v>12188000000</v>
      </c>
      <c r="K64" s="3">
        <v>7016000000</v>
      </c>
      <c r="L64" s="3">
        <v>34857000000</v>
      </c>
      <c r="M64" s="3">
        <v>36465000000</v>
      </c>
      <c r="N64" s="3">
        <v>36465000000</v>
      </c>
      <c r="O64" s="3">
        <v>26158000000</v>
      </c>
      <c r="P64" s="3">
        <v>10307000000</v>
      </c>
      <c r="Q64" s="3">
        <v>11883000000</v>
      </c>
      <c r="R64" s="14" t="str">
        <f t="shared" si="7"/>
        <v/>
      </c>
      <c r="S64" s="3" t="s">
        <v>258</v>
      </c>
      <c r="T64" s="16" t="str">
        <f t="shared" si="0"/>
        <v/>
      </c>
      <c r="U64" s="16" t="s">
        <v>258</v>
      </c>
      <c r="V64" s="14" cm="1">
        <f t="array" ref="V64">IF($S64="",J64,_FV($S64,"Price")*J64)</f>
        <v>12188000000</v>
      </c>
      <c r="W64" s="3" cm="1">
        <f t="array" ref="W64">IF($S64="",K64,_FV($S64,"Price")*K64)</f>
        <v>7016000000</v>
      </c>
      <c r="X64" s="3" cm="1">
        <f t="array" ref="X64">IF($S64="",L64,_FV($S64,"Price")*L64)</f>
        <v>34857000000</v>
      </c>
      <c r="Y64" s="3" cm="1">
        <f t="array" ref="Y64">IF($S64="",M64,_FV($S64,"Price")*M64)</f>
        <v>36465000000</v>
      </c>
      <c r="Z64" s="3" cm="1">
        <f t="array" ref="Z64">IF($S64="",N64,_FV($S64,"Price")*N64)</f>
        <v>36465000000</v>
      </c>
      <c r="AA64" s="3" cm="1">
        <f t="array" ref="AA64">IF($S64="",O64,_FV($S64,"Price")*O64)</f>
        <v>26158000000</v>
      </c>
      <c r="AB64" s="3" cm="1">
        <f t="array" ref="AB64">IF($S64="",P64,_FV($S64,"Price")*P64)</f>
        <v>10307000000</v>
      </c>
      <c r="AC64" s="3" cm="1">
        <f t="array" ref="AC64">IF($S64="",Q64,_FV($S64,"Price")*Q64)</f>
        <v>11883000000</v>
      </c>
      <c r="AD64" s="4">
        <f t="shared" si="14"/>
        <v>0.71734539969834088</v>
      </c>
      <c r="AE64" s="4">
        <f t="shared" si="15"/>
        <v>0.3258741258741259</v>
      </c>
      <c r="AF64" s="3">
        <f t="shared" si="16"/>
        <v>257536880000</v>
      </c>
      <c r="AG64" s="4" t="str">
        <f t="shared" si="17"/>
        <v>CRM</v>
      </c>
      <c r="AH64" s="4" t="str">
        <f t="shared" si="18"/>
        <v>Salesforce, Inc.</v>
      </c>
      <c r="AI64" s="8" cm="1">
        <f t="array" ref="AI64">IF(U64="",F64,_FV(U64,"Price")*F64)</f>
        <v>252364880000</v>
      </c>
      <c r="AJ64" s="5">
        <f t="shared" si="8"/>
        <v>-0.02</v>
      </c>
      <c r="AK64" s="5">
        <f t="shared" si="9"/>
        <v>8.8999993999999999E-2</v>
      </c>
      <c r="AL64" s="6">
        <f t="shared" si="10"/>
        <v>6.9207426299191006</v>
      </c>
      <c r="AM64" s="6">
        <f t="shared" si="11"/>
        <v>9.6477131279149777</v>
      </c>
      <c r="AN64" s="6">
        <f t="shared" si="12"/>
        <v>-4.8238565639574889</v>
      </c>
      <c r="AO64" s="6">
        <f t="shared" si="13"/>
        <v>1.0840127840811964</v>
      </c>
      <c r="AP64" s="5">
        <f t="shared" si="19"/>
        <v>1.0432195255724668</v>
      </c>
    </row>
    <row r="65" spans="1:42" x14ac:dyDescent="0.25">
      <c r="A65" s="1" t="s">
        <v>46</v>
      </c>
      <c r="B65" s="10">
        <v>0.31</v>
      </c>
      <c r="C65" s="10">
        <v>0.249</v>
      </c>
      <c r="D65" s="11" t="str">
        <v>InMed Pharmaceuticals Inc.</v>
      </c>
      <c r="E65" s="1">
        <v>0.2329</v>
      </c>
      <c r="F65" s="3">
        <v>2077224</v>
      </c>
      <c r="G65" s="2" t="str">
        <v>USD</v>
      </c>
      <c r="H65" s="13">
        <v>2.796060343205423</v>
      </c>
      <c r="I65" s="5" t="str">
        <v>USD</v>
      </c>
      <c r="J65" s="3">
        <v>1070781</v>
      </c>
      <c r="K65" s="3">
        <v>6176866</v>
      </c>
      <c r="L65" s="3">
        <v>4135561</v>
      </c>
      <c r="M65" s="3">
        <v>6413418</v>
      </c>
      <c r="N65" s="3">
        <v>6413418</v>
      </c>
      <c r="O65" s="3">
        <v>2054840</v>
      </c>
      <c r="P65" s="3">
        <v>4358578</v>
      </c>
      <c r="Q65" s="3">
        <v>-7734615</v>
      </c>
      <c r="R65" s="14" t="str">
        <f t="shared" si="7"/>
        <v/>
      </c>
      <c r="S65" s="3" t="s">
        <v>258</v>
      </c>
      <c r="T65" s="16" t="str">
        <f t="shared" si="0"/>
        <v/>
      </c>
      <c r="U65" s="16" t="s">
        <v>258</v>
      </c>
      <c r="V65" s="14" cm="1">
        <f t="array" ref="V65">IF($S65="",J65,_FV($S65,"Price")*J65)</f>
        <v>1070781</v>
      </c>
      <c r="W65" s="3" cm="1">
        <f t="array" ref="W65">IF($S65="",K65,_FV($S65,"Price")*K65)</f>
        <v>6176866</v>
      </c>
      <c r="X65" s="3" cm="1">
        <f t="array" ref="X65">IF($S65="",L65,_FV($S65,"Price")*L65)</f>
        <v>4135561</v>
      </c>
      <c r="Y65" s="3" cm="1">
        <f t="array" ref="Y65">IF($S65="",M65,_FV($S65,"Price")*M65)</f>
        <v>6413418</v>
      </c>
      <c r="Z65" s="3" cm="1">
        <f t="array" ref="Z65">IF($S65="",N65,_FV($S65,"Price")*N65)</f>
        <v>6413418</v>
      </c>
      <c r="AA65" s="3" cm="1">
        <f t="array" ref="AA65">IF($S65="",O65,_FV($S65,"Price")*O65)</f>
        <v>2054840</v>
      </c>
      <c r="AB65" s="3" cm="1">
        <f t="array" ref="AB65">IF($S65="",P65,_FV($S65,"Price")*P65)</f>
        <v>4358578</v>
      </c>
      <c r="AC65" s="3" cm="1">
        <f t="array" ref="AC65">IF($S65="",Q65,_FV($S65,"Price")*Q65)</f>
        <v>-7734615</v>
      </c>
      <c r="AD65" s="4">
        <f t="shared" si="14"/>
        <v>0.32039701762772987</v>
      </c>
      <c r="AE65" s="4">
        <f t="shared" si="15"/>
        <v>-1.2060051286225224</v>
      </c>
      <c r="AF65" s="3">
        <f t="shared" si="16"/>
        <v>-3028861</v>
      </c>
      <c r="AG65" s="4" t="str">
        <f t="shared" si="17"/>
        <v>INM</v>
      </c>
      <c r="AH65" s="4" t="str">
        <f t="shared" si="18"/>
        <v>InMed Pharmaceuticals Inc.</v>
      </c>
      <c r="AI65" s="8" cm="1">
        <f t="array" ref="AI65">IF(U65="",F65,_FV(U65,"Price")*F65)</f>
        <v>2077224</v>
      </c>
      <c r="AJ65" s="5">
        <f t="shared" si="8"/>
        <v>0.31</v>
      </c>
      <c r="AK65" s="5">
        <f t="shared" si="9"/>
        <v>0.249</v>
      </c>
      <c r="AL65" s="6">
        <f t="shared" si="10"/>
        <v>0.32388720024174317</v>
      </c>
      <c r="AM65" s="6">
        <f t="shared" si="11"/>
        <v>1.0108933055615035</v>
      </c>
      <c r="AN65" s="6">
        <f t="shared" si="12"/>
        <v>3.2609461469725917E-2</v>
      </c>
      <c r="AO65" s="6">
        <f t="shared" si="13"/>
        <v>4.0598124721345517E-2</v>
      </c>
      <c r="AP65" s="5">
        <f t="shared" si="19"/>
        <v>-0.88560811099479253</v>
      </c>
    </row>
    <row r="66" spans="1:42" x14ac:dyDescent="0.25">
      <c r="A66" s="1" t="s">
        <v>47</v>
      </c>
      <c r="B66" s="10">
        <v>22.504999999999999</v>
      </c>
      <c r="C66" s="10">
        <v>7.3339999999999996</v>
      </c>
      <c r="D66" s="11" t="str">
        <v>ImmunityBio, Inc.</v>
      </c>
      <c r="E66" s="1">
        <v>3.46</v>
      </c>
      <c r="F66" s="3">
        <v>2410004180</v>
      </c>
      <c r="G66" s="2" t="str">
        <v>USD</v>
      </c>
      <c r="H66" s="13">
        <v>1.5916666666666666</v>
      </c>
      <c r="I66" s="5" t="str">
        <v>USD</v>
      </c>
      <c r="J66" s="3">
        <v>998958000</v>
      </c>
      <c r="K66" s="3">
        <v>104641000</v>
      </c>
      <c r="L66" s="3">
        <v>622000</v>
      </c>
      <c r="M66" s="3">
        <v>1308000</v>
      </c>
      <c r="N66" s="3">
        <v>1308000</v>
      </c>
      <c r="O66" s="3">
        <v>-16802000</v>
      </c>
      <c r="P66" s="3">
        <v>18110000</v>
      </c>
      <c r="Q66" s="3">
        <v>-342852000</v>
      </c>
      <c r="R66" s="14" t="str">
        <f t="shared" si="7"/>
        <v/>
      </c>
      <c r="S66" s="3" t="s">
        <v>258</v>
      </c>
      <c r="T66" s="16" t="str">
        <f t="shared" si="0"/>
        <v/>
      </c>
      <c r="U66" s="16" t="s">
        <v>258</v>
      </c>
      <c r="V66" s="14" cm="1">
        <f t="array" ref="V66">IF($S66="",J66,_FV($S66,"Price")*J66)</f>
        <v>998958000</v>
      </c>
      <c r="W66" s="3" cm="1">
        <f t="array" ref="W66">IF($S66="",K66,_FV($S66,"Price")*K66)</f>
        <v>104641000</v>
      </c>
      <c r="X66" s="3" cm="1">
        <f t="array" ref="X66">IF($S66="",L66,_FV($S66,"Price")*L66)</f>
        <v>622000</v>
      </c>
      <c r="Y66" s="3" cm="1">
        <f t="array" ref="Y66">IF($S66="",M66,_FV($S66,"Price")*M66)</f>
        <v>1308000</v>
      </c>
      <c r="Z66" s="3" cm="1">
        <f t="array" ref="Z66">IF($S66="",N66,_FV($S66,"Price")*N66)</f>
        <v>1308000</v>
      </c>
      <c r="AA66" s="3" cm="1">
        <f t="array" ref="AA66">IF($S66="",O66,_FV($S66,"Price")*O66)</f>
        <v>-16802000</v>
      </c>
      <c r="AB66" s="3" cm="1">
        <f t="array" ref="AB66">IF($S66="",P66,_FV($S66,"Price")*P66)</f>
        <v>18110000</v>
      </c>
      <c r="AC66" s="3" cm="1">
        <f t="array" ref="AC66">IF($S66="",Q66,_FV($S66,"Price")*Q66)</f>
        <v>-342852000</v>
      </c>
      <c r="AD66" s="4">
        <f t="shared" si="14"/>
        <v>-12.845565749235474</v>
      </c>
      <c r="AE66" s="4">
        <f t="shared" si="15"/>
        <v>-262.1192660550459</v>
      </c>
      <c r="AF66" s="3">
        <f t="shared" si="16"/>
        <v>3304321180</v>
      </c>
      <c r="AG66" s="4" t="str">
        <f t="shared" si="17"/>
        <v>IBRX</v>
      </c>
      <c r="AH66" s="4" t="str">
        <f t="shared" si="18"/>
        <v>ImmunityBio, Inc.</v>
      </c>
      <c r="AI66" s="8" cm="1">
        <f t="array" ref="AI66">IF(U66="",F66,_FV(U66,"Price")*F66)</f>
        <v>2410004180</v>
      </c>
      <c r="AJ66" s="5">
        <f t="shared" si="8"/>
        <v>22.504999999999999</v>
      </c>
      <c r="AK66" s="5">
        <f t="shared" si="9"/>
        <v>7.3339999999999996</v>
      </c>
      <c r="AL66" s="6">
        <f t="shared" si="10"/>
        <v>1842.5108409785933</v>
      </c>
      <c r="AM66" s="6">
        <f t="shared" si="11"/>
        <v>-143.43555410070229</v>
      </c>
      <c r="AN66" s="6">
        <f t="shared" si="12"/>
        <v>-6.3734971828794618E-2</v>
      </c>
      <c r="AO66" s="6">
        <f t="shared" si="13"/>
        <v>-0.1955761577593432</v>
      </c>
      <c r="AP66" s="5">
        <f t="shared" si="19"/>
        <v>-274.96483180428135</v>
      </c>
    </row>
    <row r="67" spans="1:42" x14ac:dyDescent="0.25">
      <c r="A67" s="1" t="s">
        <v>48</v>
      </c>
      <c r="B67" s="10"/>
      <c r="C67" s="10"/>
      <c r="D67" s="11" t="str">
        <v>Tempest Therapeutics, Inc.</v>
      </c>
      <c r="E67" s="1">
        <v>1.34</v>
      </c>
      <c r="F67" s="3">
        <v>33778452</v>
      </c>
      <c r="G67" s="2" t="str">
        <v>USD</v>
      </c>
      <c r="H67" s="13">
        <v>0</v>
      </c>
      <c r="I67" s="5" t="str">
        <v>USD</v>
      </c>
      <c r="J67" s="3">
        <v>20255000</v>
      </c>
      <c r="K67" s="3">
        <v>31230000</v>
      </c>
      <c r="L67" s="3">
        <v>0</v>
      </c>
      <c r="M67" s="3">
        <v>0</v>
      </c>
      <c r="N67" s="3">
        <v>0</v>
      </c>
      <c r="O67" s="3">
        <v>-838000</v>
      </c>
      <c r="P67" s="3">
        <v>838000</v>
      </c>
      <c r="Q67" s="3">
        <v>-28776000</v>
      </c>
      <c r="R67" s="14" t="str">
        <f t="shared" si="7"/>
        <v/>
      </c>
      <c r="S67" s="3" t="s">
        <v>258</v>
      </c>
      <c r="T67" s="16" t="str">
        <f t="shared" si="0"/>
        <v/>
      </c>
      <c r="U67" s="16" t="s">
        <v>258</v>
      </c>
      <c r="V67" s="14" cm="1">
        <f t="array" ref="V67">IF($S67="",J67,_FV($S67,"Price")*J67)</f>
        <v>20255000</v>
      </c>
      <c r="W67" s="3" cm="1">
        <f t="array" ref="W67">IF($S67="",K67,_FV($S67,"Price")*K67)</f>
        <v>31230000</v>
      </c>
      <c r="X67" s="3" cm="1">
        <f t="array" ref="X67">IF($S67="",L67,_FV($S67,"Price")*L67)</f>
        <v>0</v>
      </c>
      <c r="Y67" s="3" cm="1">
        <f t="array" ref="Y67">IF($S67="",M67,_FV($S67,"Price")*M67)</f>
        <v>0</v>
      </c>
      <c r="Z67" s="3" cm="1">
        <f t="array" ref="Z67">IF($S67="",N67,_FV($S67,"Price")*N67)</f>
        <v>0</v>
      </c>
      <c r="AA67" s="3" cm="1">
        <f t="array" ref="AA67">IF($S67="",O67,_FV($S67,"Price")*O67)</f>
        <v>-838000</v>
      </c>
      <c r="AB67" s="3" cm="1">
        <f t="array" ref="AB67">IF($S67="",P67,_FV($S67,"Price")*P67)</f>
        <v>838000</v>
      </c>
      <c r="AC67" s="3" cm="1">
        <f t="array" ref="AC67">IF($S67="",Q67,_FV($S67,"Price")*Q67)</f>
        <v>-28776000</v>
      </c>
      <c r="AD67" s="4" t="e">
        <f t="shared" si="14"/>
        <v>#DIV/0!</v>
      </c>
      <c r="AE67" s="4" t="e">
        <f t="shared" si="15"/>
        <v>#DIV/0!</v>
      </c>
      <c r="AF67" s="3">
        <f t="shared" si="16"/>
        <v>22803452</v>
      </c>
      <c r="AG67" s="4" t="str">
        <f t="shared" si="17"/>
        <v>TPST</v>
      </c>
      <c r="AH67" s="4" t="str">
        <f t="shared" si="18"/>
        <v>Tempest Therapeutics, Inc.</v>
      </c>
      <c r="AI67" s="8" cm="1">
        <f t="array" ref="AI67">IF(U67="",F67,_FV(U67,"Price")*F67)</f>
        <v>33778452</v>
      </c>
      <c r="AJ67" s="5">
        <f t="shared" si="8"/>
        <v>0</v>
      </c>
      <c r="AK67" s="5">
        <f t="shared" si="9"/>
        <v>0</v>
      </c>
      <c r="AL67" s="6" t="e">
        <f t="shared" si="10"/>
        <v>#DIV/0!</v>
      </c>
      <c r="AM67" s="6">
        <f t="shared" si="11"/>
        <v>-40.308415274463009</v>
      </c>
      <c r="AN67" s="6" t="e">
        <f t="shared" si="12"/>
        <v>#DIV/0!</v>
      </c>
      <c r="AO67" s="6" t="e">
        <f t="shared" si="13"/>
        <v>#DIV/0!</v>
      </c>
      <c r="AP67" s="5" t="e">
        <f t="shared" si="19"/>
        <v>#DIV/0!</v>
      </c>
    </row>
    <row r="68" spans="1:42" x14ac:dyDescent="0.25">
      <c r="A68" s="1" t="s">
        <v>114</v>
      </c>
      <c r="B68" s="10">
        <v>0.122</v>
      </c>
      <c r="C68" s="10">
        <v>0.218</v>
      </c>
      <c r="D68" s="11" t="str">
        <v>Wirtualna Polska Holding S.A.</v>
      </c>
      <c r="E68" s="1">
        <v>93.5</v>
      </c>
      <c r="F68" s="3">
        <v>2768965100</v>
      </c>
      <c r="G68" s="2" t="str">
        <v>PLN</v>
      </c>
      <c r="H68" s="13">
        <v>0.33318765542070294</v>
      </c>
      <c r="I68" s="5" t="str">
        <v>PLN</v>
      </c>
      <c r="J68" s="3">
        <v>776742000</v>
      </c>
      <c r="K68" s="3">
        <v>185429000</v>
      </c>
      <c r="L68" s="3">
        <v>1436803000</v>
      </c>
      <c r="M68" s="3">
        <v>1497411000</v>
      </c>
      <c r="N68" s="3">
        <v>1497411000</v>
      </c>
      <c r="O68" s="3">
        <v>571196000</v>
      </c>
      <c r="P68" s="3">
        <v>926215000</v>
      </c>
      <c r="Q68" s="3">
        <v>440103000</v>
      </c>
      <c r="R68" s="14" t="str">
        <f t="shared" si="7"/>
        <v>PLN/USD</v>
      </c>
      <c r="S68" s="3" t="e" vm="4">
        <v>#VALUE!</v>
      </c>
      <c r="T68" s="16" t="str">
        <f t="shared" ref="T68:T131" si="20">IF(G68="USD","",G68 &amp; "/USD")</f>
        <v>PLN/USD</v>
      </c>
      <c r="U68" s="16" t="e" vm="4">
        <v>#VALUE!</v>
      </c>
      <c r="V68" s="14" cm="1">
        <f t="array" ref="V68">IF($S68="",J68,_FV($S68,"Price")*J68)</f>
        <v>202185942.59999999</v>
      </c>
      <c r="W68" s="3" cm="1">
        <f t="array" ref="W68">IF($S68="",K68,_FV($S68,"Price")*K68)</f>
        <v>48267168.699999996</v>
      </c>
      <c r="X68" s="3" cm="1">
        <f t="array" ref="X68">IF($S68="",L68,_FV($S68,"Price")*L68)</f>
        <v>373999820.89999998</v>
      </c>
      <c r="Y68" s="3" cm="1">
        <f t="array" ref="Y68">IF($S68="",M68,_FV($S68,"Price")*M68)</f>
        <v>389776083.29999995</v>
      </c>
      <c r="Z68" s="3" cm="1">
        <f t="array" ref="Z68">IF($S68="",N68,_FV($S68,"Price")*N68)</f>
        <v>389776083.29999995</v>
      </c>
      <c r="AA68" s="3" cm="1">
        <f t="array" ref="AA68">IF($S68="",O68,_FV($S68,"Price")*O68)</f>
        <v>148682318.79999998</v>
      </c>
      <c r="AB68" s="3" cm="1">
        <f t="array" ref="AB68">IF($S68="",P68,_FV($S68,"Price")*P68)</f>
        <v>241093764.49999997</v>
      </c>
      <c r="AC68" s="3" cm="1">
        <f t="array" ref="AC68">IF($S68="",Q68,_FV($S68,"Price")*Q68)</f>
        <v>114558810.89999999</v>
      </c>
      <c r="AD68" s="4">
        <f t="shared" ref="AD68:AD99" si="21">(N68-P68)/N68</f>
        <v>0.38145572591626481</v>
      </c>
      <c r="AE68" s="4">
        <f t="shared" ref="AE68:AE99" si="22">Q68/N68</f>
        <v>0.29390928743010436</v>
      </c>
      <c r="AF68" s="3">
        <f t="shared" ref="AF68:AF99" si="23">(AI68)+J68-K68</f>
        <v>1312074615.53</v>
      </c>
      <c r="AG68" s="4" t="str">
        <f t="shared" ref="AG68:AG99" si="24">A68</f>
        <v>WPL.WA</v>
      </c>
      <c r="AH68" s="4" t="str">
        <f t="shared" ref="AH68:AH99" si="25">D68</f>
        <v>Wirtualna Polska Holding S.A.</v>
      </c>
      <c r="AI68" s="8" cm="1">
        <f t="array" ref="AI68">IF(U68="",F68,_FV(U68,"Price")*F68)</f>
        <v>720761615.52999997</v>
      </c>
      <c r="AJ68" s="5">
        <f t="shared" si="8"/>
        <v>0.122</v>
      </c>
      <c r="AK68" s="5">
        <f t="shared" si="9"/>
        <v>0.218</v>
      </c>
      <c r="AL68" s="6">
        <f t="shared" si="10"/>
        <v>1.8491683979882612</v>
      </c>
      <c r="AM68" s="6">
        <f t="shared" si="11"/>
        <v>4.8476619234028258</v>
      </c>
      <c r="AN68" s="6">
        <f t="shared" si="12"/>
        <v>0.3973493379838382</v>
      </c>
      <c r="AO68" s="6">
        <f t="shared" si="13"/>
        <v>0.22236981300012965</v>
      </c>
      <c r="AP68" s="5">
        <f t="shared" ref="AP68:AP99" si="26">AD68+AE68</f>
        <v>0.67536501334636911</v>
      </c>
    </row>
    <row r="69" spans="1:42" x14ac:dyDescent="0.25">
      <c r="A69" s="1" t="s">
        <v>115</v>
      </c>
      <c r="B69" s="10">
        <v>0.17100000000000001</v>
      </c>
      <c r="C69" s="10">
        <v>0.157</v>
      </c>
      <c r="D69" s="11" t="str">
        <v>Evolution AB (publ)</v>
      </c>
      <c r="E69" s="1">
        <v>998</v>
      </c>
      <c r="F69" s="3">
        <v>208966827802</v>
      </c>
      <c r="G69" s="2" t="str">
        <v>SEK</v>
      </c>
      <c r="H69" s="13">
        <v>0.23467791372087068</v>
      </c>
      <c r="I69" s="5" t="str">
        <v>EUR</v>
      </c>
      <c r="J69" s="3">
        <v>79126000</v>
      </c>
      <c r="K69" s="3">
        <v>532554000</v>
      </c>
      <c r="L69" s="3">
        <v>1798601000</v>
      </c>
      <c r="M69" s="3">
        <v>1937813000</v>
      </c>
      <c r="N69" s="3">
        <v>1937813000</v>
      </c>
      <c r="O69" s="3">
        <v>1937813000</v>
      </c>
      <c r="P69" s="3">
        <v>0</v>
      </c>
      <c r="Q69" s="3">
        <v>1278301000</v>
      </c>
      <c r="R69" s="14" t="str">
        <f t="shared" ref="R69:R132" si="27">IF(I69="USD","",I69 &amp; "/USD")</f>
        <v>EUR/USD</v>
      </c>
      <c r="S69" s="3" t="e" vm="3">
        <v>#VALUE!</v>
      </c>
      <c r="T69" s="16" t="str">
        <f t="shared" si="20"/>
        <v>SEK/USD</v>
      </c>
      <c r="U69" s="16" t="e" vm="11">
        <v>#VALUE!</v>
      </c>
      <c r="V69" s="14" cm="1">
        <f t="array" ref="V69">IF($S69="",J69,_FV($S69,"Price")*J69)</f>
        <v>87980199.400000006</v>
      </c>
      <c r="W69" s="3" cm="1">
        <f t="array" ref="W69">IF($S69="",K69,_FV($S69,"Price")*K69)</f>
        <v>592146792.60000002</v>
      </c>
      <c r="X69" s="3" cm="1">
        <f t="array" ref="X69">IF($S69="",L69,_FV($S69,"Price")*L69)</f>
        <v>1999864451.9000001</v>
      </c>
      <c r="Y69" s="3" cm="1">
        <f t="array" ref="Y69">IF($S69="",M69,_FV($S69,"Price")*M69)</f>
        <v>2154654274.7000003</v>
      </c>
      <c r="Z69" s="3" cm="1">
        <f t="array" ref="Z69">IF($S69="",N69,_FV($S69,"Price")*N69)</f>
        <v>2154654274.7000003</v>
      </c>
      <c r="AA69" s="3" cm="1">
        <f t="array" ref="AA69">IF($S69="",O69,_FV($S69,"Price")*O69)</f>
        <v>2154654274.7000003</v>
      </c>
      <c r="AB69" s="3" cm="1">
        <f t="array" ref="AB69">IF($S69="",P69,_FV($S69,"Price")*P69)</f>
        <v>0</v>
      </c>
      <c r="AC69" s="3" cm="1">
        <f t="array" ref="AC69">IF($S69="",Q69,_FV($S69,"Price")*Q69)</f>
        <v>1421342881.9000001</v>
      </c>
      <c r="AD69" s="4">
        <f t="shared" si="21"/>
        <v>1</v>
      </c>
      <c r="AE69" s="4">
        <f t="shared" si="22"/>
        <v>0.65966169078234071</v>
      </c>
      <c r="AF69" s="3">
        <f t="shared" si="23"/>
        <v>20046217807.376202</v>
      </c>
      <c r="AG69" s="4" t="str">
        <f t="shared" si="24"/>
        <v>EVO.ST</v>
      </c>
      <c r="AH69" s="4" t="str">
        <f t="shared" si="25"/>
        <v>Evolution AB (publ)</v>
      </c>
      <c r="AI69" s="8" cm="1">
        <f t="array" ref="AI69">IF(U69="",F69,_FV(U69,"Price")*F69)</f>
        <v>20499645807.376202</v>
      </c>
      <c r="AJ69" s="5">
        <f t="shared" ref="AJ69:AJ132" si="28">B69</f>
        <v>0.17100000000000001</v>
      </c>
      <c r="AK69" s="5">
        <f t="shared" ref="AK69:AK132" si="29">C69</f>
        <v>0.157</v>
      </c>
      <c r="AL69" s="6">
        <f t="shared" ref="AL69:AL118" si="30">AI69/Z69</f>
        <v>9.5141230071494576</v>
      </c>
      <c r="AM69" s="6">
        <f t="shared" ref="AM69:AM118" si="31">AI69/AA69</f>
        <v>9.5141230071494576</v>
      </c>
      <c r="AN69" s="6">
        <f t="shared" ref="AN69:AN118" si="32">AI69/AA69/B69/100</f>
        <v>0.55638146240640096</v>
      </c>
      <c r="AO69" s="6">
        <f t="shared" ref="AO69:AO118" si="33">AI69/AA69/C69/100</f>
        <v>0.6059950959967807</v>
      </c>
      <c r="AP69" s="5">
        <f t="shared" si="26"/>
        <v>1.6596616907823407</v>
      </c>
    </row>
    <row r="70" spans="1:42" x14ac:dyDescent="0.25">
      <c r="A70" s="1" t="s">
        <v>124</v>
      </c>
      <c r="B70" s="10"/>
      <c r="C70" s="10"/>
      <c r="D70" s="11" t="str">
        <v>MedCap AB (publ)</v>
      </c>
      <c r="E70" s="1">
        <v>493</v>
      </c>
      <c r="F70" s="3">
        <v>7300048200</v>
      </c>
      <c r="G70" s="2" t="str">
        <v>SEK</v>
      </c>
      <c r="H70" s="13">
        <v>0.42828864495231239</v>
      </c>
      <c r="I70" s="5" t="str">
        <v>SEK</v>
      </c>
      <c r="J70" s="3">
        <v>367000000</v>
      </c>
      <c r="K70" s="3">
        <v>236200000</v>
      </c>
      <c r="L70" s="3">
        <v>1587400000</v>
      </c>
      <c r="M70" s="3">
        <v>1740500000</v>
      </c>
      <c r="N70" s="3">
        <v>1740500000</v>
      </c>
      <c r="O70" s="3">
        <v>629500000</v>
      </c>
      <c r="P70" s="3">
        <v>1111000000</v>
      </c>
      <c r="Q70" s="3">
        <v>325600000</v>
      </c>
      <c r="R70" s="14" t="str">
        <f t="shared" si="27"/>
        <v>SEK/USD</v>
      </c>
      <c r="S70" s="3" t="e" vm="11">
        <v>#VALUE!</v>
      </c>
      <c r="T70" s="16" t="str">
        <f t="shared" si="20"/>
        <v>SEK/USD</v>
      </c>
      <c r="U70" s="16" t="e" vm="11">
        <v>#VALUE!</v>
      </c>
      <c r="V70" s="14" cm="1">
        <f t="array" ref="V70">IF($S70="",J70,_FV($S70,"Price")*J70)</f>
        <v>36002700</v>
      </c>
      <c r="W70" s="3" cm="1">
        <f t="array" ref="W70">IF($S70="",K70,_FV($S70,"Price")*K70)</f>
        <v>23171220</v>
      </c>
      <c r="X70" s="3" cm="1">
        <f t="array" ref="X70">IF($S70="",L70,_FV($S70,"Price")*L70)</f>
        <v>155723940</v>
      </c>
      <c r="Y70" s="3" cm="1">
        <f t="array" ref="Y70">IF($S70="",M70,_FV($S70,"Price")*M70)</f>
        <v>170743050</v>
      </c>
      <c r="Z70" s="3" cm="1">
        <f t="array" ref="Z70">IF($S70="",N70,_FV($S70,"Price")*N70)</f>
        <v>170743050</v>
      </c>
      <c r="AA70" s="3" cm="1">
        <f t="array" ref="AA70">IF($S70="",O70,_FV($S70,"Price")*O70)</f>
        <v>61753950.000000007</v>
      </c>
      <c r="AB70" s="3" cm="1">
        <f t="array" ref="AB70">IF($S70="",P70,_FV($S70,"Price")*P70)</f>
        <v>108989100</v>
      </c>
      <c r="AC70" s="3" cm="1">
        <f t="array" ref="AC70">IF($S70="",Q70,_FV($S70,"Price")*Q70)</f>
        <v>31941360.000000004</v>
      </c>
      <c r="AD70" s="4">
        <f t="shared" si="21"/>
        <v>0.36167767882792301</v>
      </c>
      <c r="AE70" s="4">
        <f t="shared" si="22"/>
        <v>0.18707268026429186</v>
      </c>
      <c r="AF70" s="3">
        <f t="shared" si="23"/>
        <v>846934728.42000008</v>
      </c>
      <c r="AG70" s="4" t="str">
        <f t="shared" si="24"/>
        <v>MCAP.ST</v>
      </c>
      <c r="AH70" s="4" t="str">
        <f t="shared" si="25"/>
        <v>MedCap AB (publ)</v>
      </c>
      <c r="AI70" s="8" cm="1">
        <f t="array" ref="AI70">IF(U70="",F70,_FV(U70,"Price")*F70)</f>
        <v>716134728.42000008</v>
      </c>
      <c r="AJ70" s="5">
        <f t="shared" si="28"/>
        <v>0</v>
      </c>
      <c r="AK70" s="5">
        <f t="shared" si="29"/>
        <v>0</v>
      </c>
      <c r="AL70" s="6">
        <f t="shared" si="30"/>
        <v>4.1942247629991387</v>
      </c>
      <c r="AM70" s="6">
        <f t="shared" si="31"/>
        <v>11.596581731532963</v>
      </c>
      <c r="AN70" s="6" t="e">
        <f t="shared" si="32"/>
        <v>#DIV/0!</v>
      </c>
      <c r="AO70" s="6" t="e">
        <f t="shared" si="33"/>
        <v>#DIV/0!</v>
      </c>
      <c r="AP70" s="5">
        <f t="shared" si="26"/>
        <v>0.54875035909221492</v>
      </c>
    </row>
    <row r="71" spans="1:42" x14ac:dyDescent="0.25">
      <c r="A71" s="1" t="s">
        <v>49</v>
      </c>
      <c r="B71" s="10">
        <v>0.439</v>
      </c>
      <c r="C71" s="10">
        <v>0.17199999999999999</v>
      </c>
      <c r="D71" s="11" t="str">
        <v>Broadcom Inc.</v>
      </c>
      <c r="E71" s="1">
        <v>172.08</v>
      </c>
      <c r="F71" s="3">
        <v>803713406400</v>
      </c>
      <c r="G71" s="2" t="str">
        <v>USD</v>
      </c>
      <c r="H71" s="13">
        <v>7.8788061319760266E-2</v>
      </c>
      <c r="I71" s="5" t="str">
        <v>USD</v>
      </c>
      <c r="J71" s="3">
        <v>69959000000</v>
      </c>
      <c r="K71" s="3">
        <v>12416000000</v>
      </c>
      <c r="L71" s="3">
        <v>35819000000</v>
      </c>
      <c r="M71" s="3">
        <v>46815000000</v>
      </c>
      <c r="N71" s="3">
        <v>46815000000</v>
      </c>
      <c r="O71" s="3">
        <v>27686000000</v>
      </c>
      <c r="P71" s="3">
        <v>19129000000</v>
      </c>
      <c r="Q71" s="3">
        <v>20798000000</v>
      </c>
      <c r="R71" s="14" t="str">
        <f t="shared" si="27"/>
        <v/>
      </c>
      <c r="S71" s="3" t="s">
        <v>258</v>
      </c>
      <c r="T71" s="16" t="str">
        <f t="shared" si="20"/>
        <v/>
      </c>
      <c r="U71" s="16" t="s">
        <v>258</v>
      </c>
      <c r="V71" s="14" cm="1">
        <f t="array" ref="V71">IF($S71="",J71,_FV($S71,"Price")*J71)</f>
        <v>69959000000</v>
      </c>
      <c r="W71" s="3" cm="1">
        <f t="array" ref="W71">IF($S71="",K71,_FV($S71,"Price")*K71)</f>
        <v>12416000000</v>
      </c>
      <c r="X71" s="3" cm="1">
        <f t="array" ref="X71">IF($S71="",L71,_FV($S71,"Price")*L71)</f>
        <v>35819000000</v>
      </c>
      <c r="Y71" s="3" cm="1">
        <f t="array" ref="Y71">IF($S71="",M71,_FV($S71,"Price")*M71)</f>
        <v>46815000000</v>
      </c>
      <c r="Z71" s="3" cm="1">
        <f t="array" ref="Z71">IF($S71="",N71,_FV($S71,"Price")*N71)</f>
        <v>46815000000</v>
      </c>
      <c r="AA71" s="3" cm="1">
        <f t="array" ref="AA71">IF($S71="",O71,_FV($S71,"Price")*O71)</f>
        <v>27686000000</v>
      </c>
      <c r="AB71" s="3" cm="1">
        <f t="array" ref="AB71">IF($S71="",P71,_FV($S71,"Price")*P71)</f>
        <v>19129000000</v>
      </c>
      <c r="AC71" s="3" cm="1">
        <f t="array" ref="AC71">IF($S71="",Q71,_FV($S71,"Price")*Q71)</f>
        <v>20798000000</v>
      </c>
      <c r="AD71" s="4">
        <f t="shared" si="21"/>
        <v>0.59139164797607602</v>
      </c>
      <c r="AE71" s="4">
        <f t="shared" si="22"/>
        <v>0.4442593185944676</v>
      </c>
      <c r="AF71" s="3">
        <f t="shared" si="23"/>
        <v>861256406400</v>
      </c>
      <c r="AG71" s="4" t="str">
        <f t="shared" si="24"/>
        <v>AVGO</v>
      </c>
      <c r="AH71" s="4" t="str">
        <f t="shared" si="25"/>
        <v>Broadcom Inc.</v>
      </c>
      <c r="AI71" s="8" cm="1">
        <f t="array" ref="AI71">IF(U71="",F71,_FV(U71,"Price")*F71)</f>
        <v>803713406400</v>
      </c>
      <c r="AJ71" s="5">
        <f t="shared" si="28"/>
        <v>0.439</v>
      </c>
      <c r="AK71" s="5">
        <f t="shared" si="29"/>
        <v>0.17199999999999999</v>
      </c>
      <c r="AL71" s="6">
        <f t="shared" si="30"/>
        <v>17.167860865107336</v>
      </c>
      <c r="AM71" s="6">
        <f t="shared" si="31"/>
        <v>29.029596416961642</v>
      </c>
      <c r="AN71" s="6">
        <f t="shared" si="32"/>
        <v>0.66126643318819234</v>
      </c>
      <c r="AO71" s="6">
        <f t="shared" si="33"/>
        <v>1.6877672335442815</v>
      </c>
      <c r="AP71" s="5">
        <f t="shared" si="26"/>
        <v>1.0356509665705436</v>
      </c>
    </row>
    <row r="72" spans="1:42" x14ac:dyDescent="0.25">
      <c r="A72" s="1" t="s">
        <v>50</v>
      </c>
      <c r="B72" s="10">
        <v>0.32299998000000002</v>
      </c>
      <c r="C72" s="10">
        <v>0.124</v>
      </c>
      <c r="D72" s="11" t="str">
        <v>Chart Industries, Inc.</v>
      </c>
      <c r="E72" s="1">
        <v>124.375</v>
      </c>
      <c r="F72" s="3">
        <v>5323996250</v>
      </c>
      <c r="G72" s="2" t="str">
        <v>USD</v>
      </c>
      <c r="H72" s="13">
        <v>1.0791987099975191</v>
      </c>
      <c r="I72" s="5" t="str">
        <v>USD</v>
      </c>
      <c r="J72" s="3">
        <v>4057500000</v>
      </c>
      <c r="K72" s="3">
        <v>663600000</v>
      </c>
      <c r="L72" s="3">
        <v>3352500000</v>
      </c>
      <c r="M72" s="3">
        <v>5174000000</v>
      </c>
      <c r="N72" s="3">
        <v>5174000000</v>
      </c>
      <c r="O72" s="3">
        <v>1169100000</v>
      </c>
      <c r="P72" s="3">
        <v>4004900000</v>
      </c>
      <c r="Q72" s="3">
        <v>673800000</v>
      </c>
      <c r="R72" s="14" t="str">
        <f t="shared" si="27"/>
        <v/>
      </c>
      <c r="S72" s="3" t="s">
        <v>258</v>
      </c>
      <c r="T72" s="16" t="str">
        <f t="shared" si="20"/>
        <v/>
      </c>
      <c r="U72" s="16" t="s">
        <v>258</v>
      </c>
      <c r="V72" s="14" cm="1">
        <f t="array" ref="V72">IF($S72="",J72,_FV($S72,"Price")*J72)</f>
        <v>4057500000</v>
      </c>
      <c r="W72" s="3" cm="1">
        <f t="array" ref="W72">IF($S72="",K72,_FV($S72,"Price")*K72)</f>
        <v>663600000</v>
      </c>
      <c r="X72" s="3" cm="1">
        <f t="array" ref="X72">IF($S72="",L72,_FV($S72,"Price")*L72)</f>
        <v>3352500000</v>
      </c>
      <c r="Y72" s="3" cm="1">
        <f t="array" ref="Y72">IF($S72="",M72,_FV($S72,"Price")*M72)</f>
        <v>5174000000</v>
      </c>
      <c r="Z72" s="3" cm="1">
        <f t="array" ref="Z72">IF($S72="",N72,_FV($S72,"Price")*N72)</f>
        <v>5174000000</v>
      </c>
      <c r="AA72" s="3" cm="1">
        <f t="array" ref="AA72">IF($S72="",O72,_FV($S72,"Price")*O72)</f>
        <v>1169100000</v>
      </c>
      <c r="AB72" s="3" cm="1">
        <f t="array" ref="AB72">IF($S72="",P72,_FV($S72,"Price")*P72)</f>
        <v>4004900000</v>
      </c>
      <c r="AC72" s="3" cm="1">
        <f t="array" ref="AC72">IF($S72="",Q72,_FV($S72,"Price")*Q72)</f>
        <v>673800000</v>
      </c>
      <c r="AD72" s="4">
        <f t="shared" si="21"/>
        <v>0.22595670660997294</v>
      </c>
      <c r="AE72" s="4">
        <f t="shared" si="22"/>
        <v>0.13022806339389253</v>
      </c>
      <c r="AF72" s="3">
        <f t="shared" si="23"/>
        <v>8717896250</v>
      </c>
      <c r="AG72" s="4" t="str">
        <f t="shared" si="24"/>
        <v>GTLS</v>
      </c>
      <c r="AH72" s="4" t="str">
        <f t="shared" si="25"/>
        <v>Chart Industries, Inc.</v>
      </c>
      <c r="AI72" s="8" cm="1">
        <f t="array" ref="AI72">IF(U72="",F72,_FV(U72,"Price")*F72)</f>
        <v>5323996250</v>
      </c>
      <c r="AJ72" s="5">
        <f t="shared" si="28"/>
        <v>0.32299998000000002</v>
      </c>
      <c r="AK72" s="5">
        <f t="shared" si="29"/>
        <v>0.124</v>
      </c>
      <c r="AL72" s="6">
        <f t="shared" si="30"/>
        <v>1.0289903846153847</v>
      </c>
      <c r="AM72" s="6">
        <f t="shared" si="31"/>
        <v>4.5539271661962193</v>
      </c>
      <c r="AN72" s="6">
        <f t="shared" si="32"/>
        <v>0.14098846588771363</v>
      </c>
      <c r="AO72" s="6">
        <f t="shared" si="33"/>
        <v>0.36725219082227573</v>
      </c>
      <c r="AP72" s="5">
        <f t="shared" si="26"/>
        <v>0.3561847700038655</v>
      </c>
    </row>
    <row r="73" spans="1:42" x14ac:dyDescent="0.25">
      <c r="A73" s="1" t="s">
        <v>51</v>
      </c>
      <c r="B73" s="10">
        <v>6.9000000000000006E-2</v>
      </c>
      <c r="C73" s="10">
        <v>0.05</v>
      </c>
      <c r="D73" s="11" t="str">
        <v>The Honest Company, Inc.</v>
      </c>
      <c r="E73" s="1">
        <v>3.645</v>
      </c>
      <c r="F73" s="3">
        <v>364798890</v>
      </c>
      <c r="G73" s="2" t="str">
        <v>USD</v>
      </c>
      <c r="H73" s="13">
        <v>9.9004944986625279E-2</v>
      </c>
      <c r="I73" s="5" t="str">
        <v>USD</v>
      </c>
      <c r="J73" s="3">
        <v>25872000</v>
      </c>
      <c r="K73" s="3">
        <v>9517000</v>
      </c>
      <c r="L73" s="3">
        <v>344704000</v>
      </c>
      <c r="M73" s="3">
        <v>355699000</v>
      </c>
      <c r="N73" s="3">
        <v>355699000</v>
      </c>
      <c r="O73" s="3">
        <v>124897000</v>
      </c>
      <c r="P73" s="3">
        <v>230802000</v>
      </c>
      <c r="Q73" s="3">
        <v>-18594000</v>
      </c>
      <c r="R73" s="14" t="str">
        <f t="shared" si="27"/>
        <v/>
      </c>
      <c r="S73" s="3" t="s">
        <v>258</v>
      </c>
      <c r="T73" s="16" t="str">
        <f t="shared" si="20"/>
        <v/>
      </c>
      <c r="U73" s="16" t="s">
        <v>258</v>
      </c>
      <c r="V73" s="14" cm="1">
        <f t="array" ref="V73">IF($S73="",J73,_FV($S73,"Price")*J73)</f>
        <v>25872000</v>
      </c>
      <c r="W73" s="3" cm="1">
        <f t="array" ref="W73">IF($S73="",K73,_FV($S73,"Price")*K73)</f>
        <v>9517000</v>
      </c>
      <c r="X73" s="3" cm="1">
        <f t="array" ref="X73">IF($S73="",L73,_FV($S73,"Price")*L73)</f>
        <v>344704000</v>
      </c>
      <c r="Y73" s="3" cm="1">
        <f t="array" ref="Y73">IF($S73="",M73,_FV($S73,"Price")*M73)</f>
        <v>355699000</v>
      </c>
      <c r="Z73" s="3" cm="1">
        <f t="array" ref="Z73">IF($S73="",N73,_FV($S73,"Price")*N73)</f>
        <v>355699000</v>
      </c>
      <c r="AA73" s="3" cm="1">
        <f t="array" ref="AA73">IF($S73="",O73,_FV($S73,"Price")*O73)</f>
        <v>124897000</v>
      </c>
      <c r="AB73" s="3" cm="1">
        <f t="array" ref="AB73">IF($S73="",P73,_FV($S73,"Price")*P73)</f>
        <v>230802000</v>
      </c>
      <c r="AC73" s="3" cm="1">
        <f t="array" ref="AC73">IF($S73="",Q73,_FV($S73,"Price")*Q73)</f>
        <v>-18594000</v>
      </c>
      <c r="AD73" s="4">
        <f t="shared" si="21"/>
        <v>0.35113115302545128</v>
      </c>
      <c r="AE73" s="4">
        <f t="shared" si="22"/>
        <v>-5.2274535492087409E-2</v>
      </c>
      <c r="AF73" s="3">
        <f t="shared" si="23"/>
        <v>381153890</v>
      </c>
      <c r="AG73" s="4" t="str">
        <f t="shared" si="24"/>
        <v>HNST</v>
      </c>
      <c r="AH73" s="4" t="str">
        <f t="shared" si="25"/>
        <v>The Honest Company, Inc.</v>
      </c>
      <c r="AI73" s="8" cm="1">
        <f t="array" ref="AI73">IF(U73="",F73,_FV(U73,"Price")*F73)</f>
        <v>364798890</v>
      </c>
      <c r="AJ73" s="5">
        <f t="shared" si="28"/>
        <v>6.9000000000000006E-2</v>
      </c>
      <c r="AK73" s="5">
        <f t="shared" si="29"/>
        <v>0.05</v>
      </c>
      <c r="AL73" s="6">
        <f t="shared" si="30"/>
        <v>1.0255831194352529</v>
      </c>
      <c r="AM73" s="6">
        <f t="shared" si="31"/>
        <v>2.9207978574345259</v>
      </c>
      <c r="AN73" s="6">
        <f t="shared" si="32"/>
        <v>0.42330403730935151</v>
      </c>
      <c r="AO73" s="6">
        <f t="shared" si="33"/>
        <v>0.58415957148690512</v>
      </c>
      <c r="AP73" s="5">
        <f t="shared" si="26"/>
        <v>0.2988566175333639</v>
      </c>
    </row>
    <row r="74" spans="1:42" x14ac:dyDescent="0.25">
      <c r="A74" s="1" t="s">
        <v>52</v>
      </c>
      <c r="B74" s="10">
        <v>4.0999997000000003E-2</v>
      </c>
      <c r="C74" s="10">
        <v>5.6999995999999997E-2</v>
      </c>
      <c r="D74" s="11" t="str">
        <v>The Cheesecake Factory Incorporated</v>
      </c>
      <c r="E74" s="1">
        <v>39.64</v>
      </c>
      <c r="F74" s="3">
        <v>2016566080</v>
      </c>
      <c r="G74" s="2" t="str">
        <v>USD</v>
      </c>
      <c r="H74" s="13">
        <v>4.1277796144051325E-2</v>
      </c>
      <c r="I74" s="5" t="str">
        <v>USD</v>
      </c>
      <c r="J74" s="3">
        <v>1879886000</v>
      </c>
      <c r="K74" s="3">
        <v>114777000</v>
      </c>
      <c r="L74" s="3">
        <v>3439503000</v>
      </c>
      <c r="M74" s="3">
        <v>3502484000</v>
      </c>
      <c r="N74" s="3">
        <v>3502484000</v>
      </c>
      <c r="O74" s="3">
        <v>671590000</v>
      </c>
      <c r="P74" s="3">
        <v>2830894000</v>
      </c>
      <c r="Q74" s="3">
        <v>268231000</v>
      </c>
      <c r="R74" s="14" t="str">
        <f t="shared" si="27"/>
        <v/>
      </c>
      <c r="S74" s="3" t="s">
        <v>258</v>
      </c>
      <c r="T74" s="16" t="str">
        <f t="shared" si="20"/>
        <v/>
      </c>
      <c r="U74" s="16" t="s">
        <v>258</v>
      </c>
      <c r="V74" s="14" cm="1">
        <f t="array" ref="V74">IF($S74="",J74,_FV($S74,"Price")*J74)</f>
        <v>1879886000</v>
      </c>
      <c r="W74" s="3" cm="1">
        <f t="array" ref="W74">IF($S74="",K74,_FV($S74,"Price")*K74)</f>
        <v>114777000</v>
      </c>
      <c r="X74" s="3" cm="1">
        <f t="array" ref="X74">IF($S74="",L74,_FV($S74,"Price")*L74)</f>
        <v>3439503000</v>
      </c>
      <c r="Y74" s="3" cm="1">
        <f t="array" ref="Y74">IF($S74="",M74,_FV($S74,"Price")*M74)</f>
        <v>3502484000</v>
      </c>
      <c r="Z74" s="3" cm="1">
        <f t="array" ref="Z74">IF($S74="",N74,_FV($S74,"Price")*N74)</f>
        <v>3502484000</v>
      </c>
      <c r="AA74" s="3" cm="1">
        <f t="array" ref="AA74">IF($S74="",O74,_FV($S74,"Price")*O74)</f>
        <v>671590000</v>
      </c>
      <c r="AB74" s="3" cm="1">
        <f t="array" ref="AB74">IF($S74="",P74,_FV($S74,"Price")*P74)</f>
        <v>2830894000</v>
      </c>
      <c r="AC74" s="3" cm="1">
        <f t="array" ref="AC74">IF($S74="",Q74,_FV($S74,"Price")*Q74)</f>
        <v>268231000</v>
      </c>
      <c r="AD74" s="4">
        <f t="shared" si="21"/>
        <v>0.19174677171972807</v>
      </c>
      <c r="AE74" s="4">
        <f t="shared" si="22"/>
        <v>7.6583076468015265E-2</v>
      </c>
      <c r="AF74" s="3">
        <f t="shared" si="23"/>
        <v>3781675080</v>
      </c>
      <c r="AG74" s="4" t="str">
        <f t="shared" si="24"/>
        <v>CAKE</v>
      </c>
      <c r="AH74" s="4" t="str">
        <f t="shared" si="25"/>
        <v>The Cheesecake Factory Incorporated</v>
      </c>
      <c r="AI74" s="8" cm="1">
        <f t="array" ref="AI74">IF(U74="",F74,_FV(U74,"Price")*F74)</f>
        <v>2016566080</v>
      </c>
      <c r="AJ74" s="5">
        <f t="shared" si="28"/>
        <v>4.0999997000000003E-2</v>
      </c>
      <c r="AK74" s="5">
        <f t="shared" si="29"/>
        <v>5.6999995999999997E-2</v>
      </c>
      <c r="AL74" s="6">
        <f t="shared" si="30"/>
        <v>0.57575311693072684</v>
      </c>
      <c r="AM74" s="6">
        <f t="shared" si="31"/>
        <v>3.0026743697791809</v>
      </c>
      <c r="AN74" s="6">
        <f t="shared" si="32"/>
        <v>0.73235965597245789</v>
      </c>
      <c r="AO74" s="6">
        <f t="shared" si="33"/>
        <v>0.52678501412161172</v>
      </c>
      <c r="AP74" s="5">
        <f t="shared" si="26"/>
        <v>0.2683298481877433</v>
      </c>
    </row>
    <row r="75" spans="1:42" x14ac:dyDescent="0.25">
      <c r="A75" s="1" t="s">
        <v>53</v>
      </c>
      <c r="B75" s="10">
        <v>0.28000000000000003</v>
      </c>
      <c r="C75" s="10">
        <v>0.27</v>
      </c>
      <c r="D75" s="11" t="str">
        <v>Cloudflare, Inc.</v>
      </c>
      <c r="E75" s="1">
        <v>86.01</v>
      </c>
      <c r="F75" s="3">
        <v>29389850173</v>
      </c>
      <c r="G75" s="2" t="str">
        <v>USD</v>
      </c>
      <c r="H75" s="13">
        <v>0.32966620558405563</v>
      </c>
      <c r="I75" s="5" t="str">
        <v>USD</v>
      </c>
      <c r="J75" s="3">
        <v>1438590000</v>
      </c>
      <c r="K75" s="3">
        <v>204178000</v>
      </c>
      <c r="L75" s="3">
        <v>1296745000</v>
      </c>
      <c r="M75" s="3">
        <v>1477674000</v>
      </c>
      <c r="N75" s="3">
        <v>1477674000</v>
      </c>
      <c r="O75" s="3">
        <v>1141698000</v>
      </c>
      <c r="P75" s="3">
        <v>335976000</v>
      </c>
      <c r="Q75" s="3">
        <v>11709000</v>
      </c>
      <c r="R75" s="14" t="str">
        <f t="shared" si="27"/>
        <v/>
      </c>
      <c r="S75" s="3" t="s">
        <v>258</v>
      </c>
      <c r="T75" s="16" t="str">
        <f t="shared" si="20"/>
        <v/>
      </c>
      <c r="U75" s="16" t="s">
        <v>258</v>
      </c>
      <c r="V75" s="14" cm="1">
        <f t="array" ref="V75">IF($S75="",J75,_FV($S75,"Price")*J75)</f>
        <v>1438590000</v>
      </c>
      <c r="W75" s="3" cm="1">
        <f t="array" ref="W75">IF($S75="",K75,_FV($S75,"Price")*K75)</f>
        <v>204178000</v>
      </c>
      <c r="X75" s="3" cm="1">
        <f t="array" ref="X75">IF($S75="",L75,_FV($S75,"Price")*L75)</f>
        <v>1296745000</v>
      </c>
      <c r="Y75" s="3" cm="1">
        <f t="array" ref="Y75">IF($S75="",M75,_FV($S75,"Price")*M75)</f>
        <v>1477674000</v>
      </c>
      <c r="Z75" s="3" cm="1">
        <f t="array" ref="Z75">IF($S75="",N75,_FV($S75,"Price")*N75)</f>
        <v>1477674000</v>
      </c>
      <c r="AA75" s="3" cm="1">
        <f t="array" ref="AA75">IF($S75="",O75,_FV($S75,"Price")*O75)</f>
        <v>1141698000</v>
      </c>
      <c r="AB75" s="3" cm="1">
        <f t="array" ref="AB75">IF($S75="",P75,_FV($S75,"Price")*P75)</f>
        <v>335976000</v>
      </c>
      <c r="AC75" s="3" cm="1">
        <f t="array" ref="AC75">IF($S75="",Q75,_FV($S75,"Price")*Q75)</f>
        <v>11709000</v>
      </c>
      <c r="AD75" s="4">
        <f t="shared" si="21"/>
        <v>0.77263185249249833</v>
      </c>
      <c r="AE75" s="4">
        <f t="shared" si="22"/>
        <v>7.9239399217960124E-3</v>
      </c>
      <c r="AF75" s="3">
        <f t="shared" si="23"/>
        <v>30624262173</v>
      </c>
      <c r="AG75" s="4" t="str">
        <f t="shared" si="24"/>
        <v>NET</v>
      </c>
      <c r="AH75" s="4" t="str">
        <f t="shared" si="25"/>
        <v>Cloudflare, Inc.</v>
      </c>
      <c r="AI75" s="8" cm="1">
        <f t="array" ref="AI75">IF(U75="",F75,_FV(U75,"Price")*F75)</f>
        <v>29389850173</v>
      </c>
      <c r="AJ75" s="5">
        <f t="shared" si="28"/>
        <v>0.28000000000000003</v>
      </c>
      <c r="AK75" s="5">
        <f t="shared" si="29"/>
        <v>0.27</v>
      </c>
      <c r="AL75" s="6">
        <f t="shared" si="30"/>
        <v>19.889265272989846</v>
      </c>
      <c r="AM75" s="6">
        <f t="shared" si="31"/>
        <v>25.742227956079454</v>
      </c>
      <c r="AN75" s="6">
        <f t="shared" si="32"/>
        <v>0.91936528414569463</v>
      </c>
      <c r="AO75" s="6">
        <f t="shared" si="33"/>
        <v>0.95341585022516484</v>
      </c>
      <c r="AP75" s="5">
        <f t="shared" si="26"/>
        <v>0.78055579241429429</v>
      </c>
    </row>
    <row r="76" spans="1:42" x14ac:dyDescent="0.25">
      <c r="A76" s="1" t="s">
        <v>54</v>
      </c>
      <c r="B76" s="10">
        <v>0.13100000000000001</v>
      </c>
      <c r="C76" s="10">
        <v>0.13200000000000001</v>
      </c>
      <c r="D76" s="11" t="str">
        <v>Synopsys, Inc.</v>
      </c>
      <c r="E76" s="1">
        <v>506.39499999999998</v>
      </c>
      <c r="F76" s="3">
        <v>77789361530</v>
      </c>
      <c r="G76" s="2" t="str">
        <v>USD</v>
      </c>
      <c r="H76" s="13">
        <v>0.1497728445420701</v>
      </c>
      <c r="I76" s="5" t="str">
        <v>USD</v>
      </c>
      <c r="J76" s="3">
        <v>673875000</v>
      </c>
      <c r="K76" s="3">
        <v>1417608000</v>
      </c>
      <c r="L76" s="3">
        <v>5842619000</v>
      </c>
      <c r="M76" s="3">
        <v>6229838000</v>
      </c>
      <c r="N76" s="3">
        <v>6229838000</v>
      </c>
      <c r="O76" s="3">
        <v>4929749000</v>
      </c>
      <c r="P76" s="3">
        <v>1300089000</v>
      </c>
      <c r="Q76" s="3">
        <v>1670383000</v>
      </c>
      <c r="R76" s="14" t="str">
        <f t="shared" si="27"/>
        <v/>
      </c>
      <c r="S76" s="3" t="s">
        <v>258</v>
      </c>
      <c r="T76" s="16" t="str">
        <f t="shared" si="20"/>
        <v/>
      </c>
      <c r="U76" s="16" t="s">
        <v>258</v>
      </c>
      <c r="V76" s="14" cm="1">
        <f t="array" ref="V76">IF($S76="",J76,_FV($S76,"Price")*J76)</f>
        <v>673875000</v>
      </c>
      <c r="W76" s="3" cm="1">
        <f t="array" ref="W76">IF($S76="",K76,_FV($S76,"Price")*K76)</f>
        <v>1417608000</v>
      </c>
      <c r="X76" s="3" cm="1">
        <f t="array" ref="X76">IF($S76="",L76,_FV($S76,"Price")*L76)</f>
        <v>5842619000</v>
      </c>
      <c r="Y76" s="3" cm="1">
        <f t="array" ref="Y76">IF($S76="",M76,_FV($S76,"Price")*M76)</f>
        <v>6229838000</v>
      </c>
      <c r="Z76" s="3" cm="1">
        <f t="array" ref="Z76">IF($S76="",N76,_FV($S76,"Price")*N76)</f>
        <v>6229838000</v>
      </c>
      <c r="AA76" s="3" cm="1">
        <f t="array" ref="AA76">IF($S76="",O76,_FV($S76,"Price")*O76)</f>
        <v>4929749000</v>
      </c>
      <c r="AB76" s="3" cm="1">
        <f t="array" ref="AB76">IF($S76="",P76,_FV($S76,"Price")*P76)</f>
        <v>1300089000</v>
      </c>
      <c r="AC76" s="3" cm="1">
        <f t="array" ref="AC76">IF($S76="",Q76,_FV($S76,"Price")*Q76)</f>
        <v>1670383000</v>
      </c>
      <c r="AD76" s="4">
        <f t="shared" si="21"/>
        <v>0.79131255098447184</v>
      </c>
      <c r="AE76" s="4">
        <f t="shared" si="22"/>
        <v>0.26812623378007583</v>
      </c>
      <c r="AF76" s="3">
        <f t="shared" si="23"/>
        <v>77045628530</v>
      </c>
      <c r="AG76" s="4" t="str">
        <f t="shared" si="24"/>
        <v>SNPS</v>
      </c>
      <c r="AH76" s="4" t="str">
        <f t="shared" si="25"/>
        <v>Synopsys, Inc.</v>
      </c>
      <c r="AI76" s="8" cm="1">
        <f t="array" ref="AI76">IF(U76="",F76,_FV(U76,"Price")*F76)</f>
        <v>77789361530</v>
      </c>
      <c r="AJ76" s="5">
        <f t="shared" si="28"/>
        <v>0.13100000000000001</v>
      </c>
      <c r="AK76" s="5">
        <f t="shared" si="29"/>
        <v>0.13200000000000001</v>
      </c>
      <c r="AL76" s="6">
        <f t="shared" si="30"/>
        <v>12.486578548270437</v>
      </c>
      <c r="AM76" s="6">
        <f t="shared" si="31"/>
        <v>15.779578540408446</v>
      </c>
      <c r="AN76" s="6">
        <f t="shared" si="32"/>
        <v>1.2045479801838508</v>
      </c>
      <c r="AO76" s="6">
        <f t="shared" si="33"/>
        <v>1.1954226166976094</v>
      </c>
      <c r="AP76" s="5">
        <f t="shared" si="26"/>
        <v>1.0594387847645477</v>
      </c>
    </row>
    <row r="77" spans="1:42" x14ac:dyDescent="0.25">
      <c r="A77" s="1" t="s">
        <v>55</v>
      </c>
      <c r="B77" s="10">
        <v>0.23499999999999999</v>
      </c>
      <c r="C77" s="10">
        <v>0.14899999</v>
      </c>
      <c r="D77" s="11" t="str">
        <v>Spotify Technology S.A.</v>
      </c>
      <c r="E77" s="1">
        <v>369.96</v>
      </c>
      <c r="F77" s="3">
        <v>72366369493</v>
      </c>
      <c r="G77" s="2" t="str">
        <v>USD</v>
      </c>
      <c r="H77" s="13">
        <v>0.12961541741280805</v>
      </c>
      <c r="I77" s="5" t="str">
        <v>EUR</v>
      </c>
      <c r="J77" s="3">
        <v>1796055764</v>
      </c>
      <c r="K77" s="3">
        <v>2483000000</v>
      </c>
      <c r="L77" s="3">
        <v>13247000000</v>
      </c>
      <c r="M77" s="3">
        <v>14490255314</v>
      </c>
      <c r="N77" s="3">
        <v>14490255314</v>
      </c>
      <c r="O77" s="3">
        <v>3979588947</v>
      </c>
      <c r="P77" s="3">
        <v>10510666367</v>
      </c>
      <c r="Q77" s="3">
        <v>-146000000</v>
      </c>
      <c r="R77" s="14" t="str">
        <f t="shared" si="27"/>
        <v>EUR/USD</v>
      </c>
      <c r="S77" s="3" t="e" vm="3">
        <v>#VALUE!</v>
      </c>
      <c r="T77" s="16" t="str">
        <f t="shared" si="20"/>
        <v/>
      </c>
      <c r="U77" s="16" t="s">
        <v>258</v>
      </c>
      <c r="V77" s="14" cm="1">
        <f t="array" ref="V77">IF($S77="",J77,_FV($S77,"Price")*J77)</f>
        <v>1997034403.9916003</v>
      </c>
      <c r="W77" s="3" cm="1">
        <f t="array" ref="W77">IF($S77="",K77,_FV($S77,"Price")*K77)</f>
        <v>2760847700.0000005</v>
      </c>
      <c r="X77" s="3" cm="1">
        <f t="array" ref="X77">IF($S77="",L77,_FV($S77,"Price")*L77)</f>
        <v>14729339300.000002</v>
      </c>
      <c r="Y77" s="3" cm="1">
        <f t="array" ref="Y77">IF($S77="",M77,_FV($S77,"Price")*M77)</f>
        <v>16111714883.636602</v>
      </c>
      <c r="Z77" s="3" cm="1">
        <f t="array" ref="Z77">IF($S77="",N77,_FV($S77,"Price")*N77)</f>
        <v>16111714883.636602</v>
      </c>
      <c r="AA77" s="3" cm="1">
        <f t="array" ref="AA77">IF($S77="",O77,_FV($S77,"Price")*O77)</f>
        <v>4424904950.1693001</v>
      </c>
      <c r="AB77" s="3" cm="1">
        <f t="array" ref="AB77">IF($S77="",P77,_FV($S77,"Price")*P77)</f>
        <v>11686809933.4673</v>
      </c>
      <c r="AC77" s="3" cm="1">
        <f t="array" ref="AC77">IF($S77="",Q77,_FV($S77,"Price")*Q77)</f>
        <v>-162337400.00000003</v>
      </c>
      <c r="AD77" s="4">
        <f t="shared" si="21"/>
        <v>0.27463898052610947</v>
      </c>
      <c r="AE77" s="4">
        <f t="shared" si="22"/>
        <v>-1.0075736889117453E-2</v>
      </c>
      <c r="AF77" s="3">
        <f t="shared" si="23"/>
        <v>71679425257</v>
      </c>
      <c r="AG77" s="4" t="str">
        <f t="shared" si="24"/>
        <v>SPOT</v>
      </c>
      <c r="AH77" s="4" t="str">
        <f t="shared" si="25"/>
        <v>Spotify Technology S.A.</v>
      </c>
      <c r="AI77" s="8" cm="1">
        <f t="array" ref="AI77">IF(U77="",F77,_FV(U77,"Price")*F77)</f>
        <v>72366369493</v>
      </c>
      <c r="AJ77" s="5">
        <f t="shared" si="28"/>
        <v>0.23499999999999999</v>
      </c>
      <c r="AK77" s="5">
        <f t="shared" si="29"/>
        <v>0.14899999</v>
      </c>
      <c r="AL77" s="6">
        <f t="shared" si="30"/>
        <v>4.491537369898273</v>
      </c>
      <c r="AM77" s="6">
        <f t="shared" si="31"/>
        <v>16.354333100472861</v>
      </c>
      <c r="AN77" s="6">
        <f t="shared" si="32"/>
        <v>0.69592906810522814</v>
      </c>
      <c r="AO77" s="6">
        <f t="shared" si="33"/>
        <v>1.0976063220187371</v>
      </c>
      <c r="AP77" s="5">
        <f t="shared" si="26"/>
        <v>0.26456324363699202</v>
      </c>
    </row>
    <row r="78" spans="1:42" x14ac:dyDescent="0.25">
      <c r="A78" s="1" t="s">
        <v>56</v>
      </c>
      <c r="B78" s="10">
        <v>7.0000000000000007E-2</v>
      </c>
      <c r="C78" s="10">
        <v>7.3999999999999996E-2</v>
      </c>
      <c r="D78" s="11" t="str">
        <v>GoDaddy Inc.</v>
      </c>
      <c r="E78" s="1">
        <v>158.71</v>
      </c>
      <c r="F78" s="3">
        <v>22373824830</v>
      </c>
      <c r="G78" s="2" t="str">
        <v>USD</v>
      </c>
      <c r="H78" s="13">
        <v>3.5807689487448974E-2</v>
      </c>
      <c r="I78" s="5" t="str">
        <v>USD</v>
      </c>
      <c r="J78" s="3">
        <v>3924100000</v>
      </c>
      <c r="K78" s="3">
        <v>774000000</v>
      </c>
      <c r="L78" s="3">
        <v>4237800000</v>
      </c>
      <c r="M78" s="3">
        <v>4400100000</v>
      </c>
      <c r="N78" s="3">
        <v>4400100000</v>
      </c>
      <c r="O78" s="3">
        <v>2594900000</v>
      </c>
      <c r="P78" s="3">
        <v>1805200000</v>
      </c>
      <c r="Q78" s="3">
        <v>805300000</v>
      </c>
      <c r="R78" s="14" t="str">
        <f t="shared" si="27"/>
        <v/>
      </c>
      <c r="S78" s="3" t="s">
        <v>258</v>
      </c>
      <c r="T78" s="16" t="str">
        <f t="shared" si="20"/>
        <v/>
      </c>
      <c r="U78" s="16" t="s">
        <v>258</v>
      </c>
      <c r="V78" s="14" cm="1">
        <f t="array" ref="V78">IF($S78="",J78,_FV($S78,"Price")*J78)</f>
        <v>3924100000</v>
      </c>
      <c r="W78" s="3" cm="1">
        <f t="array" ref="W78">IF($S78="",K78,_FV($S78,"Price")*K78)</f>
        <v>774000000</v>
      </c>
      <c r="X78" s="3" cm="1">
        <f t="array" ref="X78">IF($S78="",L78,_FV($S78,"Price")*L78)</f>
        <v>4237800000</v>
      </c>
      <c r="Y78" s="3" cm="1">
        <f t="array" ref="Y78">IF($S78="",M78,_FV($S78,"Price")*M78)</f>
        <v>4400100000</v>
      </c>
      <c r="Z78" s="3" cm="1">
        <f t="array" ref="Z78">IF($S78="",N78,_FV($S78,"Price")*N78)</f>
        <v>4400100000</v>
      </c>
      <c r="AA78" s="3" cm="1">
        <f t="array" ref="AA78">IF($S78="",O78,_FV($S78,"Price")*O78)</f>
        <v>2594900000</v>
      </c>
      <c r="AB78" s="3" cm="1">
        <f t="array" ref="AB78">IF($S78="",P78,_FV($S78,"Price")*P78)</f>
        <v>1805200000</v>
      </c>
      <c r="AC78" s="3" cm="1">
        <f t="array" ref="AC78">IF($S78="",Q78,_FV($S78,"Price")*Q78)</f>
        <v>805300000</v>
      </c>
      <c r="AD78" s="4">
        <f t="shared" si="21"/>
        <v>0.58973659689552516</v>
      </c>
      <c r="AE78" s="4">
        <f t="shared" si="22"/>
        <v>0.18301856775982364</v>
      </c>
      <c r="AF78" s="3">
        <f t="shared" si="23"/>
        <v>25523924830</v>
      </c>
      <c r="AG78" s="4" t="str">
        <f t="shared" si="24"/>
        <v>GDDY</v>
      </c>
      <c r="AH78" s="4" t="str">
        <f t="shared" si="25"/>
        <v>GoDaddy Inc.</v>
      </c>
      <c r="AI78" s="8" cm="1">
        <f t="array" ref="AI78">IF(U78="",F78,_FV(U78,"Price")*F78)</f>
        <v>22373824830</v>
      </c>
      <c r="AJ78" s="5">
        <f t="shared" si="28"/>
        <v>7.0000000000000007E-2</v>
      </c>
      <c r="AK78" s="5">
        <f t="shared" si="29"/>
        <v>7.3999999999999996E-2</v>
      </c>
      <c r="AL78" s="6">
        <f t="shared" si="30"/>
        <v>5.0848446239858189</v>
      </c>
      <c r="AM78" s="6">
        <f t="shared" si="31"/>
        <v>8.6222300782303751</v>
      </c>
      <c r="AN78" s="6">
        <f t="shared" si="32"/>
        <v>1.2317471540329106</v>
      </c>
      <c r="AO78" s="6">
        <f t="shared" si="33"/>
        <v>1.1651662267878886</v>
      </c>
      <c r="AP78" s="5">
        <f t="shared" si="26"/>
        <v>0.77275516465534877</v>
      </c>
    </row>
    <row r="79" spans="1:42" x14ac:dyDescent="0.25">
      <c r="A79" s="1" t="s">
        <v>57</v>
      </c>
      <c r="B79" s="10">
        <v>4.8000000000000001E-2</v>
      </c>
      <c r="C79" s="10">
        <v>7.1999999999999995E-2</v>
      </c>
      <c r="D79" s="11" t="str">
        <v>Akamai Technologies, Inc.</v>
      </c>
      <c r="E79" s="1">
        <v>100.27</v>
      </c>
      <c r="F79" s="3">
        <v>15193512020</v>
      </c>
      <c r="G79" s="2" t="str">
        <v>USD</v>
      </c>
      <c r="H79" s="13">
        <v>5.3990788170502346E-2</v>
      </c>
      <c r="I79" s="5" t="str">
        <v>USD</v>
      </c>
      <c r="J79" s="3">
        <v>4615500000</v>
      </c>
      <c r="K79" s="3">
        <v>542337000</v>
      </c>
      <c r="L79" s="3">
        <v>3811920000</v>
      </c>
      <c r="M79" s="3">
        <v>3927051000</v>
      </c>
      <c r="N79" s="3">
        <v>3927051000</v>
      </c>
      <c r="O79" s="3">
        <v>2244285000</v>
      </c>
      <c r="P79" s="3">
        <v>1682766000</v>
      </c>
      <c r="Q79" s="3">
        <v>1272807000</v>
      </c>
      <c r="R79" s="14" t="str">
        <f t="shared" si="27"/>
        <v/>
      </c>
      <c r="S79" s="3" t="s">
        <v>258</v>
      </c>
      <c r="T79" s="16" t="str">
        <f t="shared" si="20"/>
        <v/>
      </c>
      <c r="U79" s="16" t="s">
        <v>258</v>
      </c>
      <c r="V79" s="14" cm="1">
        <f t="array" ref="V79">IF($S79="",J79,_FV($S79,"Price")*J79)</f>
        <v>4615500000</v>
      </c>
      <c r="W79" s="3" cm="1">
        <f t="array" ref="W79">IF($S79="",K79,_FV($S79,"Price")*K79)</f>
        <v>542337000</v>
      </c>
      <c r="X79" s="3" cm="1">
        <f t="array" ref="X79">IF($S79="",L79,_FV($S79,"Price")*L79)</f>
        <v>3811920000</v>
      </c>
      <c r="Y79" s="3" cm="1">
        <f t="array" ref="Y79">IF($S79="",M79,_FV($S79,"Price")*M79)</f>
        <v>3927051000</v>
      </c>
      <c r="Z79" s="3" cm="1">
        <f t="array" ref="Z79">IF($S79="",N79,_FV($S79,"Price")*N79)</f>
        <v>3927051000</v>
      </c>
      <c r="AA79" s="3" cm="1">
        <f t="array" ref="AA79">IF($S79="",O79,_FV($S79,"Price")*O79)</f>
        <v>2244285000</v>
      </c>
      <c r="AB79" s="3" cm="1">
        <f t="array" ref="AB79">IF($S79="",P79,_FV($S79,"Price")*P79)</f>
        <v>1682766000</v>
      </c>
      <c r="AC79" s="3" cm="1">
        <f t="array" ref="AC79">IF($S79="",Q79,_FV($S79,"Price")*Q79)</f>
        <v>1272807000</v>
      </c>
      <c r="AD79" s="4">
        <f t="shared" si="21"/>
        <v>0.57149372391649611</v>
      </c>
      <c r="AE79" s="4">
        <f t="shared" si="22"/>
        <v>0.32411267386137843</v>
      </c>
      <c r="AF79" s="3">
        <f t="shared" si="23"/>
        <v>19266675020</v>
      </c>
      <c r="AG79" s="4" t="str">
        <f t="shared" si="24"/>
        <v>AKAM</v>
      </c>
      <c r="AH79" s="4" t="str">
        <f t="shared" si="25"/>
        <v>Akamai Technologies, Inc.</v>
      </c>
      <c r="AI79" s="8" cm="1">
        <f t="array" ref="AI79">IF(U79="",F79,_FV(U79,"Price")*F79)</f>
        <v>15193512020</v>
      </c>
      <c r="AJ79" s="5">
        <f t="shared" si="28"/>
        <v>4.8000000000000001E-2</v>
      </c>
      <c r="AK79" s="5">
        <f t="shared" si="29"/>
        <v>7.1999999999999995E-2</v>
      </c>
      <c r="AL79" s="6">
        <f t="shared" si="30"/>
        <v>3.8689367721478534</v>
      </c>
      <c r="AM79" s="6">
        <f t="shared" si="31"/>
        <v>6.7698674722684506</v>
      </c>
      <c r="AN79" s="6">
        <f t="shared" si="32"/>
        <v>1.4103890567225938</v>
      </c>
      <c r="AO79" s="6">
        <f t="shared" si="33"/>
        <v>0.94025937114839597</v>
      </c>
      <c r="AP79" s="5">
        <f t="shared" si="26"/>
        <v>0.89560639777787454</v>
      </c>
    </row>
    <row r="80" spans="1:42" x14ac:dyDescent="0.25">
      <c r="A80" s="1" t="s">
        <v>58</v>
      </c>
      <c r="B80" s="10">
        <v>-0.22900000000000001</v>
      </c>
      <c r="C80" s="10">
        <v>-7.9000000000000001E-2</v>
      </c>
      <c r="D80" s="11" t="str">
        <v>Teekay Tankers Ltd.</v>
      </c>
      <c r="E80" s="1">
        <v>56.05</v>
      </c>
      <c r="F80" s="3">
        <v>1926741394</v>
      </c>
      <c r="G80" s="2" t="str">
        <v>USD</v>
      </c>
      <c r="H80" s="13">
        <v>0.28345205721697925</v>
      </c>
      <c r="I80" s="5" t="str">
        <v>USD</v>
      </c>
      <c r="J80" s="3">
        <v>63704000</v>
      </c>
      <c r="K80" s="3">
        <v>180512000</v>
      </c>
      <c r="L80" s="3">
        <v>1364452000</v>
      </c>
      <c r="M80" s="3">
        <v>1234082000</v>
      </c>
      <c r="N80" s="3">
        <v>1234082000</v>
      </c>
      <c r="O80" s="3">
        <v>463254000</v>
      </c>
      <c r="P80" s="3">
        <v>770828000</v>
      </c>
      <c r="Q80" s="3">
        <v>624349000</v>
      </c>
      <c r="R80" s="14" t="str">
        <f t="shared" si="27"/>
        <v/>
      </c>
      <c r="S80" s="3" t="s">
        <v>258</v>
      </c>
      <c r="T80" s="16" t="str">
        <f t="shared" si="20"/>
        <v/>
      </c>
      <c r="U80" s="16" t="s">
        <v>258</v>
      </c>
      <c r="V80" s="14" cm="1">
        <f t="array" ref="V80">IF($S80="",J80,_FV($S80,"Price")*J80)</f>
        <v>63704000</v>
      </c>
      <c r="W80" s="3" cm="1">
        <f t="array" ref="W80">IF($S80="",K80,_FV($S80,"Price")*K80)</f>
        <v>180512000</v>
      </c>
      <c r="X80" s="3" cm="1">
        <f t="array" ref="X80">IF($S80="",L80,_FV($S80,"Price")*L80)</f>
        <v>1364452000</v>
      </c>
      <c r="Y80" s="3" cm="1">
        <f t="array" ref="Y80">IF($S80="",M80,_FV($S80,"Price")*M80)</f>
        <v>1234082000</v>
      </c>
      <c r="Z80" s="3" cm="1">
        <f t="array" ref="Z80">IF($S80="",N80,_FV($S80,"Price")*N80)</f>
        <v>1234082000</v>
      </c>
      <c r="AA80" s="3" cm="1">
        <f t="array" ref="AA80">IF($S80="",O80,_FV($S80,"Price")*O80)</f>
        <v>463254000</v>
      </c>
      <c r="AB80" s="3" cm="1">
        <f t="array" ref="AB80">IF($S80="",P80,_FV($S80,"Price")*P80)</f>
        <v>770828000</v>
      </c>
      <c r="AC80" s="3" cm="1">
        <f t="array" ref="AC80">IF($S80="",Q80,_FV($S80,"Price")*Q80)</f>
        <v>624349000</v>
      </c>
      <c r="AD80" s="4">
        <f t="shared" si="21"/>
        <v>0.37538348343140893</v>
      </c>
      <c r="AE80" s="4">
        <f t="shared" si="22"/>
        <v>0.50592181070625775</v>
      </c>
      <c r="AF80" s="3">
        <f t="shared" si="23"/>
        <v>1809933394</v>
      </c>
      <c r="AG80" s="4" t="str">
        <f t="shared" si="24"/>
        <v>TNK</v>
      </c>
      <c r="AH80" s="4" t="str">
        <f t="shared" si="25"/>
        <v>Teekay Tankers Ltd.</v>
      </c>
      <c r="AI80" s="8" cm="1">
        <f t="array" ref="AI80">IF(U80="",F80,_FV(U80,"Price")*F80)</f>
        <v>1926741394</v>
      </c>
      <c r="AJ80" s="5">
        <f t="shared" si="28"/>
        <v>-0.22900000000000001</v>
      </c>
      <c r="AK80" s="5">
        <f t="shared" si="29"/>
        <v>-7.9000000000000001E-2</v>
      </c>
      <c r="AL80" s="6">
        <f t="shared" si="30"/>
        <v>1.5612750157607032</v>
      </c>
      <c r="AM80" s="6">
        <f t="shared" si="31"/>
        <v>4.1591468049925098</v>
      </c>
      <c r="AN80" s="6">
        <f t="shared" si="32"/>
        <v>-0.18162213122238033</v>
      </c>
      <c r="AO80" s="6">
        <f t="shared" si="33"/>
        <v>-0.52647427911297595</v>
      </c>
      <c r="AP80" s="5">
        <f t="shared" si="26"/>
        <v>0.88130529413766667</v>
      </c>
    </row>
    <row r="81" spans="1:42" x14ac:dyDescent="0.25">
      <c r="A81" s="1" t="s">
        <v>59</v>
      </c>
      <c r="B81" s="10">
        <v>135.636</v>
      </c>
      <c r="C81" s="10">
        <v>1.8320000000000001</v>
      </c>
      <c r="D81" s="11" t="str">
        <v>Iovance Biotherapeutics, Inc.</v>
      </c>
      <c r="E81" s="1">
        <v>9.8550000000000004</v>
      </c>
      <c r="F81" s="3">
        <v>2991130470</v>
      </c>
      <c r="G81" s="2" t="str">
        <v>USD</v>
      </c>
      <c r="H81" s="13">
        <v>0</v>
      </c>
      <c r="I81" s="5" t="str">
        <v>USD</v>
      </c>
      <c r="J81" s="3">
        <v>81682000</v>
      </c>
      <c r="K81" s="3">
        <v>231731000</v>
      </c>
      <c r="L81" s="3">
        <v>1189000</v>
      </c>
      <c r="M81" s="3">
        <v>32772000</v>
      </c>
      <c r="N81" s="3">
        <v>32772000</v>
      </c>
      <c r="O81" s="3">
        <v>-34928000</v>
      </c>
      <c r="P81" s="3">
        <v>67700000</v>
      </c>
      <c r="Q81" s="3">
        <v>-427432000</v>
      </c>
      <c r="R81" s="14" t="str">
        <f t="shared" si="27"/>
        <v/>
      </c>
      <c r="S81" s="3" t="s">
        <v>258</v>
      </c>
      <c r="T81" s="16" t="str">
        <f t="shared" si="20"/>
        <v/>
      </c>
      <c r="U81" s="16" t="s">
        <v>258</v>
      </c>
      <c r="V81" s="14" cm="1">
        <f t="array" ref="V81">IF($S81="",J81,_FV($S81,"Price")*J81)</f>
        <v>81682000</v>
      </c>
      <c r="W81" s="3" cm="1">
        <f t="array" ref="W81">IF($S81="",K81,_FV($S81,"Price")*K81)</f>
        <v>231731000</v>
      </c>
      <c r="X81" s="3" cm="1">
        <f t="array" ref="X81">IF($S81="",L81,_FV($S81,"Price")*L81)</f>
        <v>1189000</v>
      </c>
      <c r="Y81" s="3" cm="1">
        <f t="array" ref="Y81">IF($S81="",M81,_FV($S81,"Price")*M81)</f>
        <v>32772000</v>
      </c>
      <c r="Z81" s="3" cm="1">
        <f t="array" ref="Z81">IF($S81="",N81,_FV($S81,"Price")*N81)</f>
        <v>32772000</v>
      </c>
      <c r="AA81" s="3" cm="1">
        <f t="array" ref="AA81">IF($S81="",O81,_FV($S81,"Price")*O81)</f>
        <v>-34928000</v>
      </c>
      <c r="AB81" s="3" cm="1">
        <f t="array" ref="AB81">IF($S81="",P81,_FV($S81,"Price")*P81)</f>
        <v>67700000</v>
      </c>
      <c r="AC81" s="3" cm="1">
        <f t="array" ref="AC81">IF($S81="",Q81,_FV($S81,"Price")*Q81)</f>
        <v>-427432000</v>
      </c>
      <c r="AD81" s="4">
        <f t="shared" si="21"/>
        <v>-1.0657878676919321</v>
      </c>
      <c r="AE81" s="4">
        <f t="shared" si="22"/>
        <v>-13.042597339191992</v>
      </c>
      <c r="AF81" s="3">
        <f t="shared" si="23"/>
        <v>2841081470</v>
      </c>
      <c r="AG81" s="4" t="str">
        <f t="shared" si="24"/>
        <v>IOVA</v>
      </c>
      <c r="AH81" s="4" t="str">
        <f t="shared" si="25"/>
        <v>Iovance Biotherapeutics, Inc.</v>
      </c>
      <c r="AI81" s="8" cm="1">
        <f t="array" ref="AI81">IF(U81="",F81,_FV(U81,"Price")*F81)</f>
        <v>2991130470</v>
      </c>
      <c r="AJ81" s="5">
        <f t="shared" si="28"/>
        <v>135.636</v>
      </c>
      <c r="AK81" s="5">
        <f t="shared" si="29"/>
        <v>1.8320000000000001</v>
      </c>
      <c r="AL81" s="6">
        <f t="shared" si="30"/>
        <v>91.270916331014277</v>
      </c>
      <c r="AM81" s="6">
        <f t="shared" si="31"/>
        <v>-85.637038192853865</v>
      </c>
      <c r="AN81" s="6">
        <f t="shared" si="32"/>
        <v>-6.3137395818848889E-3</v>
      </c>
      <c r="AO81" s="6">
        <f t="shared" si="33"/>
        <v>-0.46745108183872197</v>
      </c>
      <c r="AP81" s="5">
        <f t="shared" si="26"/>
        <v>-14.108385206883925</v>
      </c>
    </row>
    <row r="82" spans="1:42" x14ac:dyDescent="0.25">
      <c r="A82" s="1" t="s">
        <v>60</v>
      </c>
      <c r="B82" s="10">
        <v>1.2E-2</v>
      </c>
      <c r="C82" s="10">
        <v>1.4999999999999999E-2</v>
      </c>
      <c r="D82" s="11" t="str">
        <v>Navigator Holdings Ltd.</v>
      </c>
      <c r="E82" s="1">
        <v>16.12</v>
      </c>
      <c r="F82" s="3">
        <v>1121874624</v>
      </c>
      <c r="G82" s="2" t="str">
        <v>USD</v>
      </c>
      <c r="H82" s="13">
        <v>0.16240248885586925</v>
      </c>
      <c r="I82" s="5" t="str">
        <v>USD</v>
      </c>
      <c r="J82" s="3">
        <v>792197000</v>
      </c>
      <c r="K82" s="3">
        <v>153194000</v>
      </c>
      <c r="L82" s="3">
        <v>550737000</v>
      </c>
      <c r="M82" s="3">
        <v>560231000</v>
      </c>
      <c r="N82" s="3">
        <v>560231000</v>
      </c>
      <c r="O82" s="3">
        <v>181166000</v>
      </c>
      <c r="P82" s="3">
        <v>379065000</v>
      </c>
      <c r="Q82" s="3">
        <v>261579000</v>
      </c>
      <c r="R82" s="14" t="str">
        <f t="shared" si="27"/>
        <v/>
      </c>
      <c r="S82" s="3" t="s">
        <v>258</v>
      </c>
      <c r="T82" s="16" t="str">
        <f t="shared" si="20"/>
        <v/>
      </c>
      <c r="U82" s="16" t="s">
        <v>258</v>
      </c>
      <c r="V82" s="14" cm="1">
        <f t="array" ref="V82">IF($S82="",J82,_FV($S82,"Price")*J82)</f>
        <v>792197000</v>
      </c>
      <c r="W82" s="3" cm="1">
        <f t="array" ref="W82">IF($S82="",K82,_FV($S82,"Price")*K82)</f>
        <v>153194000</v>
      </c>
      <c r="X82" s="3" cm="1">
        <f t="array" ref="X82">IF($S82="",L82,_FV($S82,"Price")*L82)</f>
        <v>550737000</v>
      </c>
      <c r="Y82" s="3" cm="1">
        <f t="array" ref="Y82">IF($S82="",M82,_FV($S82,"Price")*M82)</f>
        <v>560231000</v>
      </c>
      <c r="Z82" s="3" cm="1">
        <f t="array" ref="Z82">IF($S82="",N82,_FV($S82,"Price")*N82)</f>
        <v>560231000</v>
      </c>
      <c r="AA82" s="3" cm="1">
        <f t="array" ref="AA82">IF($S82="",O82,_FV($S82,"Price")*O82)</f>
        <v>181166000</v>
      </c>
      <c r="AB82" s="3" cm="1">
        <f t="array" ref="AB82">IF($S82="",P82,_FV($S82,"Price")*P82)</f>
        <v>379065000</v>
      </c>
      <c r="AC82" s="3" cm="1">
        <f t="array" ref="AC82">IF($S82="",Q82,_FV($S82,"Price")*Q82)</f>
        <v>261579000</v>
      </c>
      <c r="AD82" s="4">
        <f t="shared" si="21"/>
        <v>0.32337732114074375</v>
      </c>
      <c r="AE82" s="4">
        <f t="shared" si="22"/>
        <v>0.4669127556311593</v>
      </c>
      <c r="AF82" s="3">
        <f t="shared" si="23"/>
        <v>1760877624</v>
      </c>
      <c r="AG82" s="4" t="str">
        <f t="shared" si="24"/>
        <v>NVGS</v>
      </c>
      <c r="AH82" s="4" t="str">
        <f t="shared" si="25"/>
        <v>Navigator Holdings Ltd.</v>
      </c>
      <c r="AI82" s="8" cm="1">
        <f t="array" ref="AI82">IF(U82="",F82,_FV(U82,"Price")*F82)</f>
        <v>1121874624</v>
      </c>
      <c r="AJ82" s="5">
        <f t="shared" si="28"/>
        <v>1.2E-2</v>
      </c>
      <c r="AK82" s="5">
        <f t="shared" si="29"/>
        <v>1.4999999999999999E-2</v>
      </c>
      <c r="AL82" s="6">
        <f t="shared" si="30"/>
        <v>2.0025215027372636</v>
      </c>
      <c r="AM82" s="6">
        <f t="shared" si="31"/>
        <v>6.1925230120442025</v>
      </c>
      <c r="AN82" s="6">
        <f t="shared" si="32"/>
        <v>5.1604358433701689</v>
      </c>
      <c r="AO82" s="6">
        <f t="shared" si="33"/>
        <v>4.1283486746961353</v>
      </c>
      <c r="AP82" s="5">
        <f t="shared" si="26"/>
        <v>0.79029007677190299</v>
      </c>
    </row>
    <row r="83" spans="1:42" x14ac:dyDescent="0.25">
      <c r="A83" s="1" t="s">
        <v>61</v>
      </c>
      <c r="B83" s="10">
        <v>8.4000000000000005E-2</v>
      </c>
      <c r="C83" s="10">
        <v>0.1</v>
      </c>
      <c r="D83" s="11" t="str">
        <v>Visa Inc.</v>
      </c>
      <c r="E83" s="1">
        <v>288.2</v>
      </c>
      <c r="F83" s="3">
        <v>569456347253</v>
      </c>
      <c r="G83" s="2" t="str">
        <v>USD</v>
      </c>
      <c r="H83" s="13">
        <v>0.11405663596042306</v>
      </c>
      <c r="I83" s="5" t="str">
        <v>USD</v>
      </c>
      <c r="J83" s="3">
        <v>20602000000</v>
      </c>
      <c r="K83" s="3">
        <v>15689000000</v>
      </c>
      <c r="L83" s="3">
        <v>32653000000</v>
      </c>
      <c r="M83" s="3">
        <v>34918000000</v>
      </c>
      <c r="N83" s="3">
        <v>34918000000</v>
      </c>
      <c r="O83" s="3">
        <v>27998000000</v>
      </c>
      <c r="P83" s="3">
        <v>6920000000</v>
      </c>
      <c r="Q83" s="3">
        <v>21336000000</v>
      </c>
      <c r="R83" s="14" t="str">
        <f t="shared" si="27"/>
        <v/>
      </c>
      <c r="S83" s="3" t="s">
        <v>258</v>
      </c>
      <c r="T83" s="16" t="str">
        <f t="shared" si="20"/>
        <v/>
      </c>
      <c r="U83" s="16" t="s">
        <v>258</v>
      </c>
      <c r="V83" s="14" cm="1">
        <f t="array" ref="V83">IF($S83="",J83,_FV($S83,"Price")*J83)</f>
        <v>20602000000</v>
      </c>
      <c r="W83" s="3" cm="1">
        <f t="array" ref="W83">IF($S83="",K83,_FV($S83,"Price")*K83)</f>
        <v>15689000000</v>
      </c>
      <c r="X83" s="3" cm="1">
        <f t="array" ref="X83">IF($S83="",L83,_FV($S83,"Price")*L83)</f>
        <v>32653000000</v>
      </c>
      <c r="Y83" s="3" cm="1">
        <f t="array" ref="Y83">IF($S83="",M83,_FV($S83,"Price")*M83)</f>
        <v>34918000000</v>
      </c>
      <c r="Z83" s="3" cm="1">
        <f t="array" ref="Z83">IF($S83="",N83,_FV($S83,"Price")*N83)</f>
        <v>34918000000</v>
      </c>
      <c r="AA83" s="3" cm="1">
        <f t="array" ref="AA83">IF($S83="",O83,_FV($S83,"Price")*O83)</f>
        <v>27998000000</v>
      </c>
      <c r="AB83" s="3" cm="1">
        <f t="array" ref="AB83">IF($S83="",P83,_FV($S83,"Price")*P83)</f>
        <v>6920000000</v>
      </c>
      <c r="AC83" s="3" cm="1">
        <f t="array" ref="AC83">IF($S83="",Q83,_FV($S83,"Price")*Q83)</f>
        <v>21336000000</v>
      </c>
      <c r="AD83" s="4">
        <f t="shared" si="21"/>
        <v>0.80182141016094854</v>
      </c>
      <c r="AE83" s="4">
        <f t="shared" si="22"/>
        <v>0.61103155965404665</v>
      </c>
      <c r="AF83" s="3">
        <f t="shared" si="23"/>
        <v>574369347253</v>
      </c>
      <c r="AG83" s="4" t="str">
        <f t="shared" si="24"/>
        <v>V</v>
      </c>
      <c r="AH83" s="4" t="str">
        <f t="shared" si="25"/>
        <v>Visa Inc.</v>
      </c>
      <c r="AI83" s="8" cm="1">
        <f t="array" ref="AI83">IF(U83="",F83,_FV(U83,"Price")*F83)</f>
        <v>569456347253</v>
      </c>
      <c r="AJ83" s="5">
        <f t="shared" si="28"/>
        <v>8.4000000000000005E-2</v>
      </c>
      <c r="AK83" s="5">
        <f t="shared" si="29"/>
        <v>0.1</v>
      </c>
      <c r="AL83" s="6">
        <f t="shared" si="30"/>
        <v>16.308389577094907</v>
      </c>
      <c r="AM83" s="6">
        <f t="shared" si="31"/>
        <v>20.339179486141866</v>
      </c>
      <c r="AN83" s="6">
        <f t="shared" si="32"/>
        <v>2.421330891207365</v>
      </c>
      <c r="AO83" s="6">
        <f t="shared" si="33"/>
        <v>2.0339179486141865</v>
      </c>
      <c r="AP83" s="5">
        <f t="shared" si="26"/>
        <v>1.4128529698149952</v>
      </c>
    </row>
    <row r="84" spans="1:42" x14ac:dyDescent="0.25">
      <c r="A84" s="1" t="s">
        <v>62</v>
      </c>
      <c r="B84" s="10">
        <v>-0.23699999999999999</v>
      </c>
      <c r="C84" s="10">
        <v>0.10100000000000001</v>
      </c>
      <c r="D84" s="11" t="str">
        <v>Consolidated Water Co. Ltd.</v>
      </c>
      <c r="E84" s="1">
        <v>25.67</v>
      </c>
      <c r="F84" s="3">
        <v>406471615</v>
      </c>
      <c r="G84" s="2" t="str">
        <v>USD</v>
      </c>
      <c r="H84" s="13">
        <v>0.91500224876534675</v>
      </c>
      <c r="I84" s="5" t="str">
        <v>USD</v>
      </c>
      <c r="J84" s="3">
        <v>3853908</v>
      </c>
      <c r="K84" s="3">
        <v>50711751</v>
      </c>
      <c r="L84" s="3">
        <v>180211233</v>
      </c>
      <c r="M84" s="3">
        <v>175273528</v>
      </c>
      <c r="N84" s="3">
        <v>175273528</v>
      </c>
      <c r="O84" s="3">
        <v>61402711</v>
      </c>
      <c r="P84" s="3">
        <v>113870817</v>
      </c>
      <c r="Q84" s="3">
        <v>43751190</v>
      </c>
      <c r="R84" s="14" t="str">
        <f t="shared" si="27"/>
        <v/>
      </c>
      <c r="S84" s="3" t="s">
        <v>258</v>
      </c>
      <c r="T84" s="16" t="str">
        <f t="shared" si="20"/>
        <v/>
      </c>
      <c r="U84" s="16" t="s">
        <v>258</v>
      </c>
      <c r="V84" s="14" cm="1">
        <f t="array" ref="V84">IF($S84="",J84,_FV($S84,"Price")*J84)</f>
        <v>3853908</v>
      </c>
      <c r="W84" s="3" cm="1">
        <f t="array" ref="W84">IF($S84="",K84,_FV($S84,"Price")*K84)</f>
        <v>50711751</v>
      </c>
      <c r="X84" s="3" cm="1">
        <f t="array" ref="X84">IF($S84="",L84,_FV($S84,"Price")*L84)</f>
        <v>180211233</v>
      </c>
      <c r="Y84" s="3" cm="1">
        <f t="array" ref="Y84">IF($S84="",M84,_FV($S84,"Price")*M84)</f>
        <v>175273528</v>
      </c>
      <c r="Z84" s="3" cm="1">
        <f t="array" ref="Z84">IF($S84="",N84,_FV($S84,"Price")*N84)</f>
        <v>175273528</v>
      </c>
      <c r="AA84" s="3" cm="1">
        <f t="array" ref="AA84">IF($S84="",O84,_FV($S84,"Price")*O84)</f>
        <v>61402711</v>
      </c>
      <c r="AB84" s="3" cm="1">
        <f t="array" ref="AB84">IF($S84="",P84,_FV($S84,"Price")*P84)</f>
        <v>113870817</v>
      </c>
      <c r="AC84" s="3" cm="1">
        <f t="array" ref="AC84">IF($S84="",Q84,_FV($S84,"Price")*Q84)</f>
        <v>43751190</v>
      </c>
      <c r="AD84" s="4">
        <f t="shared" si="21"/>
        <v>0.35032507019542619</v>
      </c>
      <c r="AE84" s="4">
        <f t="shared" si="22"/>
        <v>0.2496166449048712</v>
      </c>
      <c r="AF84" s="3">
        <f t="shared" si="23"/>
        <v>359613772</v>
      </c>
      <c r="AG84" s="4" t="str">
        <f t="shared" si="24"/>
        <v>CWCO</v>
      </c>
      <c r="AH84" s="4" t="str">
        <f t="shared" si="25"/>
        <v>Consolidated Water Co. Ltd.</v>
      </c>
      <c r="AI84" s="8" cm="1">
        <f t="array" ref="AI84">IF(U84="",F84,_FV(U84,"Price")*F84)</f>
        <v>406471615</v>
      </c>
      <c r="AJ84" s="5">
        <f t="shared" si="28"/>
        <v>-0.23699999999999999</v>
      </c>
      <c r="AK84" s="5">
        <f t="shared" si="29"/>
        <v>0.10100000000000001</v>
      </c>
      <c r="AL84" s="6">
        <f t="shared" si="30"/>
        <v>2.3190701963847045</v>
      </c>
      <c r="AM84" s="6">
        <f t="shared" si="31"/>
        <v>6.6197665930417955</v>
      </c>
      <c r="AN84" s="6">
        <f t="shared" si="32"/>
        <v>-0.27931504611990698</v>
      </c>
      <c r="AO84" s="6">
        <f t="shared" si="33"/>
        <v>0.65542243495463315</v>
      </c>
      <c r="AP84" s="5">
        <f t="shared" si="26"/>
        <v>0.59994171510029737</v>
      </c>
    </row>
    <row r="85" spans="1:42" x14ac:dyDescent="0.25">
      <c r="A85" s="1" t="s">
        <v>63</v>
      </c>
      <c r="B85" s="10">
        <v>0.46400002000000001</v>
      </c>
      <c r="C85" s="10">
        <v>0.06</v>
      </c>
      <c r="D85" s="11" t="str">
        <v>Powell Industries, Inc.</v>
      </c>
      <c r="E85" s="1">
        <v>215.62</v>
      </c>
      <c r="F85" s="3">
        <v>2584809436</v>
      </c>
      <c r="G85" s="2" t="str">
        <v>USD</v>
      </c>
      <c r="H85" s="13">
        <v>0.31305226237462025</v>
      </c>
      <c r="I85" s="5" t="str">
        <v>USD</v>
      </c>
      <c r="J85" s="3">
        <v>909000</v>
      </c>
      <c r="K85" s="3">
        <v>101954000</v>
      </c>
      <c r="L85" s="3">
        <v>699308000</v>
      </c>
      <c r="M85" s="3">
        <v>945934000</v>
      </c>
      <c r="N85" s="3">
        <v>945934000</v>
      </c>
      <c r="O85" s="3">
        <v>244636000</v>
      </c>
      <c r="P85" s="3">
        <v>701298000</v>
      </c>
      <c r="Q85" s="3">
        <v>62520000</v>
      </c>
      <c r="R85" s="14" t="str">
        <f t="shared" si="27"/>
        <v/>
      </c>
      <c r="S85" s="3" t="s">
        <v>258</v>
      </c>
      <c r="T85" s="16" t="str">
        <f t="shared" si="20"/>
        <v/>
      </c>
      <c r="U85" s="16" t="s">
        <v>258</v>
      </c>
      <c r="V85" s="14" cm="1">
        <f t="array" ref="V85">IF($S85="",J85,_FV($S85,"Price")*J85)</f>
        <v>909000</v>
      </c>
      <c r="W85" s="3" cm="1">
        <f t="array" ref="W85">IF($S85="",K85,_FV($S85,"Price")*K85)</f>
        <v>101954000</v>
      </c>
      <c r="X85" s="3" cm="1">
        <f t="array" ref="X85">IF($S85="",L85,_FV($S85,"Price")*L85)</f>
        <v>699308000</v>
      </c>
      <c r="Y85" s="3" cm="1">
        <f t="array" ref="Y85">IF($S85="",M85,_FV($S85,"Price")*M85)</f>
        <v>945934000</v>
      </c>
      <c r="Z85" s="3" cm="1">
        <f t="array" ref="Z85">IF($S85="",N85,_FV($S85,"Price")*N85)</f>
        <v>945934000</v>
      </c>
      <c r="AA85" s="3" cm="1">
        <f t="array" ref="AA85">IF($S85="",O85,_FV($S85,"Price")*O85)</f>
        <v>244636000</v>
      </c>
      <c r="AB85" s="3" cm="1">
        <f t="array" ref="AB85">IF($S85="",P85,_FV($S85,"Price")*P85)</f>
        <v>701298000</v>
      </c>
      <c r="AC85" s="3" cm="1">
        <f t="array" ref="AC85">IF($S85="",Q85,_FV($S85,"Price")*Q85)</f>
        <v>62520000</v>
      </c>
      <c r="AD85" s="4">
        <f t="shared" si="21"/>
        <v>0.25861846598177041</v>
      </c>
      <c r="AE85" s="4">
        <f t="shared" si="22"/>
        <v>6.6093406093871238E-2</v>
      </c>
      <c r="AF85" s="3">
        <f t="shared" si="23"/>
        <v>2483764436</v>
      </c>
      <c r="AG85" s="4" t="str">
        <f t="shared" si="24"/>
        <v>POWL</v>
      </c>
      <c r="AH85" s="4" t="str">
        <f t="shared" si="25"/>
        <v>Powell Industries, Inc.</v>
      </c>
      <c r="AI85" s="8" cm="1">
        <f t="array" ref="AI85">IF(U85="",F85,_FV(U85,"Price")*F85)</f>
        <v>2584809436</v>
      </c>
      <c r="AJ85" s="5">
        <f t="shared" si="28"/>
        <v>0.46400002000000001</v>
      </c>
      <c r="AK85" s="5">
        <f t="shared" si="29"/>
        <v>0.06</v>
      </c>
      <c r="AL85" s="6">
        <f t="shared" si="30"/>
        <v>2.7325473405121286</v>
      </c>
      <c r="AM85" s="6">
        <f t="shared" si="31"/>
        <v>10.565940564757435</v>
      </c>
      <c r="AN85" s="6">
        <f t="shared" si="32"/>
        <v>0.22771422649415907</v>
      </c>
      <c r="AO85" s="6">
        <f t="shared" si="33"/>
        <v>1.7609900941262393</v>
      </c>
      <c r="AP85" s="5">
        <f t="shared" si="26"/>
        <v>0.32471187207564167</v>
      </c>
    </row>
    <row r="86" spans="1:42" x14ac:dyDescent="0.25">
      <c r="A86" s="1" t="s">
        <v>64</v>
      </c>
      <c r="B86" s="10">
        <v>0.219</v>
      </c>
      <c r="C86" s="10">
        <v>0.20499999999999999</v>
      </c>
      <c r="D86" s="11" t="str">
        <v>Shopify Inc.</v>
      </c>
      <c r="E86" s="1">
        <v>80.215000000000003</v>
      </c>
      <c r="F86" s="3">
        <v>103454776617</v>
      </c>
      <c r="G86" s="2" t="str">
        <v>USD</v>
      </c>
      <c r="H86" s="13">
        <v>0.26074490380480669</v>
      </c>
      <c r="I86" s="5" t="str">
        <v>USD</v>
      </c>
      <c r="J86" s="3">
        <v>1136833253</v>
      </c>
      <c r="K86" s="3">
        <v>1649328000</v>
      </c>
      <c r="L86" s="3">
        <v>7060000000</v>
      </c>
      <c r="M86" s="3">
        <v>7763578249</v>
      </c>
      <c r="N86" s="3">
        <v>7763578249</v>
      </c>
      <c r="O86" s="3">
        <v>3964784485</v>
      </c>
      <c r="P86" s="3">
        <v>3798793764</v>
      </c>
      <c r="Q86" s="3">
        <v>-88000000</v>
      </c>
      <c r="R86" s="14" t="str">
        <f t="shared" si="27"/>
        <v/>
      </c>
      <c r="S86" s="3" t="s">
        <v>258</v>
      </c>
      <c r="T86" s="16" t="str">
        <f t="shared" si="20"/>
        <v/>
      </c>
      <c r="U86" s="16" t="s">
        <v>258</v>
      </c>
      <c r="V86" s="14" cm="1">
        <f t="array" ref="V86">IF($S86="",J86,_FV($S86,"Price")*J86)</f>
        <v>1136833253</v>
      </c>
      <c r="W86" s="3" cm="1">
        <f t="array" ref="W86">IF($S86="",K86,_FV($S86,"Price")*K86)</f>
        <v>1649328000</v>
      </c>
      <c r="X86" s="3" cm="1">
        <f t="array" ref="X86">IF($S86="",L86,_FV($S86,"Price")*L86)</f>
        <v>7060000000</v>
      </c>
      <c r="Y86" s="3" cm="1">
        <f t="array" ref="Y86">IF($S86="",M86,_FV($S86,"Price")*M86)</f>
        <v>7763578249</v>
      </c>
      <c r="Z86" s="3" cm="1">
        <f t="array" ref="Z86">IF($S86="",N86,_FV($S86,"Price")*N86)</f>
        <v>7763578249</v>
      </c>
      <c r="AA86" s="3" cm="1">
        <f t="array" ref="AA86">IF($S86="",O86,_FV($S86,"Price")*O86)</f>
        <v>3964784485</v>
      </c>
      <c r="AB86" s="3" cm="1">
        <f t="array" ref="AB86">IF($S86="",P86,_FV($S86,"Price")*P86)</f>
        <v>3798793764</v>
      </c>
      <c r="AC86" s="3" cm="1">
        <f t="array" ref="AC86">IF($S86="",Q86,_FV($S86,"Price")*Q86)</f>
        <v>-88000000</v>
      </c>
      <c r="AD86" s="4">
        <f t="shared" si="21"/>
        <v>0.51069034893938114</v>
      </c>
      <c r="AE86" s="4">
        <f t="shared" si="22"/>
        <v>-1.1334979461478987E-2</v>
      </c>
      <c r="AF86" s="3">
        <f t="shared" si="23"/>
        <v>102942281870</v>
      </c>
      <c r="AG86" s="4" t="str">
        <f t="shared" si="24"/>
        <v>SHOP</v>
      </c>
      <c r="AH86" s="4" t="str">
        <f t="shared" si="25"/>
        <v>Shopify Inc.</v>
      </c>
      <c r="AI86" s="8" cm="1">
        <f t="array" ref="AI86">IF(U86="",F86,_FV(U86,"Price")*F86)</f>
        <v>103454776617</v>
      </c>
      <c r="AJ86" s="5">
        <f t="shared" si="28"/>
        <v>0.219</v>
      </c>
      <c r="AK86" s="5">
        <f t="shared" si="29"/>
        <v>0.20499999999999999</v>
      </c>
      <c r="AL86" s="6">
        <f t="shared" si="30"/>
        <v>13.325656456199905</v>
      </c>
      <c r="AM86" s="6">
        <f t="shared" si="31"/>
        <v>26.093417437543266</v>
      </c>
      <c r="AN86" s="6">
        <f t="shared" si="32"/>
        <v>1.1914802482896467</v>
      </c>
      <c r="AO86" s="6">
        <f t="shared" si="33"/>
        <v>1.2728496310996718</v>
      </c>
      <c r="AP86" s="5">
        <f t="shared" si="26"/>
        <v>0.49935536947790216</v>
      </c>
    </row>
    <row r="87" spans="1:42" x14ac:dyDescent="0.25">
      <c r="A87" s="1" t="s">
        <v>65</v>
      </c>
      <c r="B87" s="10">
        <v>0.30099999999999999</v>
      </c>
      <c r="C87" s="10">
        <v>0.21700000999999999</v>
      </c>
      <c r="D87" s="11" t="str">
        <v>Axon Enterprise, Inc.</v>
      </c>
      <c r="E87" s="1">
        <v>396.47500000000002</v>
      </c>
      <c r="F87" s="3">
        <v>29963320593</v>
      </c>
      <c r="G87" s="2" t="str">
        <v>USD</v>
      </c>
      <c r="H87" s="13">
        <v>0.31384571426170338</v>
      </c>
      <c r="I87" s="5" t="str">
        <v>USD</v>
      </c>
      <c r="J87" s="3">
        <v>720383000</v>
      </c>
      <c r="K87" s="3">
        <v>353684000</v>
      </c>
      <c r="L87" s="3">
        <v>1563391000</v>
      </c>
      <c r="M87" s="3">
        <v>1810578000</v>
      </c>
      <c r="N87" s="3">
        <v>1810578000</v>
      </c>
      <c r="O87" s="3">
        <v>1082940000</v>
      </c>
      <c r="P87" s="3">
        <v>727638000</v>
      </c>
      <c r="Q87" s="3">
        <v>187427000</v>
      </c>
      <c r="R87" s="14" t="str">
        <f t="shared" si="27"/>
        <v/>
      </c>
      <c r="S87" s="3" t="s">
        <v>258</v>
      </c>
      <c r="T87" s="16" t="str">
        <f t="shared" si="20"/>
        <v/>
      </c>
      <c r="U87" s="16" t="s">
        <v>258</v>
      </c>
      <c r="V87" s="14" cm="1">
        <f t="array" ref="V87">IF($S87="",J87,_FV($S87,"Price")*J87)</f>
        <v>720383000</v>
      </c>
      <c r="W87" s="3" cm="1">
        <f t="array" ref="W87">IF($S87="",K87,_FV($S87,"Price")*K87)</f>
        <v>353684000</v>
      </c>
      <c r="X87" s="3" cm="1">
        <f t="array" ref="X87">IF($S87="",L87,_FV($S87,"Price")*L87)</f>
        <v>1563391000</v>
      </c>
      <c r="Y87" s="3" cm="1">
        <f t="array" ref="Y87">IF($S87="",M87,_FV($S87,"Price")*M87)</f>
        <v>1810578000</v>
      </c>
      <c r="Z87" s="3" cm="1">
        <f t="array" ref="Z87">IF($S87="",N87,_FV($S87,"Price")*N87)</f>
        <v>1810578000</v>
      </c>
      <c r="AA87" s="3" cm="1">
        <f t="array" ref="AA87">IF($S87="",O87,_FV($S87,"Price")*O87)</f>
        <v>1082940000</v>
      </c>
      <c r="AB87" s="3" cm="1">
        <f t="array" ref="AB87">IF($S87="",P87,_FV($S87,"Price")*P87)</f>
        <v>727638000</v>
      </c>
      <c r="AC87" s="3" cm="1">
        <f t="array" ref="AC87">IF($S87="",Q87,_FV($S87,"Price")*Q87)</f>
        <v>187427000</v>
      </c>
      <c r="AD87" s="4">
        <f t="shared" si="21"/>
        <v>0.59811839092267771</v>
      </c>
      <c r="AE87" s="4">
        <f t="shared" si="22"/>
        <v>0.10351777167291329</v>
      </c>
      <c r="AF87" s="3">
        <f t="shared" si="23"/>
        <v>30330019593</v>
      </c>
      <c r="AG87" s="4" t="str">
        <f t="shared" si="24"/>
        <v>AXON</v>
      </c>
      <c r="AH87" s="4" t="str">
        <f t="shared" si="25"/>
        <v>Axon Enterprise, Inc.</v>
      </c>
      <c r="AI87" s="8" cm="1">
        <f t="array" ref="AI87">IF(U87="",F87,_FV(U87,"Price")*F87)</f>
        <v>29963320593</v>
      </c>
      <c r="AJ87" s="5">
        <f t="shared" si="28"/>
        <v>0.30099999999999999</v>
      </c>
      <c r="AK87" s="5">
        <f t="shared" si="29"/>
        <v>0.21700000999999999</v>
      </c>
      <c r="AL87" s="6">
        <f t="shared" si="30"/>
        <v>16.549036049813928</v>
      </c>
      <c r="AM87" s="6">
        <f t="shared" si="31"/>
        <v>27.668495570391713</v>
      </c>
      <c r="AN87" s="6">
        <f t="shared" si="32"/>
        <v>0.91921912193992394</v>
      </c>
      <c r="AO87" s="6">
        <f t="shared" si="33"/>
        <v>1.2750458200620227</v>
      </c>
      <c r="AP87" s="5">
        <f t="shared" si="26"/>
        <v>0.70163616259559103</v>
      </c>
    </row>
    <row r="88" spans="1:42" x14ac:dyDescent="0.25">
      <c r="A88" s="1" t="s">
        <v>66</v>
      </c>
      <c r="B88" s="10">
        <v>0.111</v>
      </c>
      <c r="C88" s="10">
        <v>0.122</v>
      </c>
      <c r="D88" s="11" t="str">
        <v>Autodesk, Inc.</v>
      </c>
      <c r="E88" s="1">
        <v>267.19</v>
      </c>
      <c r="F88" s="3">
        <v>57445850000</v>
      </c>
      <c r="G88" s="2" t="str">
        <v>USD</v>
      </c>
      <c r="H88" s="13">
        <v>8.6913086913086912E-2</v>
      </c>
      <c r="I88" s="5" t="str">
        <v>USD</v>
      </c>
      <c r="J88" s="3">
        <v>2603000000</v>
      </c>
      <c r="K88" s="3">
        <v>1947000000</v>
      </c>
      <c r="L88" s="3">
        <v>5440000000</v>
      </c>
      <c r="M88" s="3">
        <v>5497000000</v>
      </c>
      <c r="N88" s="3">
        <v>5497000000</v>
      </c>
      <c r="O88" s="3">
        <v>5000000000</v>
      </c>
      <c r="P88" s="3">
        <v>497000000</v>
      </c>
      <c r="Q88" s="3">
        <v>1250000000</v>
      </c>
      <c r="R88" s="14" t="str">
        <f t="shared" si="27"/>
        <v/>
      </c>
      <c r="S88" s="3" t="s">
        <v>258</v>
      </c>
      <c r="T88" s="16" t="str">
        <f t="shared" si="20"/>
        <v/>
      </c>
      <c r="U88" s="16" t="s">
        <v>258</v>
      </c>
      <c r="V88" s="14" cm="1">
        <f t="array" ref="V88">IF($S88="",J88,_FV($S88,"Price")*J88)</f>
        <v>2603000000</v>
      </c>
      <c r="W88" s="3" cm="1">
        <f t="array" ref="W88">IF($S88="",K88,_FV($S88,"Price")*K88)</f>
        <v>1947000000</v>
      </c>
      <c r="X88" s="3" cm="1">
        <f t="array" ref="X88">IF($S88="",L88,_FV($S88,"Price")*L88)</f>
        <v>5440000000</v>
      </c>
      <c r="Y88" s="3" cm="1">
        <f t="array" ref="Y88">IF($S88="",M88,_FV($S88,"Price")*M88)</f>
        <v>5497000000</v>
      </c>
      <c r="Z88" s="3" cm="1">
        <f t="array" ref="Z88">IF($S88="",N88,_FV($S88,"Price")*N88)</f>
        <v>5497000000</v>
      </c>
      <c r="AA88" s="3" cm="1">
        <f t="array" ref="AA88">IF($S88="",O88,_FV($S88,"Price")*O88)</f>
        <v>5000000000</v>
      </c>
      <c r="AB88" s="3" cm="1">
        <f t="array" ref="AB88">IF($S88="",P88,_FV($S88,"Price")*P88)</f>
        <v>497000000</v>
      </c>
      <c r="AC88" s="3" cm="1">
        <f t="array" ref="AC88">IF($S88="",Q88,_FV($S88,"Price")*Q88)</f>
        <v>1250000000</v>
      </c>
      <c r="AD88" s="4">
        <f t="shared" si="21"/>
        <v>0.90958704748044383</v>
      </c>
      <c r="AE88" s="4">
        <f t="shared" si="22"/>
        <v>0.22739676187011096</v>
      </c>
      <c r="AF88" s="3">
        <f t="shared" si="23"/>
        <v>58101850000</v>
      </c>
      <c r="AG88" s="4" t="str">
        <f t="shared" si="24"/>
        <v>ADSK</v>
      </c>
      <c r="AH88" s="4" t="str">
        <f t="shared" si="25"/>
        <v>Autodesk, Inc.</v>
      </c>
      <c r="AI88" s="8" cm="1">
        <f t="array" ref="AI88">IF(U88="",F88,_FV(U88,"Price")*F88)</f>
        <v>57445850000</v>
      </c>
      <c r="AJ88" s="5">
        <f t="shared" si="28"/>
        <v>0.111</v>
      </c>
      <c r="AK88" s="5">
        <f t="shared" si="29"/>
        <v>0.122</v>
      </c>
      <c r="AL88" s="6">
        <f t="shared" si="30"/>
        <v>10.450400218300892</v>
      </c>
      <c r="AM88" s="6">
        <f t="shared" si="31"/>
        <v>11.48917</v>
      </c>
      <c r="AN88" s="6">
        <f t="shared" si="32"/>
        <v>1.0350603603603603</v>
      </c>
      <c r="AO88" s="6">
        <f t="shared" si="33"/>
        <v>0.94173524590163937</v>
      </c>
      <c r="AP88" s="5">
        <f t="shared" si="26"/>
        <v>1.1369838093505549</v>
      </c>
    </row>
    <row r="89" spans="1:42" x14ac:dyDescent="0.25">
      <c r="A89" s="1" t="s">
        <v>103</v>
      </c>
      <c r="B89" s="10">
        <v>9.8000005000000001E-2</v>
      </c>
      <c r="C89" s="10">
        <v>9.8000005000000001E-2</v>
      </c>
      <c r="D89" s="11" t="str">
        <v>IONOS Group SE</v>
      </c>
      <c r="E89" s="1">
        <v>21.9</v>
      </c>
      <c r="F89" s="3">
        <v>3055314180</v>
      </c>
      <c r="G89" s="2" t="str">
        <v>EUR</v>
      </c>
      <c r="H89" s="13">
        <v>0.10114226183156336</v>
      </c>
      <c r="I89" s="5" t="str">
        <v>EUR</v>
      </c>
      <c r="J89" s="3">
        <v>1065742999</v>
      </c>
      <c r="K89" s="3">
        <v>28516000</v>
      </c>
      <c r="L89" s="3">
        <v>1423734000</v>
      </c>
      <c r="M89" s="3">
        <v>1466704000</v>
      </c>
      <c r="N89" s="3">
        <v>1466704000</v>
      </c>
      <c r="O89" s="3">
        <v>729211000</v>
      </c>
      <c r="P89" s="3">
        <v>737493000</v>
      </c>
      <c r="Q89" s="3">
        <v>363827000</v>
      </c>
      <c r="R89" s="14" t="str">
        <f t="shared" si="27"/>
        <v>EUR/USD</v>
      </c>
      <c r="S89" s="3" t="e" vm="3">
        <v>#VALUE!</v>
      </c>
      <c r="T89" s="16" t="str">
        <f t="shared" si="20"/>
        <v>EUR/USD</v>
      </c>
      <c r="U89" s="16" t="e" vm="3">
        <v>#VALUE!</v>
      </c>
      <c r="V89" s="14" cm="1">
        <f t="array" ref="V89">IF($S89="",J89,_FV($S89,"Price")*J89)</f>
        <v>1184999640.5881002</v>
      </c>
      <c r="W89" s="3" cm="1">
        <f t="array" ref="W89">IF($S89="",K89,_FV($S89,"Price")*K89)</f>
        <v>31706940.400000002</v>
      </c>
      <c r="X89" s="3" cm="1">
        <f t="array" ref="X89">IF($S89="",L89,_FV($S89,"Price")*L89)</f>
        <v>1583049834.6000001</v>
      </c>
      <c r="Y89" s="3" cm="1">
        <f t="array" ref="Y89">IF($S89="",M89,_FV($S89,"Price")*M89)</f>
        <v>1630828177.6000001</v>
      </c>
      <c r="Z89" s="3" cm="1">
        <f t="array" ref="Z89">IF($S89="",N89,_FV($S89,"Price")*N89)</f>
        <v>1630828177.6000001</v>
      </c>
      <c r="AA89" s="3" cm="1">
        <f t="array" ref="AA89">IF($S89="",O89,_FV($S89,"Price")*O89)</f>
        <v>810809710.9000001</v>
      </c>
      <c r="AB89" s="3" cm="1">
        <f t="array" ref="AB89">IF($S89="",P89,_FV($S89,"Price")*P89)</f>
        <v>820018466.70000005</v>
      </c>
      <c r="AC89" s="3" cm="1">
        <f t="array" ref="AC89">IF($S89="",Q89,_FV($S89,"Price")*Q89)</f>
        <v>404539241.30000001</v>
      </c>
      <c r="AD89" s="4">
        <f t="shared" si="21"/>
        <v>0.49717666277585659</v>
      </c>
      <c r="AE89" s="4">
        <f t="shared" si="22"/>
        <v>0.24805754944419597</v>
      </c>
      <c r="AF89" s="3">
        <f t="shared" si="23"/>
        <v>4434430835.7420006</v>
      </c>
      <c r="AG89" s="4" t="str">
        <f t="shared" si="24"/>
        <v>IOS.DE</v>
      </c>
      <c r="AH89" s="4" t="str">
        <f t="shared" si="25"/>
        <v>IONOS Group SE</v>
      </c>
      <c r="AI89" s="8" cm="1">
        <f t="array" ref="AI89">IF(U89="",F89,_FV(U89,"Price")*F89)</f>
        <v>3397203836.7420001</v>
      </c>
      <c r="AJ89" s="5">
        <f t="shared" si="28"/>
        <v>9.8000005000000001E-2</v>
      </c>
      <c r="AK89" s="5">
        <f t="shared" si="29"/>
        <v>9.8000005000000001E-2</v>
      </c>
      <c r="AL89" s="6">
        <f t="shared" si="30"/>
        <v>2.0831157343267623</v>
      </c>
      <c r="AM89" s="6">
        <f t="shared" si="31"/>
        <v>4.1898904158055759</v>
      </c>
      <c r="AN89" s="6">
        <f t="shared" si="32"/>
        <v>0.42753981653425177</v>
      </c>
      <c r="AO89" s="6">
        <f t="shared" si="33"/>
        <v>0.42753981653425177</v>
      </c>
      <c r="AP89" s="5">
        <f t="shared" si="26"/>
        <v>0.74523421222005259</v>
      </c>
    </row>
    <row r="90" spans="1:42" x14ac:dyDescent="0.25">
      <c r="A90" s="1" t="s">
        <v>67</v>
      </c>
      <c r="B90" s="10">
        <v>0.17399999999999999</v>
      </c>
      <c r="C90" s="10">
        <v>0.14799999999999999</v>
      </c>
      <c r="D90" s="11" t="str">
        <v>Opera Limited</v>
      </c>
      <c r="E90" s="1">
        <v>15.15</v>
      </c>
      <c r="F90" s="3">
        <v>1340256552</v>
      </c>
      <c r="G90" s="2" t="str">
        <v>USD</v>
      </c>
      <c r="H90" s="13">
        <v>0.19996515495246756</v>
      </c>
      <c r="I90" s="5" t="str">
        <v>USD</v>
      </c>
      <c r="J90" s="3">
        <v>9679127</v>
      </c>
      <c r="K90" s="3">
        <v>52414000</v>
      </c>
      <c r="L90" s="3">
        <v>397232865</v>
      </c>
      <c r="M90" s="3">
        <v>427981008</v>
      </c>
      <c r="N90" s="3">
        <v>427981008</v>
      </c>
      <c r="O90" s="3">
        <v>252534412</v>
      </c>
      <c r="P90" s="3">
        <v>175446596</v>
      </c>
      <c r="Q90" s="3">
        <v>76148800</v>
      </c>
      <c r="R90" s="14" t="str">
        <f t="shared" si="27"/>
        <v/>
      </c>
      <c r="S90" s="3" t="s">
        <v>258</v>
      </c>
      <c r="T90" s="16" t="str">
        <f t="shared" si="20"/>
        <v/>
      </c>
      <c r="U90" s="16" t="s">
        <v>258</v>
      </c>
      <c r="V90" s="14" cm="1">
        <f t="array" ref="V90">IF($S90="",J90,_FV($S90,"Price")*J90)</f>
        <v>9679127</v>
      </c>
      <c r="W90" s="3" cm="1">
        <f t="array" ref="W90">IF($S90="",K90,_FV($S90,"Price")*K90)</f>
        <v>52414000</v>
      </c>
      <c r="X90" s="3" cm="1">
        <f t="array" ref="X90">IF($S90="",L90,_FV($S90,"Price")*L90)</f>
        <v>397232865</v>
      </c>
      <c r="Y90" s="3" cm="1">
        <f t="array" ref="Y90">IF($S90="",M90,_FV($S90,"Price")*M90)</f>
        <v>427981008</v>
      </c>
      <c r="Z90" s="3" cm="1">
        <f t="array" ref="Z90">IF($S90="",N90,_FV($S90,"Price")*N90)</f>
        <v>427981008</v>
      </c>
      <c r="AA90" s="3" cm="1">
        <f t="array" ref="AA90">IF($S90="",O90,_FV($S90,"Price")*O90)</f>
        <v>252534412</v>
      </c>
      <c r="AB90" s="3" cm="1">
        <f t="array" ref="AB90">IF($S90="",P90,_FV($S90,"Price")*P90)</f>
        <v>175446596</v>
      </c>
      <c r="AC90" s="3" cm="1">
        <f t="array" ref="AC90">IF($S90="",Q90,_FV($S90,"Price")*Q90)</f>
        <v>76148800</v>
      </c>
      <c r="AD90" s="4">
        <f t="shared" si="21"/>
        <v>0.59005985611398903</v>
      </c>
      <c r="AE90" s="4">
        <f t="shared" si="22"/>
        <v>0.17792565225230741</v>
      </c>
      <c r="AF90" s="3">
        <f t="shared" si="23"/>
        <v>1297521679</v>
      </c>
      <c r="AG90" s="4" t="str">
        <f t="shared" si="24"/>
        <v>OPRA</v>
      </c>
      <c r="AH90" s="4" t="str">
        <f t="shared" si="25"/>
        <v>Opera Limited</v>
      </c>
      <c r="AI90" s="8" cm="1">
        <f t="array" ref="AI90">IF(U90="",F90,_FV(U90,"Price")*F90)</f>
        <v>1340256552</v>
      </c>
      <c r="AJ90" s="5">
        <f t="shared" si="28"/>
        <v>0.17399999999999999</v>
      </c>
      <c r="AK90" s="5">
        <f t="shared" si="29"/>
        <v>0.14799999999999999</v>
      </c>
      <c r="AL90" s="6">
        <f t="shared" si="30"/>
        <v>3.1315795022380994</v>
      </c>
      <c r="AM90" s="6">
        <f t="shared" si="31"/>
        <v>5.3072234448586757</v>
      </c>
      <c r="AN90" s="6">
        <f t="shared" si="32"/>
        <v>0.30501284165854459</v>
      </c>
      <c r="AO90" s="6">
        <f t="shared" si="33"/>
        <v>0.35859617870666732</v>
      </c>
      <c r="AP90" s="5">
        <f t="shared" si="26"/>
        <v>0.76798550836629642</v>
      </c>
    </row>
    <row r="91" spans="1:42" x14ac:dyDescent="0.25">
      <c r="A91" s="1" t="s">
        <v>68</v>
      </c>
      <c r="B91" s="10">
        <v>0.08</v>
      </c>
      <c r="C91" s="10">
        <v>0.111</v>
      </c>
      <c r="D91" s="11" t="str">
        <v>Oracle Corporation</v>
      </c>
      <c r="E91" s="1">
        <v>165.29</v>
      </c>
      <c r="F91" s="3">
        <v>458013631300</v>
      </c>
      <c r="G91" s="2" t="str">
        <v>USD</v>
      </c>
      <c r="H91" s="13">
        <v>6.0195379749369421E-2</v>
      </c>
      <c r="I91" s="5" t="str">
        <v>USD</v>
      </c>
      <c r="J91" s="3">
        <v>94469000000</v>
      </c>
      <c r="K91" s="3">
        <v>9765000000</v>
      </c>
      <c r="L91" s="3">
        <v>52961000000</v>
      </c>
      <c r="M91" s="3">
        <v>53815000000</v>
      </c>
      <c r="N91" s="3">
        <v>53815000000</v>
      </c>
      <c r="O91" s="3">
        <v>40896000000</v>
      </c>
      <c r="P91" s="3">
        <v>12919000000</v>
      </c>
      <c r="Q91" s="3">
        <v>22210000000</v>
      </c>
      <c r="R91" s="14" t="str">
        <f t="shared" si="27"/>
        <v/>
      </c>
      <c r="S91" s="3" t="s">
        <v>258</v>
      </c>
      <c r="T91" s="16" t="str">
        <f t="shared" si="20"/>
        <v/>
      </c>
      <c r="U91" s="16" t="s">
        <v>258</v>
      </c>
      <c r="V91" s="14" cm="1">
        <f t="array" ref="V91">IF($S91="",J91,_FV($S91,"Price")*J91)</f>
        <v>94469000000</v>
      </c>
      <c r="W91" s="3" cm="1">
        <f t="array" ref="W91">IF($S91="",K91,_FV($S91,"Price")*K91)</f>
        <v>9765000000</v>
      </c>
      <c r="X91" s="3" cm="1">
        <f t="array" ref="X91">IF($S91="",L91,_FV($S91,"Price")*L91)</f>
        <v>52961000000</v>
      </c>
      <c r="Y91" s="3" cm="1">
        <f t="array" ref="Y91">IF($S91="",M91,_FV($S91,"Price")*M91)</f>
        <v>53815000000</v>
      </c>
      <c r="Z91" s="3" cm="1">
        <f t="array" ref="Z91">IF($S91="",N91,_FV($S91,"Price")*N91)</f>
        <v>53815000000</v>
      </c>
      <c r="AA91" s="3" cm="1">
        <f t="array" ref="AA91">IF($S91="",O91,_FV($S91,"Price")*O91)</f>
        <v>40896000000</v>
      </c>
      <c r="AB91" s="3" cm="1">
        <f t="array" ref="AB91">IF($S91="",P91,_FV($S91,"Price")*P91)</f>
        <v>12919000000</v>
      </c>
      <c r="AC91" s="3" cm="1">
        <f t="array" ref="AC91">IF($S91="",Q91,_FV($S91,"Price")*Q91)</f>
        <v>22210000000</v>
      </c>
      <c r="AD91" s="4">
        <f t="shared" si="21"/>
        <v>0.7599368205890551</v>
      </c>
      <c r="AE91" s="4">
        <f t="shared" si="22"/>
        <v>0.41271021090773946</v>
      </c>
      <c r="AF91" s="3">
        <f t="shared" si="23"/>
        <v>542717631300</v>
      </c>
      <c r="AG91" s="4" t="str">
        <f t="shared" si="24"/>
        <v>ORCL</v>
      </c>
      <c r="AH91" s="4" t="str">
        <f t="shared" si="25"/>
        <v>Oracle Corporation</v>
      </c>
      <c r="AI91" s="8" cm="1">
        <f t="array" ref="AI91">IF(U91="",F91,_FV(U91,"Price")*F91)</f>
        <v>458013631300</v>
      </c>
      <c r="AJ91" s="5">
        <f t="shared" si="28"/>
        <v>0.08</v>
      </c>
      <c r="AK91" s="5">
        <f t="shared" si="29"/>
        <v>0.111</v>
      </c>
      <c r="AL91" s="6">
        <f t="shared" si="30"/>
        <v>8.510891597138345</v>
      </c>
      <c r="AM91" s="6">
        <f t="shared" si="31"/>
        <v>11.199472596341941</v>
      </c>
      <c r="AN91" s="6">
        <f t="shared" si="32"/>
        <v>1.3999340745427427</v>
      </c>
      <c r="AO91" s="6">
        <f t="shared" si="33"/>
        <v>1.0089614951659407</v>
      </c>
      <c r="AP91" s="5">
        <f t="shared" si="26"/>
        <v>1.1726470314967945</v>
      </c>
    </row>
    <row r="92" spans="1:42" x14ac:dyDescent="0.25">
      <c r="A92" s="1" t="s">
        <v>116</v>
      </c>
      <c r="B92" s="10">
        <v>1.117</v>
      </c>
      <c r="C92" s="10">
        <v>0.20100000000000001</v>
      </c>
      <c r="D92" s="11" t="str">
        <v>Ryanair Holdings plc</v>
      </c>
      <c r="E92" s="1">
        <v>16.495000000000001</v>
      </c>
      <c r="F92" s="3">
        <v>18087263142</v>
      </c>
      <c r="G92" s="2" t="str">
        <v>EUR</v>
      </c>
      <c r="H92" s="13">
        <v>0.2476612963100453</v>
      </c>
      <c r="I92" s="5" t="str">
        <v>EUR</v>
      </c>
      <c r="J92" s="3">
        <v>2750500000</v>
      </c>
      <c r="K92" s="3">
        <v>3599300000</v>
      </c>
      <c r="L92" s="3">
        <v>13443800000</v>
      </c>
      <c r="M92" s="3">
        <v>13420600000</v>
      </c>
      <c r="N92" s="3">
        <v>13420600000</v>
      </c>
      <c r="O92" s="3">
        <v>3588200001</v>
      </c>
      <c r="P92" s="3">
        <v>9832399999</v>
      </c>
      <c r="Q92" s="3">
        <v>3055000000</v>
      </c>
      <c r="R92" s="14" t="str">
        <f t="shared" si="27"/>
        <v>EUR/USD</v>
      </c>
      <c r="S92" s="3" t="e" vm="3">
        <v>#VALUE!</v>
      </c>
      <c r="T92" s="16" t="str">
        <f t="shared" si="20"/>
        <v>EUR/USD</v>
      </c>
      <c r="U92" s="16" t="e" vm="3">
        <v>#VALUE!</v>
      </c>
      <c r="V92" s="14" cm="1">
        <f t="array" ref="V92">IF($S92="",J92,_FV($S92,"Price")*J92)</f>
        <v>3058280950.0000005</v>
      </c>
      <c r="W92" s="3" cm="1">
        <f t="array" ref="W92">IF($S92="",K92,_FV($S92,"Price")*K92)</f>
        <v>4002061670.0000005</v>
      </c>
      <c r="X92" s="3" cm="1">
        <f t="array" ref="X92">IF($S92="",L92,_FV($S92,"Price")*L92)</f>
        <v>14948161220.000002</v>
      </c>
      <c r="Y92" s="3" cm="1">
        <f t="array" ref="Y92">IF($S92="",M92,_FV($S92,"Price")*M92)</f>
        <v>14922365140.000002</v>
      </c>
      <c r="Z92" s="3" cm="1">
        <f t="array" ref="Z92">IF($S92="",N92,_FV($S92,"Price")*N92)</f>
        <v>14922365140.000002</v>
      </c>
      <c r="AA92" s="3" cm="1">
        <f t="array" ref="AA92">IF($S92="",O92,_FV($S92,"Price")*O92)</f>
        <v>3989719581.1119003</v>
      </c>
      <c r="AB92" s="3" cm="1">
        <f t="array" ref="AB92">IF($S92="",P92,_FV($S92,"Price")*P92)</f>
        <v>10932645558.888102</v>
      </c>
      <c r="AC92" s="3" cm="1">
        <f t="array" ref="AC92">IF($S92="",Q92,_FV($S92,"Price")*Q92)</f>
        <v>3396854500.0000005</v>
      </c>
      <c r="AD92" s="4">
        <f t="shared" si="21"/>
        <v>0.26736509552479026</v>
      </c>
      <c r="AE92" s="4">
        <f t="shared" si="22"/>
        <v>0.22763512808667272</v>
      </c>
      <c r="AF92" s="3">
        <f t="shared" si="23"/>
        <v>19262427887.589802</v>
      </c>
      <c r="AG92" s="4" t="str">
        <f t="shared" si="24"/>
        <v>RYA.IR</v>
      </c>
      <c r="AH92" s="4" t="str">
        <f t="shared" si="25"/>
        <v>Ryanair Holdings plc</v>
      </c>
      <c r="AI92" s="8" cm="1">
        <f t="array" ref="AI92">IF(U92="",F92,_FV(U92,"Price")*F92)</f>
        <v>20111227887.589802</v>
      </c>
      <c r="AJ92" s="5">
        <f t="shared" si="28"/>
        <v>1.117</v>
      </c>
      <c r="AK92" s="5">
        <f t="shared" si="29"/>
        <v>0.20100000000000001</v>
      </c>
      <c r="AL92" s="6">
        <f t="shared" si="30"/>
        <v>1.347723882836833</v>
      </c>
      <c r="AM92" s="6">
        <f t="shared" si="31"/>
        <v>5.0407622587813492</v>
      </c>
      <c r="AN92" s="6">
        <f t="shared" si="32"/>
        <v>4.5127683605920767E-2</v>
      </c>
      <c r="AO92" s="6">
        <f t="shared" si="33"/>
        <v>0.25078419197917162</v>
      </c>
      <c r="AP92" s="5">
        <f t="shared" si="26"/>
        <v>0.49500022361146301</v>
      </c>
    </row>
    <row r="93" spans="1:42" x14ac:dyDescent="0.25">
      <c r="A93" s="1" t="s">
        <v>69</v>
      </c>
      <c r="B93" s="10">
        <v>0.58299999999999996</v>
      </c>
      <c r="C93" s="10">
        <v>0.21100000999999999</v>
      </c>
      <c r="D93" s="11" t="str">
        <v>GigaCloud Technology Inc.</v>
      </c>
      <c r="E93" s="1">
        <v>17.79</v>
      </c>
      <c r="F93" s="3">
        <v>732017423</v>
      </c>
      <c r="G93" s="2" t="str">
        <v>USD</v>
      </c>
      <c r="H93" s="13">
        <v>0.43618169612158242</v>
      </c>
      <c r="I93" s="5" t="str">
        <v>USD</v>
      </c>
      <c r="J93" s="3">
        <v>517195000</v>
      </c>
      <c r="K93" s="3">
        <v>143531000</v>
      </c>
      <c r="L93" s="3">
        <v>703831000</v>
      </c>
      <c r="M93" s="3">
        <v>984848000</v>
      </c>
      <c r="N93" s="3">
        <v>984848000</v>
      </c>
      <c r="O93" s="3">
        <v>261690000</v>
      </c>
      <c r="P93" s="3">
        <v>723158000</v>
      </c>
      <c r="Q93" s="3">
        <v>116867000</v>
      </c>
      <c r="R93" s="14" t="str">
        <f t="shared" si="27"/>
        <v/>
      </c>
      <c r="S93" s="3" t="s">
        <v>258</v>
      </c>
      <c r="T93" s="16" t="str">
        <f t="shared" si="20"/>
        <v/>
      </c>
      <c r="U93" s="16" t="s">
        <v>258</v>
      </c>
      <c r="V93" s="14" cm="1">
        <f t="array" ref="V93">IF($S93="",J93,_FV($S93,"Price")*J93)</f>
        <v>517195000</v>
      </c>
      <c r="W93" s="3" cm="1">
        <f t="array" ref="W93">IF($S93="",K93,_FV($S93,"Price")*K93)</f>
        <v>143531000</v>
      </c>
      <c r="X93" s="3" cm="1">
        <f t="array" ref="X93">IF($S93="",L93,_FV($S93,"Price")*L93)</f>
        <v>703831000</v>
      </c>
      <c r="Y93" s="3" cm="1">
        <f t="array" ref="Y93">IF($S93="",M93,_FV($S93,"Price")*M93)</f>
        <v>984848000</v>
      </c>
      <c r="Z93" s="3" cm="1">
        <f t="array" ref="Z93">IF($S93="",N93,_FV($S93,"Price")*N93)</f>
        <v>984848000</v>
      </c>
      <c r="AA93" s="3" cm="1">
        <f t="array" ref="AA93">IF($S93="",O93,_FV($S93,"Price")*O93)</f>
        <v>261690000</v>
      </c>
      <c r="AB93" s="3" cm="1">
        <f t="array" ref="AB93">IF($S93="",P93,_FV($S93,"Price")*P93)</f>
        <v>723158000</v>
      </c>
      <c r="AC93" s="3" cm="1">
        <f t="array" ref="AC93">IF($S93="",Q93,_FV($S93,"Price")*Q93)</f>
        <v>116867000</v>
      </c>
      <c r="AD93" s="4">
        <f t="shared" si="21"/>
        <v>0.26571613081409517</v>
      </c>
      <c r="AE93" s="4">
        <f t="shared" si="22"/>
        <v>0.11866501226585219</v>
      </c>
      <c r="AF93" s="3">
        <f t="shared" si="23"/>
        <v>1105681423</v>
      </c>
      <c r="AG93" s="4" t="str">
        <f t="shared" si="24"/>
        <v>GCT</v>
      </c>
      <c r="AH93" s="4" t="str">
        <f t="shared" si="25"/>
        <v>GigaCloud Technology Inc.</v>
      </c>
      <c r="AI93" s="8" cm="1">
        <f t="array" ref="AI93">IF(U93="",F93,_FV(U93,"Price")*F93)</f>
        <v>732017423</v>
      </c>
      <c r="AJ93" s="5">
        <f t="shared" si="28"/>
        <v>0.58299999999999996</v>
      </c>
      <c r="AK93" s="5">
        <f t="shared" si="29"/>
        <v>0.21100000999999999</v>
      </c>
      <c r="AL93" s="6">
        <f t="shared" si="30"/>
        <v>0.7432795954299547</v>
      </c>
      <c r="AM93" s="6">
        <f t="shared" si="31"/>
        <v>2.7972693759792122</v>
      </c>
      <c r="AN93" s="6">
        <f t="shared" si="32"/>
        <v>4.7980606792096266E-2</v>
      </c>
      <c r="AO93" s="6">
        <f t="shared" si="33"/>
        <v>0.13257200205721376</v>
      </c>
      <c r="AP93" s="5">
        <f t="shared" si="26"/>
        <v>0.38438114307994736</v>
      </c>
    </row>
    <row r="94" spans="1:42" x14ac:dyDescent="0.25">
      <c r="A94" s="1" t="s">
        <v>70</v>
      </c>
      <c r="B94" s="10">
        <v>0.187</v>
      </c>
      <c r="C94" s="10">
        <v>0.183</v>
      </c>
      <c r="D94" s="11" t="str">
        <v>Insulet Corporation</v>
      </c>
      <c r="E94" s="1">
        <v>238.64</v>
      </c>
      <c r="F94" s="3">
        <v>16732362920</v>
      </c>
      <c r="G94" s="2" t="str">
        <v>USD</v>
      </c>
      <c r="H94" s="13">
        <v>0.30016088255573431</v>
      </c>
      <c r="I94" s="5" t="str">
        <v>USD</v>
      </c>
      <c r="J94" s="3">
        <v>1397800000</v>
      </c>
      <c r="K94" s="3">
        <v>674700000</v>
      </c>
      <c r="L94" s="3">
        <v>1697100000</v>
      </c>
      <c r="M94" s="3">
        <v>1872700000</v>
      </c>
      <c r="N94" s="3">
        <v>1872700000</v>
      </c>
      <c r="O94" s="3">
        <v>1298600000</v>
      </c>
      <c r="P94" s="3">
        <v>574100000</v>
      </c>
      <c r="Q94" s="3">
        <v>220000000</v>
      </c>
      <c r="R94" s="14" t="str">
        <f t="shared" si="27"/>
        <v/>
      </c>
      <c r="S94" s="3" t="s">
        <v>258</v>
      </c>
      <c r="T94" s="16" t="str">
        <f t="shared" si="20"/>
        <v/>
      </c>
      <c r="U94" s="16" t="s">
        <v>258</v>
      </c>
      <c r="V94" s="14" cm="1">
        <f t="array" ref="V94">IF($S94="",J94,_FV($S94,"Price")*J94)</f>
        <v>1397800000</v>
      </c>
      <c r="W94" s="3" cm="1">
        <f t="array" ref="W94">IF($S94="",K94,_FV($S94,"Price")*K94)</f>
        <v>674700000</v>
      </c>
      <c r="X94" s="3" cm="1">
        <f t="array" ref="X94">IF($S94="",L94,_FV($S94,"Price")*L94)</f>
        <v>1697100000</v>
      </c>
      <c r="Y94" s="3" cm="1">
        <f t="array" ref="Y94">IF($S94="",M94,_FV($S94,"Price")*M94)</f>
        <v>1872700000</v>
      </c>
      <c r="Z94" s="3" cm="1">
        <f t="array" ref="Z94">IF($S94="",N94,_FV($S94,"Price")*N94)</f>
        <v>1872700000</v>
      </c>
      <c r="AA94" s="3" cm="1">
        <f t="array" ref="AA94">IF($S94="",O94,_FV($S94,"Price")*O94)</f>
        <v>1298600000</v>
      </c>
      <c r="AB94" s="3" cm="1">
        <f t="array" ref="AB94">IF($S94="",P94,_FV($S94,"Price")*P94)</f>
        <v>574100000</v>
      </c>
      <c r="AC94" s="3" cm="1">
        <f t="array" ref="AC94">IF($S94="",Q94,_FV($S94,"Price")*Q94)</f>
        <v>220000000</v>
      </c>
      <c r="AD94" s="4">
        <f t="shared" si="21"/>
        <v>0.69343728306722918</v>
      </c>
      <c r="AE94" s="4">
        <f t="shared" si="22"/>
        <v>0.11747743899182998</v>
      </c>
      <c r="AF94" s="3">
        <f t="shared" si="23"/>
        <v>17455462920</v>
      </c>
      <c r="AG94" s="4" t="str">
        <f t="shared" si="24"/>
        <v>PODD</v>
      </c>
      <c r="AH94" s="4" t="str">
        <f t="shared" si="25"/>
        <v>Insulet Corporation</v>
      </c>
      <c r="AI94" s="8" cm="1">
        <f t="array" ref="AI94">IF(U94="",F94,_FV(U94,"Price")*F94)</f>
        <v>16732362920</v>
      </c>
      <c r="AJ94" s="5">
        <f t="shared" si="28"/>
        <v>0.187</v>
      </c>
      <c r="AK94" s="5">
        <f t="shared" si="29"/>
        <v>0.183</v>
      </c>
      <c r="AL94" s="6">
        <f t="shared" si="30"/>
        <v>8.934887018742991</v>
      </c>
      <c r="AM94" s="6">
        <f t="shared" si="31"/>
        <v>12.884924472508855</v>
      </c>
      <c r="AN94" s="6">
        <f t="shared" si="32"/>
        <v>0.68903339425181043</v>
      </c>
      <c r="AO94" s="6">
        <f t="shared" si="33"/>
        <v>0.70409423347042932</v>
      </c>
      <c r="AP94" s="5">
        <f t="shared" si="26"/>
        <v>0.81091472205905912</v>
      </c>
    </row>
    <row r="95" spans="1:42" x14ac:dyDescent="0.25">
      <c r="A95" s="1" t="s">
        <v>71</v>
      </c>
      <c r="B95" s="10">
        <v>0.30599999999999999</v>
      </c>
      <c r="C95" s="10">
        <v>0.21200000999999999</v>
      </c>
      <c r="D95" s="11" t="str">
        <v>ACM Research, Inc.</v>
      </c>
      <c r="E95" s="1">
        <v>17.16</v>
      </c>
      <c r="F95" s="3">
        <v>1071999288</v>
      </c>
      <c r="G95" s="2" t="str">
        <v>USD</v>
      </c>
      <c r="H95" s="13">
        <v>0.4343546827421611</v>
      </c>
      <c r="I95" s="5" t="str">
        <v>USD</v>
      </c>
      <c r="J95" s="3">
        <v>151195000</v>
      </c>
      <c r="K95" s="3">
        <v>247951000</v>
      </c>
      <c r="L95" s="3">
        <v>557723000</v>
      </c>
      <c r="M95" s="3">
        <v>693561000</v>
      </c>
      <c r="N95" s="3">
        <v>693561000</v>
      </c>
      <c r="O95" s="3">
        <v>343495000</v>
      </c>
      <c r="P95" s="3">
        <v>350066000</v>
      </c>
      <c r="Q95" s="3">
        <v>103931000</v>
      </c>
      <c r="R95" s="14" t="str">
        <f t="shared" si="27"/>
        <v/>
      </c>
      <c r="S95" s="3" t="s">
        <v>258</v>
      </c>
      <c r="T95" s="16" t="str">
        <f t="shared" si="20"/>
        <v/>
      </c>
      <c r="U95" s="16" t="s">
        <v>258</v>
      </c>
      <c r="V95" s="14" cm="1">
        <f t="array" ref="V95">IF($S95="",J95,_FV($S95,"Price")*J95)</f>
        <v>151195000</v>
      </c>
      <c r="W95" s="3" cm="1">
        <f t="array" ref="W95">IF($S95="",K95,_FV($S95,"Price")*K95)</f>
        <v>247951000</v>
      </c>
      <c r="X95" s="3" cm="1">
        <f t="array" ref="X95">IF($S95="",L95,_FV($S95,"Price")*L95)</f>
        <v>557723000</v>
      </c>
      <c r="Y95" s="3" cm="1">
        <f t="array" ref="Y95">IF($S95="",M95,_FV($S95,"Price")*M95)</f>
        <v>693561000</v>
      </c>
      <c r="Z95" s="3" cm="1">
        <f t="array" ref="Z95">IF($S95="",N95,_FV($S95,"Price")*N95)</f>
        <v>693561000</v>
      </c>
      <c r="AA95" s="3" cm="1">
        <f t="array" ref="AA95">IF($S95="",O95,_FV($S95,"Price")*O95)</f>
        <v>343495000</v>
      </c>
      <c r="AB95" s="3" cm="1">
        <f t="array" ref="AB95">IF($S95="",P95,_FV($S95,"Price")*P95)</f>
        <v>350066000</v>
      </c>
      <c r="AC95" s="3" cm="1">
        <f t="array" ref="AC95">IF($S95="",Q95,_FV($S95,"Price")*Q95)</f>
        <v>103931000</v>
      </c>
      <c r="AD95" s="4">
        <f t="shared" si="21"/>
        <v>0.49526285359182537</v>
      </c>
      <c r="AE95" s="4">
        <f t="shared" si="22"/>
        <v>0.14985127479774671</v>
      </c>
      <c r="AF95" s="3">
        <f t="shared" si="23"/>
        <v>975243288</v>
      </c>
      <c r="AG95" s="4" t="str">
        <f t="shared" si="24"/>
        <v>ACMR</v>
      </c>
      <c r="AH95" s="4" t="str">
        <f t="shared" si="25"/>
        <v>ACM Research, Inc.</v>
      </c>
      <c r="AI95" s="8" cm="1">
        <f t="array" ref="AI95">IF(U95="",F95,_FV(U95,"Price")*F95)</f>
        <v>1071999288</v>
      </c>
      <c r="AJ95" s="5">
        <f t="shared" si="28"/>
        <v>0.30599999999999999</v>
      </c>
      <c r="AK95" s="5">
        <f t="shared" si="29"/>
        <v>0.21200000999999999</v>
      </c>
      <c r="AL95" s="6">
        <f t="shared" si="30"/>
        <v>1.5456452828229961</v>
      </c>
      <c r="AM95" s="6">
        <f t="shared" si="31"/>
        <v>3.1208584928456018</v>
      </c>
      <c r="AN95" s="6">
        <f t="shared" si="32"/>
        <v>0.10198883963547718</v>
      </c>
      <c r="AO95" s="6">
        <f t="shared" si="33"/>
        <v>0.14721029932241994</v>
      </c>
      <c r="AP95" s="5">
        <f t="shared" si="26"/>
        <v>0.64511412838957205</v>
      </c>
    </row>
    <row r="96" spans="1:42" x14ac:dyDescent="0.25">
      <c r="A96" s="1" t="s">
        <v>117</v>
      </c>
      <c r="B96" s="10">
        <v>0.371</v>
      </c>
      <c r="C96" s="10">
        <v>5.8999999999999997E-2</v>
      </c>
      <c r="D96" s="11" t="str">
        <v>Invisio AB (publ)</v>
      </c>
      <c r="E96" s="1">
        <v>235.5</v>
      </c>
      <c r="F96" s="3">
        <v>10736492100</v>
      </c>
      <c r="G96" s="2" t="str">
        <v>SEK</v>
      </c>
      <c r="H96" s="13">
        <v>0.59703417150225657</v>
      </c>
      <c r="I96" s="5" t="str">
        <v>SEK</v>
      </c>
      <c r="J96" s="3">
        <v>34100000</v>
      </c>
      <c r="K96" s="3">
        <v>127100000</v>
      </c>
      <c r="L96" s="3">
        <v>1238500000</v>
      </c>
      <c r="M96" s="3">
        <v>1518300000</v>
      </c>
      <c r="N96" s="3">
        <v>1518300000</v>
      </c>
      <c r="O96" s="3">
        <v>806400000</v>
      </c>
      <c r="P96" s="3">
        <v>711900000</v>
      </c>
      <c r="Q96" s="3">
        <v>276600000</v>
      </c>
      <c r="R96" s="14" t="str">
        <f t="shared" si="27"/>
        <v>SEK/USD</v>
      </c>
      <c r="S96" s="3" t="e" vm="11">
        <v>#VALUE!</v>
      </c>
      <c r="T96" s="16" t="str">
        <f t="shared" si="20"/>
        <v>SEK/USD</v>
      </c>
      <c r="U96" s="16" t="e" vm="11">
        <v>#VALUE!</v>
      </c>
      <c r="V96" s="14" cm="1">
        <f t="array" ref="V96">IF($S96="",J96,_FV($S96,"Price")*J96)</f>
        <v>3345210</v>
      </c>
      <c r="W96" s="3" cm="1">
        <f t="array" ref="W96">IF($S96="",K96,_FV($S96,"Price")*K96)</f>
        <v>12468510</v>
      </c>
      <c r="X96" s="3" cm="1">
        <f t="array" ref="X96">IF($S96="",L96,_FV($S96,"Price")*L96)</f>
        <v>121496850.00000001</v>
      </c>
      <c r="Y96" s="3" cm="1">
        <f t="array" ref="Y96">IF($S96="",M96,_FV($S96,"Price")*M96)</f>
        <v>148945230</v>
      </c>
      <c r="Z96" s="3" cm="1">
        <f t="array" ref="Z96">IF($S96="",N96,_FV($S96,"Price")*N96)</f>
        <v>148945230</v>
      </c>
      <c r="AA96" s="3" cm="1">
        <f t="array" ref="AA96">IF($S96="",O96,_FV($S96,"Price")*O96)</f>
        <v>79107840</v>
      </c>
      <c r="AB96" s="3" cm="1">
        <f t="array" ref="AB96">IF($S96="",P96,_FV($S96,"Price")*P96)</f>
        <v>69837390</v>
      </c>
      <c r="AC96" s="3" cm="1">
        <f t="array" ref="AC96">IF($S96="",Q96,_FV($S96,"Price")*Q96)</f>
        <v>27134460</v>
      </c>
      <c r="AD96" s="4">
        <f t="shared" si="21"/>
        <v>0.53112033195020747</v>
      </c>
      <c r="AE96" s="4">
        <f t="shared" si="22"/>
        <v>0.18217743528946848</v>
      </c>
      <c r="AF96" s="3">
        <f t="shared" si="23"/>
        <v>960249875.01000023</v>
      </c>
      <c r="AG96" s="4" t="str">
        <f t="shared" si="24"/>
        <v>IVSO.ST</v>
      </c>
      <c r="AH96" s="4" t="str">
        <f t="shared" si="25"/>
        <v>Invisio AB (publ)</v>
      </c>
      <c r="AI96" s="8" cm="1">
        <f t="array" ref="AI96">IF(U96="",F96,_FV(U96,"Price")*F96)</f>
        <v>1053249875.0100001</v>
      </c>
      <c r="AJ96" s="5">
        <f t="shared" si="28"/>
        <v>0.371</v>
      </c>
      <c r="AK96" s="5">
        <f t="shared" si="29"/>
        <v>5.8999999999999997E-2</v>
      </c>
      <c r="AL96" s="6">
        <f t="shared" si="30"/>
        <v>7.071390436672595</v>
      </c>
      <c r="AM96" s="6">
        <f t="shared" si="31"/>
        <v>13.314102306547621</v>
      </c>
      <c r="AN96" s="6">
        <f t="shared" si="32"/>
        <v>0.35887068211718653</v>
      </c>
      <c r="AO96" s="6">
        <f t="shared" si="33"/>
        <v>2.2566275095843427</v>
      </c>
      <c r="AP96" s="5">
        <f t="shared" si="26"/>
        <v>0.71329776723967597</v>
      </c>
    </row>
    <row r="97" spans="1:42" x14ac:dyDescent="0.25">
      <c r="A97" s="1" t="s">
        <v>125</v>
      </c>
      <c r="B97" s="10"/>
      <c r="C97" s="10">
        <v>8.4000000000000005E-2</v>
      </c>
      <c r="D97" s="11" t="str">
        <v>Synektik Spólka Akcyjna</v>
      </c>
      <c r="E97" s="1">
        <v>186</v>
      </c>
      <c r="F97" s="3">
        <v>1586418180</v>
      </c>
      <c r="G97" s="2" t="str">
        <v>PLN</v>
      </c>
      <c r="H97" s="13">
        <v>1.6783864295719153</v>
      </c>
      <c r="I97" s="5" t="str">
        <v>PLN</v>
      </c>
      <c r="J97" s="3">
        <v>17125700</v>
      </c>
      <c r="K97" s="3">
        <v>9678540</v>
      </c>
      <c r="L97" s="3">
        <v>446918080</v>
      </c>
      <c r="M97" s="3">
        <v>618712276</v>
      </c>
      <c r="N97" s="3">
        <v>618712276</v>
      </c>
      <c r="O97" s="3">
        <v>186373419</v>
      </c>
      <c r="P97" s="3">
        <v>432338857</v>
      </c>
      <c r="Q97" s="3">
        <v>83953010</v>
      </c>
      <c r="R97" s="14" t="str">
        <f t="shared" si="27"/>
        <v>PLN/USD</v>
      </c>
      <c r="S97" s="3" t="e" vm="4">
        <v>#VALUE!</v>
      </c>
      <c r="T97" s="16" t="str">
        <f t="shared" si="20"/>
        <v>PLN/USD</v>
      </c>
      <c r="U97" s="16" t="e" vm="4">
        <v>#VALUE!</v>
      </c>
      <c r="V97" s="14" cm="1">
        <f t="array" ref="V97">IF($S97="",J97,_FV($S97,"Price")*J97)</f>
        <v>4457819.71</v>
      </c>
      <c r="W97" s="3" cm="1">
        <f t="array" ref="W97">IF($S97="",K97,_FV($S97,"Price")*K97)</f>
        <v>2519323.9619999998</v>
      </c>
      <c r="X97" s="3" cm="1">
        <f t="array" ref="X97">IF($S97="",L97,_FV($S97,"Price")*L97)</f>
        <v>116332776.22399999</v>
      </c>
      <c r="Y97" s="3" cm="1">
        <f t="array" ref="Y97">IF($S97="",M97,_FV($S97,"Price")*M97)</f>
        <v>161050805.44279999</v>
      </c>
      <c r="Z97" s="3" cm="1">
        <f t="array" ref="Z97">IF($S97="",N97,_FV($S97,"Price")*N97)</f>
        <v>161050805.44279999</v>
      </c>
      <c r="AA97" s="3" cm="1">
        <f t="array" ref="AA97">IF($S97="",O97,_FV($S97,"Price")*O97)</f>
        <v>48513000.965699993</v>
      </c>
      <c r="AB97" s="3" cm="1">
        <f t="array" ref="AB97">IF($S97="",P97,_FV($S97,"Price")*P97)</f>
        <v>112537804.47709998</v>
      </c>
      <c r="AC97" s="3" cm="1">
        <f t="array" ref="AC97">IF($S97="",Q97,_FV($S97,"Price")*Q97)</f>
        <v>21852968.502999999</v>
      </c>
      <c r="AD97" s="4">
        <f t="shared" si="21"/>
        <v>0.30122793134946624</v>
      </c>
      <c r="AE97" s="4">
        <f t="shared" si="22"/>
        <v>0.13568990507632986</v>
      </c>
      <c r="AF97" s="3">
        <f t="shared" si="23"/>
        <v>420391812.25399995</v>
      </c>
      <c r="AG97" s="4" t="str">
        <f t="shared" si="24"/>
        <v>SNT.WA</v>
      </c>
      <c r="AH97" s="4" t="str">
        <f t="shared" si="25"/>
        <v>Synektik Spólka Akcyjna</v>
      </c>
      <c r="AI97" s="8" cm="1">
        <f t="array" ref="AI97">IF(U97="",F97,_FV(U97,"Price")*F97)</f>
        <v>412944652.25399995</v>
      </c>
      <c r="AJ97" s="5">
        <f t="shared" si="28"/>
        <v>0</v>
      </c>
      <c r="AK97" s="5">
        <f t="shared" si="29"/>
        <v>8.4000000000000005E-2</v>
      </c>
      <c r="AL97" s="6">
        <f t="shared" si="30"/>
        <v>2.5640644957883461</v>
      </c>
      <c r="AM97" s="6">
        <f t="shared" si="31"/>
        <v>8.5120409794059739</v>
      </c>
      <c r="AN97" s="6" t="e">
        <f t="shared" si="32"/>
        <v>#DIV/0!</v>
      </c>
      <c r="AO97" s="6">
        <f t="shared" si="33"/>
        <v>1.0133382118340444</v>
      </c>
      <c r="AP97" s="5">
        <f t="shared" si="26"/>
        <v>0.43691783642579607</v>
      </c>
    </row>
    <row r="98" spans="1:42" x14ac:dyDescent="0.25">
      <c r="A98" s="1" t="s">
        <v>72</v>
      </c>
      <c r="B98" s="10">
        <v>0.15</v>
      </c>
      <c r="C98" s="10">
        <v>0.111999996</v>
      </c>
      <c r="D98" s="11" t="str">
        <v>Nextracker Inc.</v>
      </c>
      <c r="E98" s="1">
        <v>37.020000000000003</v>
      </c>
      <c r="F98" s="3">
        <v>5310096972</v>
      </c>
      <c r="G98" s="2" t="str">
        <v>USD</v>
      </c>
      <c r="H98" s="13">
        <v>0.31422762924016512</v>
      </c>
      <c r="I98" s="5" t="str">
        <v>USD</v>
      </c>
      <c r="J98" s="3">
        <v>146923000</v>
      </c>
      <c r="K98" s="3">
        <v>130008000</v>
      </c>
      <c r="L98" s="3">
        <v>2499841000</v>
      </c>
      <c r="M98" s="3">
        <v>2740219000</v>
      </c>
      <c r="N98" s="3">
        <v>2740219000</v>
      </c>
      <c r="O98" s="3">
        <v>936745000</v>
      </c>
      <c r="P98" s="3">
        <v>1803474000</v>
      </c>
      <c r="Q98" s="3">
        <v>591481000</v>
      </c>
      <c r="R98" s="14" t="str">
        <f t="shared" si="27"/>
        <v/>
      </c>
      <c r="S98" s="3" t="s">
        <v>258</v>
      </c>
      <c r="T98" s="16" t="str">
        <f t="shared" si="20"/>
        <v/>
      </c>
      <c r="U98" s="16" t="s">
        <v>258</v>
      </c>
      <c r="V98" s="14" cm="1">
        <f t="array" ref="V98">IF($S98="",J98,_FV($S98,"Price")*J98)</f>
        <v>146923000</v>
      </c>
      <c r="W98" s="3" cm="1">
        <f t="array" ref="W98">IF($S98="",K98,_FV($S98,"Price")*K98)</f>
        <v>130008000</v>
      </c>
      <c r="X98" s="3" cm="1">
        <f t="array" ref="X98">IF($S98="",L98,_FV($S98,"Price")*L98)</f>
        <v>2499841000</v>
      </c>
      <c r="Y98" s="3" cm="1">
        <f t="array" ref="Y98">IF($S98="",M98,_FV($S98,"Price")*M98)</f>
        <v>2740219000</v>
      </c>
      <c r="Z98" s="3" cm="1">
        <f t="array" ref="Z98">IF($S98="",N98,_FV($S98,"Price")*N98)</f>
        <v>2740219000</v>
      </c>
      <c r="AA98" s="3" cm="1">
        <f t="array" ref="AA98">IF($S98="",O98,_FV($S98,"Price")*O98)</f>
        <v>936745000</v>
      </c>
      <c r="AB98" s="3" cm="1">
        <f t="array" ref="AB98">IF($S98="",P98,_FV($S98,"Price")*P98)</f>
        <v>1803474000</v>
      </c>
      <c r="AC98" s="3" cm="1">
        <f t="array" ref="AC98">IF($S98="",Q98,_FV($S98,"Price")*Q98)</f>
        <v>591481000</v>
      </c>
      <c r="AD98" s="4">
        <f t="shared" si="21"/>
        <v>0.3418504141457307</v>
      </c>
      <c r="AE98" s="4">
        <f t="shared" si="22"/>
        <v>0.21585172571973263</v>
      </c>
      <c r="AF98" s="3">
        <f t="shared" si="23"/>
        <v>5327011972</v>
      </c>
      <c r="AG98" s="4" t="str">
        <f t="shared" si="24"/>
        <v>NXT</v>
      </c>
      <c r="AH98" s="4" t="str">
        <f t="shared" si="25"/>
        <v>Nextracker Inc.</v>
      </c>
      <c r="AI98" s="8" cm="1">
        <f t="array" ref="AI98">IF(U98="",F98,_FV(U98,"Price")*F98)</f>
        <v>5310096972</v>
      </c>
      <c r="AJ98" s="5">
        <f t="shared" si="28"/>
        <v>0.15</v>
      </c>
      <c r="AK98" s="5">
        <f t="shared" si="29"/>
        <v>0.111999996</v>
      </c>
      <c r="AL98" s="6">
        <f t="shared" si="30"/>
        <v>1.9378367101315626</v>
      </c>
      <c r="AM98" s="6">
        <f t="shared" si="31"/>
        <v>5.6686686045828907</v>
      </c>
      <c r="AN98" s="6">
        <f t="shared" si="32"/>
        <v>0.37791124030552609</v>
      </c>
      <c r="AO98" s="6">
        <f t="shared" si="33"/>
        <v>0.50613114348529886</v>
      </c>
      <c r="AP98" s="5">
        <f t="shared" si="26"/>
        <v>0.55770213986546335</v>
      </c>
    </row>
    <row r="99" spans="1:42" x14ac:dyDescent="0.25">
      <c r="A99" s="1" t="s">
        <v>73</v>
      </c>
      <c r="B99" s="10">
        <v>0.14099999999999999</v>
      </c>
      <c r="C99" s="10">
        <v>0.125</v>
      </c>
      <c r="D99" s="11" t="str">
        <v>Quanta Services, Inc.</v>
      </c>
      <c r="E99" s="1">
        <v>296.88</v>
      </c>
      <c r="F99" s="3">
        <v>43739330400</v>
      </c>
      <c r="G99" s="2" t="str">
        <v>USD</v>
      </c>
      <c r="H99" s="13">
        <v>0.22304818060639092</v>
      </c>
      <c r="I99" s="5" t="str">
        <v>USD</v>
      </c>
      <c r="J99" s="3">
        <v>3817707000</v>
      </c>
      <c r="K99" s="3">
        <v>428505000</v>
      </c>
      <c r="L99" s="3">
        <v>20882206000</v>
      </c>
      <c r="M99" s="3">
        <v>22030976000</v>
      </c>
      <c r="N99" s="3">
        <v>22030976000</v>
      </c>
      <c r="O99" s="3">
        <v>2920178000</v>
      </c>
      <c r="P99" s="3">
        <v>19110798000</v>
      </c>
      <c r="Q99" s="3">
        <v>1748076000</v>
      </c>
      <c r="R99" s="14" t="str">
        <f t="shared" si="27"/>
        <v/>
      </c>
      <c r="S99" s="3" t="s">
        <v>258</v>
      </c>
      <c r="T99" s="16" t="str">
        <f t="shared" si="20"/>
        <v/>
      </c>
      <c r="U99" s="16" t="s">
        <v>258</v>
      </c>
      <c r="V99" s="14" cm="1">
        <f t="array" ref="V99">IF($S99="",J99,_FV($S99,"Price")*J99)</f>
        <v>3817707000</v>
      </c>
      <c r="W99" s="3" cm="1">
        <f t="array" ref="W99">IF($S99="",K99,_FV($S99,"Price")*K99)</f>
        <v>428505000</v>
      </c>
      <c r="X99" s="3" cm="1">
        <f t="array" ref="X99">IF($S99="",L99,_FV($S99,"Price")*L99)</f>
        <v>20882206000</v>
      </c>
      <c r="Y99" s="3" cm="1">
        <f t="array" ref="Y99">IF($S99="",M99,_FV($S99,"Price")*M99)</f>
        <v>22030976000</v>
      </c>
      <c r="Z99" s="3" cm="1">
        <f t="array" ref="Z99">IF($S99="",N99,_FV($S99,"Price")*N99)</f>
        <v>22030976000</v>
      </c>
      <c r="AA99" s="3" cm="1">
        <f t="array" ref="AA99">IF($S99="",O99,_FV($S99,"Price")*O99)</f>
        <v>2920178000</v>
      </c>
      <c r="AB99" s="3" cm="1">
        <f t="array" ref="AB99">IF($S99="",P99,_FV($S99,"Price")*P99)</f>
        <v>19110798000</v>
      </c>
      <c r="AC99" s="3" cm="1">
        <f t="array" ref="AC99">IF($S99="",Q99,_FV($S99,"Price")*Q99)</f>
        <v>1748076000</v>
      </c>
      <c r="AD99" s="4">
        <f t="shared" si="21"/>
        <v>0.13254873501745906</v>
      </c>
      <c r="AE99" s="4">
        <f t="shared" si="22"/>
        <v>7.9346280437144506E-2</v>
      </c>
      <c r="AF99" s="3">
        <f t="shared" si="23"/>
        <v>47128532400</v>
      </c>
      <c r="AG99" s="4" t="str">
        <f t="shared" si="24"/>
        <v>PWR</v>
      </c>
      <c r="AH99" s="4" t="str">
        <f t="shared" si="25"/>
        <v>Quanta Services, Inc.</v>
      </c>
      <c r="AI99" s="8" cm="1">
        <f t="array" ref="AI99">IF(U99="",F99,_FV(U99,"Price")*F99)</f>
        <v>43739330400</v>
      </c>
      <c r="AJ99" s="5">
        <f t="shared" si="28"/>
        <v>0.14099999999999999</v>
      </c>
      <c r="AK99" s="5">
        <f t="shared" si="29"/>
        <v>0.125</v>
      </c>
      <c r="AL99" s="6">
        <f t="shared" si="30"/>
        <v>1.9853560005693802</v>
      </c>
      <c r="AM99" s="6">
        <f t="shared" si="31"/>
        <v>14.978309678382619</v>
      </c>
      <c r="AN99" s="6">
        <f t="shared" si="32"/>
        <v>1.0622914665519589</v>
      </c>
      <c r="AO99" s="6">
        <f t="shared" si="33"/>
        <v>1.1982647742706094</v>
      </c>
      <c r="AP99" s="5">
        <f t="shared" si="26"/>
        <v>0.21189501545460357</v>
      </c>
    </row>
    <row r="100" spans="1:42" x14ac:dyDescent="0.25">
      <c r="A100" s="1" t="s">
        <v>102</v>
      </c>
      <c r="B100" s="10">
        <v>0.105</v>
      </c>
      <c r="C100" s="10">
        <v>6.0999999999999999E-2</v>
      </c>
      <c r="D100" s="11" t="str">
        <v>Siemens Energy AG</v>
      </c>
      <c r="E100" s="1">
        <v>33.229999999999997</v>
      </c>
      <c r="F100" s="3">
        <v>26255920210</v>
      </c>
      <c r="G100" s="2" t="str">
        <v>EUR</v>
      </c>
      <c r="H100" s="13">
        <v>7.3179984136289955E-2</v>
      </c>
      <c r="I100" s="5" t="str">
        <v>EUR</v>
      </c>
      <c r="J100" s="3">
        <v>3830000000</v>
      </c>
      <c r="K100" s="3">
        <v>5959000000</v>
      </c>
      <c r="L100" s="3">
        <v>31119000000</v>
      </c>
      <c r="M100" s="3">
        <v>33245000000</v>
      </c>
      <c r="N100" s="3">
        <v>33245000000</v>
      </c>
      <c r="O100" s="3">
        <v>3899000000</v>
      </c>
      <c r="P100" s="3">
        <v>29346000000</v>
      </c>
      <c r="Q100" s="3">
        <v>-1583000000</v>
      </c>
      <c r="R100" s="14" t="str">
        <f t="shared" si="27"/>
        <v>EUR/USD</v>
      </c>
      <c r="S100" s="3" t="e" vm="3">
        <v>#VALUE!</v>
      </c>
      <c r="T100" s="16" t="str">
        <f t="shared" si="20"/>
        <v>EUR/USD</v>
      </c>
      <c r="U100" s="16" t="e" vm="3">
        <v>#VALUE!</v>
      </c>
      <c r="V100" s="14" cm="1">
        <f t="array" ref="V100">IF($S100="",J100,_FV($S100,"Price")*J100)</f>
        <v>4258577000.0000005</v>
      </c>
      <c r="W100" s="3" cm="1">
        <f t="array" ref="W100">IF($S100="",K100,_FV($S100,"Price")*K100)</f>
        <v>6625812100.000001</v>
      </c>
      <c r="X100" s="3" cm="1">
        <f t="array" ref="X100">IF($S100="",L100,_FV($S100,"Price")*L100)</f>
        <v>34601216100</v>
      </c>
      <c r="Y100" s="3" cm="1">
        <f t="array" ref="Y100">IF($S100="",M100,_FV($S100,"Price")*M100)</f>
        <v>36965115500</v>
      </c>
      <c r="Z100" s="3" cm="1">
        <f t="array" ref="Z100">IF($S100="",N100,_FV($S100,"Price")*N100)</f>
        <v>36965115500</v>
      </c>
      <c r="AA100" s="3" cm="1">
        <f t="array" ref="AA100">IF($S100="",O100,_FV($S100,"Price")*O100)</f>
        <v>4335298100</v>
      </c>
      <c r="AB100" s="3" cm="1">
        <f t="array" ref="AB100">IF($S100="",P100,_FV($S100,"Price")*P100)</f>
        <v>32629817400.000004</v>
      </c>
      <c r="AC100" s="3" cm="1">
        <f t="array" ref="AC100">IF($S100="",Q100,_FV($S100,"Price")*Q100)</f>
        <v>-1760137700.0000002</v>
      </c>
      <c r="AD100" s="4">
        <f t="shared" ref="AD100:AD118" si="34">(N100-P100)/N100</f>
        <v>0.1172807941043766</v>
      </c>
      <c r="AE100" s="4">
        <f t="shared" ref="AE100:AE118" si="35">Q100/N100</f>
        <v>-4.7616182884644309E-2</v>
      </c>
      <c r="AF100" s="3">
        <f t="shared" ref="AF100:AF118" si="36">(AI100)+J100-K100</f>
        <v>27064957681.499004</v>
      </c>
      <c r="AG100" s="4" t="str">
        <f t="shared" ref="AG100:AG118" si="37">A100</f>
        <v>ENR.DE</v>
      </c>
      <c r="AH100" s="4" t="str">
        <f t="shared" ref="AH100:AH118" si="38">D100</f>
        <v>Siemens Energy AG</v>
      </c>
      <c r="AI100" s="8" cm="1">
        <f t="array" ref="AI100">IF(U100="",F100,_FV(U100,"Price")*F100)</f>
        <v>29193957681.499004</v>
      </c>
      <c r="AJ100" s="5">
        <f t="shared" si="28"/>
        <v>0.105</v>
      </c>
      <c r="AK100" s="5">
        <f t="shared" si="29"/>
        <v>6.0999999999999999E-2</v>
      </c>
      <c r="AL100" s="6">
        <f t="shared" si="30"/>
        <v>0.78977049812001821</v>
      </c>
      <c r="AM100" s="6">
        <f t="shared" si="31"/>
        <v>6.7340139035650175</v>
      </c>
      <c r="AN100" s="6">
        <f t="shared" si="32"/>
        <v>0.64133465748238261</v>
      </c>
      <c r="AO100" s="6">
        <f t="shared" si="33"/>
        <v>1.1039367055024618</v>
      </c>
      <c r="AP100" s="5">
        <f t="shared" ref="AP100:AP118" si="39">AD100+AE100</f>
        <v>6.9664611219732289E-2</v>
      </c>
    </row>
    <row r="101" spans="1:42" x14ac:dyDescent="0.25">
      <c r="A101" s="1" t="s">
        <v>74</v>
      </c>
      <c r="B101" s="10">
        <v>0.186</v>
      </c>
      <c r="C101" s="10">
        <v>6.9000000000000006E-2</v>
      </c>
      <c r="D101" s="11" t="str">
        <v>Cameco Corporation</v>
      </c>
      <c r="E101" s="1">
        <v>46.55</v>
      </c>
      <c r="F101" s="3">
        <v>20257675550</v>
      </c>
      <c r="G101" s="2" t="str">
        <v>USD</v>
      </c>
      <c r="H101" s="13">
        <v>0.38530719704411609</v>
      </c>
      <c r="I101" s="5" t="str">
        <v>CAD</v>
      </c>
      <c r="J101" s="3">
        <v>1413722000</v>
      </c>
      <c r="K101" s="3">
        <v>904674000</v>
      </c>
      <c r="L101" s="3">
        <v>2587758000</v>
      </c>
      <c r="M101" s="3">
        <v>2651254000</v>
      </c>
      <c r="N101" s="3">
        <v>2651254000</v>
      </c>
      <c r="O101" s="3">
        <v>573816000</v>
      </c>
      <c r="P101" s="3">
        <v>2077438000</v>
      </c>
      <c r="Q101" s="3">
        <v>497864000</v>
      </c>
      <c r="R101" s="14" t="str">
        <f t="shared" si="27"/>
        <v>CAD/USD</v>
      </c>
      <c r="S101" s="3" t="e" vm="12">
        <v>#VALUE!</v>
      </c>
      <c r="T101" s="16" t="str">
        <f t="shared" si="20"/>
        <v/>
      </c>
      <c r="U101" s="16" t="s">
        <v>258</v>
      </c>
      <c r="V101" s="14" cm="1">
        <f t="array" ref="V101">IF($S101="",J101,_FV($S101,"Price")*J101)</f>
        <v>1047143885.4</v>
      </c>
      <c r="W101" s="3" cm="1">
        <f t="array" ref="W101">IF($S101="",K101,_FV($S101,"Price")*K101)</f>
        <v>670092031.80000007</v>
      </c>
      <c r="X101" s="3" cm="1">
        <f t="array" ref="X101">IF($S101="",L101,_FV($S101,"Price")*L101)</f>
        <v>1916752350.6000001</v>
      </c>
      <c r="Y101" s="3" cm="1">
        <f t="array" ref="Y101">IF($S101="",M101,_FV($S101,"Price")*M101)</f>
        <v>1963783837.8</v>
      </c>
      <c r="Z101" s="3" cm="1">
        <f t="array" ref="Z101">IF($S101="",N101,_FV($S101,"Price")*N101)</f>
        <v>1963783837.8</v>
      </c>
      <c r="AA101" s="3" cm="1">
        <f t="array" ref="AA101">IF($S101="",O101,_FV($S101,"Price")*O101)</f>
        <v>425025511.19999999</v>
      </c>
      <c r="AB101" s="3" cm="1">
        <f t="array" ref="AB101">IF($S101="",P101,_FV($S101,"Price")*P101)</f>
        <v>1538758326.6000001</v>
      </c>
      <c r="AC101" s="3" cm="1">
        <f t="array" ref="AC101">IF($S101="",Q101,_FV($S101,"Price")*Q101)</f>
        <v>368767864.80000001</v>
      </c>
      <c r="AD101" s="4">
        <f t="shared" si="34"/>
        <v>0.2164319224035117</v>
      </c>
      <c r="AE101" s="4">
        <f t="shared" si="35"/>
        <v>0.18778434657712917</v>
      </c>
      <c r="AF101" s="3">
        <f t="shared" si="36"/>
        <v>20766723550</v>
      </c>
      <c r="AG101" s="4" t="str">
        <f t="shared" si="37"/>
        <v>CCJ</v>
      </c>
      <c r="AH101" s="4" t="str">
        <f t="shared" si="38"/>
        <v>Cameco Corporation</v>
      </c>
      <c r="AI101" s="8" cm="1">
        <f t="array" ref="AI101">IF(U101="",F101,_FV(U101,"Price")*F101)</f>
        <v>20257675550</v>
      </c>
      <c r="AJ101" s="5">
        <f t="shared" si="28"/>
        <v>0.186</v>
      </c>
      <c r="AK101" s="5">
        <f t="shared" si="29"/>
        <v>6.9000000000000006E-2</v>
      </c>
      <c r="AL101" s="6">
        <f t="shared" si="30"/>
        <v>10.315634114136715</v>
      </c>
      <c r="AM101" s="6">
        <f t="shared" si="31"/>
        <v>47.662257949658809</v>
      </c>
      <c r="AN101" s="6">
        <f t="shared" si="32"/>
        <v>2.5624869865407964</v>
      </c>
      <c r="AO101" s="6">
        <f t="shared" si="33"/>
        <v>6.9075736158925807</v>
      </c>
      <c r="AP101" s="5">
        <f t="shared" si="39"/>
        <v>0.40421626898064089</v>
      </c>
    </row>
    <row r="102" spans="1:42" x14ac:dyDescent="0.25">
      <c r="A102" s="1" t="s">
        <v>99</v>
      </c>
      <c r="B102" s="10">
        <v>0.25</v>
      </c>
      <c r="C102" s="10">
        <v>9.1999999999999998E-2</v>
      </c>
      <c r="D102" s="11" t="str">
        <v>JSC National Atomic Company Kazatomprom</v>
      </c>
      <c r="E102" s="1">
        <v>35.75</v>
      </c>
      <c r="F102" s="3">
        <v>9272012750</v>
      </c>
      <c r="G102" s="2" t="str">
        <v>USD</v>
      </c>
      <c r="H102" s="13">
        <v>0.43295700734439968</v>
      </c>
      <c r="I102" s="5" t="str">
        <v>KZT</v>
      </c>
      <c r="J102" s="3">
        <v>131261000000</v>
      </c>
      <c r="K102" s="3">
        <v>169536000000</v>
      </c>
      <c r="L102" s="3">
        <v>1434635000000</v>
      </c>
      <c r="M102" s="3">
        <v>1517011000000</v>
      </c>
      <c r="N102" s="3">
        <v>1517011000000</v>
      </c>
      <c r="O102" s="3">
        <v>722329000000</v>
      </c>
      <c r="P102" s="3">
        <v>794682000000</v>
      </c>
      <c r="Q102" s="3">
        <v>780165000000</v>
      </c>
      <c r="R102" s="14" t="str">
        <f t="shared" si="27"/>
        <v>KZT/USD</v>
      </c>
      <c r="S102" s="3" t="e" vm="10">
        <v>#VALUE!</v>
      </c>
      <c r="T102" s="16" t="str">
        <f t="shared" si="20"/>
        <v/>
      </c>
      <c r="U102" s="16" t="s">
        <v>258</v>
      </c>
      <c r="V102" s="14" cm="1">
        <f t="array" ref="V102">IF($S102="",J102,_FV($S102,"Price")*J102)</f>
        <v>273022880</v>
      </c>
      <c r="W102" s="3" cm="1">
        <f t="array" ref="W102">IF($S102="",K102,_FV($S102,"Price")*K102)</f>
        <v>352634879.99999994</v>
      </c>
      <c r="X102" s="3" cm="1">
        <f t="array" ref="X102">IF($S102="",L102,_FV($S102,"Price")*L102)</f>
        <v>2984040799.9999995</v>
      </c>
      <c r="Y102" s="3" cm="1">
        <f t="array" ref="Y102">IF($S102="",M102,_FV($S102,"Price")*M102)</f>
        <v>3155382879.9999995</v>
      </c>
      <c r="Z102" s="3" cm="1">
        <f t="array" ref="Z102">IF($S102="",N102,_FV($S102,"Price")*N102)</f>
        <v>3155382879.9999995</v>
      </c>
      <c r="AA102" s="3" cm="1">
        <f t="array" ref="AA102">IF($S102="",O102,_FV($S102,"Price")*O102)</f>
        <v>1502444319.9999998</v>
      </c>
      <c r="AB102" s="3" cm="1">
        <f t="array" ref="AB102">IF($S102="",P102,_FV($S102,"Price")*P102)</f>
        <v>1652938559.9999998</v>
      </c>
      <c r="AC102" s="3" cm="1">
        <f t="array" ref="AC102">IF($S102="",Q102,_FV($S102,"Price")*Q102)</f>
        <v>1622743199.9999998</v>
      </c>
      <c r="AD102" s="4">
        <f t="shared" si="34"/>
        <v>0.4761527767432141</v>
      </c>
      <c r="AE102" s="4">
        <f t="shared" si="35"/>
        <v>0.51427774749161348</v>
      </c>
      <c r="AF102" s="3">
        <f t="shared" si="36"/>
        <v>-29002987250</v>
      </c>
      <c r="AG102" s="4" t="str">
        <f t="shared" si="37"/>
        <v>KAP.IL</v>
      </c>
      <c r="AH102" s="4" t="str">
        <f t="shared" si="38"/>
        <v>JSC National Atomic Company Kazatomprom</v>
      </c>
      <c r="AI102" s="8" cm="1">
        <f t="array" ref="AI102">IF(U102="",F102,_FV(U102,"Price")*F102)</f>
        <v>9272012750</v>
      </c>
      <c r="AJ102" s="5">
        <f t="shared" si="28"/>
        <v>0.25</v>
      </c>
      <c r="AK102" s="5">
        <f t="shared" si="29"/>
        <v>9.1999999999999998E-2</v>
      </c>
      <c r="AL102" s="6">
        <f t="shared" si="30"/>
        <v>2.9384746962942265</v>
      </c>
      <c r="AM102" s="6">
        <f t="shared" si="31"/>
        <v>6.1712854357225044</v>
      </c>
      <c r="AN102" s="6">
        <f t="shared" si="32"/>
        <v>0.24685141742890018</v>
      </c>
      <c r="AO102" s="6">
        <f t="shared" si="33"/>
        <v>0.6707918951872287</v>
      </c>
      <c r="AP102" s="5">
        <f t="shared" si="39"/>
        <v>0.99043052423482758</v>
      </c>
    </row>
    <row r="103" spans="1:42" x14ac:dyDescent="0.25">
      <c r="A103" s="1" t="s">
        <v>75</v>
      </c>
      <c r="B103" s="10">
        <v>0.13700000000000001</v>
      </c>
      <c r="C103" s="10">
        <v>0.152</v>
      </c>
      <c r="D103" s="11" t="str">
        <v>Palo Alto Networks, Inc.</v>
      </c>
      <c r="E103" s="1">
        <v>342.63499999999999</v>
      </c>
      <c r="F103" s="3">
        <v>111561956000</v>
      </c>
      <c r="G103" s="2" t="str">
        <v>USD</v>
      </c>
      <c r="H103" s="13">
        <v>0.16463795029523989</v>
      </c>
      <c r="I103" s="5" t="str">
        <v>USD</v>
      </c>
      <c r="J103" s="3">
        <v>1344400000</v>
      </c>
      <c r="K103" s="3">
        <v>1135300000</v>
      </c>
      <c r="L103" s="3">
        <v>8027500000</v>
      </c>
      <c r="M103" s="3">
        <v>8027500000</v>
      </c>
      <c r="N103" s="3">
        <v>8027500000</v>
      </c>
      <c r="O103" s="3">
        <v>5968300000</v>
      </c>
      <c r="P103" s="3">
        <v>2059200000</v>
      </c>
      <c r="Q103" s="3">
        <v>960166598</v>
      </c>
      <c r="R103" s="14" t="str">
        <f t="shared" si="27"/>
        <v/>
      </c>
      <c r="S103" s="3" t="s">
        <v>258</v>
      </c>
      <c r="T103" s="16" t="str">
        <f t="shared" si="20"/>
        <v/>
      </c>
      <c r="U103" s="16" t="s">
        <v>258</v>
      </c>
      <c r="V103" s="14" cm="1">
        <f t="array" ref="V103">IF($S103="",J103,_FV($S103,"Price")*J103)</f>
        <v>1344400000</v>
      </c>
      <c r="W103" s="3" cm="1">
        <f t="array" ref="W103">IF($S103="",K103,_FV($S103,"Price")*K103)</f>
        <v>1135300000</v>
      </c>
      <c r="X103" s="3" cm="1">
        <f t="array" ref="X103">IF($S103="",L103,_FV($S103,"Price")*L103)</f>
        <v>8027500000</v>
      </c>
      <c r="Y103" s="3" cm="1">
        <f t="array" ref="Y103">IF($S103="",M103,_FV($S103,"Price")*M103)</f>
        <v>8027500000</v>
      </c>
      <c r="Z103" s="3" cm="1">
        <f t="array" ref="Z103">IF($S103="",N103,_FV($S103,"Price")*N103)</f>
        <v>8027500000</v>
      </c>
      <c r="AA103" s="3" cm="1">
        <f t="array" ref="AA103">IF($S103="",O103,_FV($S103,"Price")*O103)</f>
        <v>5968300000</v>
      </c>
      <c r="AB103" s="3" cm="1">
        <f t="array" ref="AB103">IF($S103="",P103,_FV($S103,"Price")*P103)</f>
        <v>2059200000</v>
      </c>
      <c r="AC103" s="3" cm="1">
        <f t="array" ref="AC103">IF($S103="",Q103,_FV($S103,"Price")*Q103)</f>
        <v>960166598</v>
      </c>
      <c r="AD103" s="4">
        <f t="shared" si="34"/>
        <v>0.74348178137651821</v>
      </c>
      <c r="AE103" s="4">
        <f t="shared" si="35"/>
        <v>0.11960966652133292</v>
      </c>
      <c r="AF103" s="3">
        <f t="shared" si="36"/>
        <v>111771056000</v>
      </c>
      <c r="AG103" s="4" t="str">
        <f t="shared" si="37"/>
        <v>PANW</v>
      </c>
      <c r="AH103" s="4" t="str">
        <f t="shared" si="38"/>
        <v>Palo Alto Networks, Inc.</v>
      </c>
      <c r="AI103" s="8" cm="1">
        <f t="array" ref="AI103">IF(U103="",F103,_FV(U103,"Price")*F103)</f>
        <v>111561956000</v>
      </c>
      <c r="AJ103" s="5">
        <f t="shared" si="28"/>
        <v>0.13700000000000001</v>
      </c>
      <c r="AK103" s="5">
        <f t="shared" si="29"/>
        <v>0.152</v>
      </c>
      <c r="AL103" s="6">
        <f t="shared" si="30"/>
        <v>13.897471940205543</v>
      </c>
      <c r="AM103" s="6">
        <f t="shared" si="31"/>
        <v>18.692417606353569</v>
      </c>
      <c r="AN103" s="6">
        <f t="shared" si="32"/>
        <v>1.3644100442593845</v>
      </c>
      <c r="AO103" s="6">
        <f t="shared" si="33"/>
        <v>1.2297643162074716</v>
      </c>
      <c r="AP103" s="5">
        <f t="shared" si="39"/>
        <v>0.86309144789785108</v>
      </c>
    </row>
    <row r="104" spans="1:42" x14ac:dyDescent="0.25">
      <c r="A104" s="1" t="s">
        <v>118</v>
      </c>
      <c r="B104" s="10">
        <v>-0.05</v>
      </c>
      <c r="C104" s="10">
        <v>0.15</v>
      </c>
      <c r="D104" s="11" t="str">
        <v>Planet 13 Holdings Inc.</v>
      </c>
      <c r="E104" s="1">
        <v>0.82</v>
      </c>
      <c r="F104" s="3">
        <v>266634480</v>
      </c>
      <c r="G104" s="2" t="str">
        <v>CAD</v>
      </c>
      <c r="H104" s="13">
        <v>-5.8037228373830047E-2</v>
      </c>
      <c r="I104" s="5" t="str">
        <v>USD</v>
      </c>
      <c r="J104" s="3">
        <v>57930607</v>
      </c>
      <c r="K104" s="3">
        <v>52356914</v>
      </c>
      <c r="L104" s="3">
        <v>98505170</v>
      </c>
      <c r="M104" s="3">
        <v>101722787</v>
      </c>
      <c r="N104" s="3">
        <v>101722787</v>
      </c>
      <c r="O104" s="3">
        <v>48379304</v>
      </c>
      <c r="P104" s="3">
        <v>53343483</v>
      </c>
      <c r="Q104" s="3">
        <v>42719176</v>
      </c>
      <c r="R104" s="14" t="str">
        <f t="shared" si="27"/>
        <v/>
      </c>
      <c r="S104" s="3" t="s">
        <v>258</v>
      </c>
      <c r="T104" s="16" t="str">
        <f t="shared" si="20"/>
        <v>CAD/USD</v>
      </c>
      <c r="U104" s="16" t="e" vm="12">
        <v>#VALUE!</v>
      </c>
      <c r="V104" s="14" cm="1">
        <f t="array" ref="V104">IF($S104="",J104,_FV($S104,"Price")*J104)</f>
        <v>57930607</v>
      </c>
      <c r="W104" s="3" cm="1">
        <f t="array" ref="W104">IF($S104="",K104,_FV($S104,"Price")*K104)</f>
        <v>52356914</v>
      </c>
      <c r="X104" s="3" cm="1">
        <f t="array" ref="X104">IF($S104="",L104,_FV($S104,"Price")*L104)</f>
        <v>98505170</v>
      </c>
      <c r="Y104" s="3" cm="1">
        <f t="array" ref="Y104">IF($S104="",M104,_FV($S104,"Price")*M104)</f>
        <v>101722787</v>
      </c>
      <c r="Z104" s="3" cm="1">
        <f t="array" ref="Z104">IF($S104="",N104,_FV($S104,"Price")*N104)</f>
        <v>101722787</v>
      </c>
      <c r="AA104" s="3" cm="1">
        <f t="array" ref="AA104">IF($S104="",O104,_FV($S104,"Price")*O104)</f>
        <v>48379304</v>
      </c>
      <c r="AB104" s="3" cm="1">
        <f t="array" ref="AB104">IF($S104="",P104,_FV($S104,"Price")*P104)</f>
        <v>53343483</v>
      </c>
      <c r="AC104" s="3" cm="1">
        <f t="array" ref="AC104">IF($S104="",Q104,_FV($S104,"Price")*Q104)</f>
        <v>42719176</v>
      </c>
      <c r="AD104" s="4">
        <f t="shared" si="34"/>
        <v>0.47559947408833775</v>
      </c>
      <c r="AE104" s="4">
        <f t="shared" si="35"/>
        <v>0.41995679886356241</v>
      </c>
      <c r="AF104" s="3">
        <f t="shared" si="36"/>
        <v>203069852.336</v>
      </c>
      <c r="AG104" s="4" t="str">
        <f t="shared" si="37"/>
        <v>PLTH.CN</v>
      </c>
      <c r="AH104" s="4" t="str">
        <f t="shared" si="38"/>
        <v>Planet 13 Holdings Inc.</v>
      </c>
      <c r="AI104" s="8" cm="1">
        <f t="array" ref="AI104">IF(U104="",F104,_FV(U104,"Price")*F104)</f>
        <v>197496159.336</v>
      </c>
      <c r="AJ104" s="5">
        <f t="shared" si="28"/>
        <v>-0.05</v>
      </c>
      <c r="AK104" s="5">
        <f t="shared" si="29"/>
        <v>0.15</v>
      </c>
      <c r="AL104" s="6">
        <f t="shared" si="30"/>
        <v>1.9415134520055963</v>
      </c>
      <c r="AM104" s="6">
        <f t="shared" si="31"/>
        <v>4.0822447411810634</v>
      </c>
      <c r="AN104" s="6">
        <f t="shared" si="32"/>
        <v>-0.81644894823621261</v>
      </c>
      <c r="AO104" s="6">
        <f t="shared" si="33"/>
        <v>0.27214964941207087</v>
      </c>
      <c r="AP104" s="5">
        <f t="shared" si="39"/>
        <v>0.89555627295190021</v>
      </c>
    </row>
    <row r="105" spans="1:42" x14ac:dyDescent="0.25">
      <c r="A105" s="1" t="s">
        <v>110</v>
      </c>
      <c r="B105" s="10"/>
      <c r="C105" s="10"/>
      <c r="D105" s="11" t="str">
        <v>Rainbow Tours S.A.</v>
      </c>
      <c r="E105" s="1">
        <v>99</v>
      </c>
      <c r="F105" s="3">
        <v>1440648000</v>
      </c>
      <c r="G105" s="2" t="str">
        <v>PLN</v>
      </c>
      <c r="H105" s="13">
        <v>0.37608479651160359</v>
      </c>
      <c r="I105" s="5" t="str">
        <v>PLN</v>
      </c>
      <c r="J105" s="3">
        <v>66318000</v>
      </c>
      <c r="K105" s="3">
        <v>142415000</v>
      </c>
      <c r="L105" s="3">
        <v>3293392000</v>
      </c>
      <c r="M105" s="3">
        <v>3458958000</v>
      </c>
      <c r="N105" s="3">
        <v>3458958000</v>
      </c>
      <c r="O105" s="3">
        <v>580119000</v>
      </c>
      <c r="P105" s="3">
        <v>2878839000</v>
      </c>
      <c r="Q105" s="3">
        <v>236942000</v>
      </c>
      <c r="R105" s="14" t="str">
        <f t="shared" si="27"/>
        <v>PLN/USD</v>
      </c>
      <c r="S105" s="3" t="e" vm="4">
        <v>#VALUE!</v>
      </c>
      <c r="T105" s="16" t="str">
        <f t="shared" si="20"/>
        <v>PLN/USD</v>
      </c>
      <c r="U105" s="16" t="e" vm="4">
        <v>#VALUE!</v>
      </c>
      <c r="V105" s="14" cm="1">
        <f t="array" ref="V105">IF($S105="",J105,_FV($S105,"Price")*J105)</f>
        <v>17262575.399999999</v>
      </c>
      <c r="W105" s="3" cm="1">
        <f t="array" ref="W105">IF($S105="",K105,_FV($S105,"Price")*K105)</f>
        <v>37070624.5</v>
      </c>
      <c r="X105" s="3" cm="1">
        <f t="array" ref="X105">IF($S105="",L105,_FV($S105,"Price")*L105)</f>
        <v>857269937.5999999</v>
      </c>
      <c r="Y105" s="3" cm="1">
        <f t="array" ref="Y105">IF($S105="",M105,_FV($S105,"Price")*M105)</f>
        <v>900366767.39999986</v>
      </c>
      <c r="Z105" s="3" cm="1">
        <f t="array" ref="Z105">IF($S105="",N105,_FV($S105,"Price")*N105)</f>
        <v>900366767.39999986</v>
      </c>
      <c r="AA105" s="3" cm="1">
        <f t="array" ref="AA105">IF($S105="",O105,_FV($S105,"Price")*O105)</f>
        <v>151004975.69999999</v>
      </c>
      <c r="AB105" s="3" cm="1">
        <f t="array" ref="AB105">IF($S105="",P105,_FV($S105,"Price")*P105)</f>
        <v>749361791.69999993</v>
      </c>
      <c r="AC105" s="3" cm="1">
        <f t="array" ref="AC105">IF($S105="",Q105,_FV($S105,"Price")*Q105)</f>
        <v>61676002.599999994</v>
      </c>
      <c r="AD105" s="4">
        <f t="shared" si="34"/>
        <v>0.16771495924495181</v>
      </c>
      <c r="AE105" s="4">
        <f t="shared" si="35"/>
        <v>6.8500976305581052E-2</v>
      </c>
      <c r="AF105" s="3">
        <f t="shared" si="36"/>
        <v>298903674.39999998</v>
      </c>
      <c r="AG105" s="4" t="str">
        <f t="shared" si="37"/>
        <v>RBW.WA</v>
      </c>
      <c r="AH105" s="4" t="str">
        <f t="shared" si="38"/>
        <v>Rainbow Tours S.A.</v>
      </c>
      <c r="AI105" s="8" cm="1">
        <f t="array" ref="AI105">IF(U105="",F105,_FV(U105,"Price")*F105)</f>
        <v>375000674.39999998</v>
      </c>
      <c r="AJ105" s="5">
        <f t="shared" si="28"/>
        <v>0</v>
      </c>
      <c r="AK105" s="5">
        <f t="shared" si="29"/>
        <v>0</v>
      </c>
      <c r="AL105" s="6">
        <f t="shared" si="30"/>
        <v>0.41649768514101648</v>
      </c>
      <c r="AM105" s="6">
        <f t="shared" si="31"/>
        <v>2.4833663438018752</v>
      </c>
      <c r="AN105" s="6" t="e">
        <f t="shared" si="32"/>
        <v>#DIV/0!</v>
      </c>
      <c r="AO105" s="6" t="e">
        <f t="shared" si="33"/>
        <v>#DIV/0!</v>
      </c>
      <c r="AP105" s="5">
        <f t="shared" si="39"/>
        <v>0.23621593555053286</v>
      </c>
    </row>
    <row r="106" spans="1:42" x14ac:dyDescent="0.25">
      <c r="A106" s="1" t="s">
        <v>100</v>
      </c>
      <c r="B106" s="10">
        <v>0.04</v>
      </c>
      <c r="C106" s="10">
        <v>0.06</v>
      </c>
      <c r="D106" s="11" t="str">
        <v>VBG Group AB (publ)</v>
      </c>
      <c r="E106" s="1">
        <v>384.5</v>
      </c>
      <c r="F106" s="3">
        <v>9614046844</v>
      </c>
      <c r="G106" s="2" t="str">
        <v>SEK</v>
      </c>
      <c r="H106" s="13">
        <v>0.25323746096596972</v>
      </c>
      <c r="I106" s="5" t="str">
        <v>SEK</v>
      </c>
      <c r="J106" s="3">
        <v>946400000</v>
      </c>
      <c r="K106" s="3">
        <v>498845000</v>
      </c>
      <c r="L106" s="3">
        <v>5739800000</v>
      </c>
      <c r="M106" s="3">
        <v>5919000000</v>
      </c>
      <c r="N106" s="3">
        <v>5919000000</v>
      </c>
      <c r="O106" s="3">
        <v>1919700000</v>
      </c>
      <c r="P106" s="3">
        <v>3999300000</v>
      </c>
      <c r="Q106" s="3">
        <v>986900000</v>
      </c>
      <c r="R106" s="14" t="str">
        <f t="shared" si="27"/>
        <v>SEK/USD</v>
      </c>
      <c r="S106" s="3" t="e" vm="11">
        <v>#VALUE!</v>
      </c>
      <c r="T106" s="16" t="str">
        <f t="shared" si="20"/>
        <v>SEK/USD</v>
      </c>
      <c r="U106" s="16" t="e" vm="11">
        <v>#VALUE!</v>
      </c>
      <c r="V106" s="14" cm="1">
        <f t="array" ref="V106">IF($S106="",J106,_FV($S106,"Price")*J106)</f>
        <v>92841840</v>
      </c>
      <c r="W106" s="3" cm="1">
        <f t="array" ref="W106">IF($S106="",K106,_FV($S106,"Price")*K106)</f>
        <v>48936694.5</v>
      </c>
      <c r="X106" s="3" cm="1">
        <f t="array" ref="X106">IF($S106="",L106,_FV($S106,"Price")*L106)</f>
        <v>563074380</v>
      </c>
      <c r="Y106" s="3" cm="1">
        <f t="array" ref="Y106">IF($S106="",M106,_FV($S106,"Price")*M106)</f>
        <v>580653900</v>
      </c>
      <c r="Z106" s="3" cm="1">
        <f t="array" ref="Z106">IF($S106="",N106,_FV($S106,"Price")*N106)</f>
        <v>580653900</v>
      </c>
      <c r="AA106" s="3" cm="1">
        <f t="array" ref="AA106">IF($S106="",O106,_FV($S106,"Price")*O106)</f>
        <v>188322570</v>
      </c>
      <c r="AB106" s="3" cm="1">
        <f t="array" ref="AB106">IF($S106="",P106,_FV($S106,"Price")*P106)</f>
        <v>392331330</v>
      </c>
      <c r="AC106" s="3" cm="1">
        <f t="array" ref="AC106">IF($S106="",Q106,_FV($S106,"Price")*Q106)</f>
        <v>96814890</v>
      </c>
      <c r="AD106" s="4">
        <f t="shared" si="34"/>
        <v>0.32432843385707044</v>
      </c>
      <c r="AE106" s="4">
        <f t="shared" si="35"/>
        <v>0.16673424564960299</v>
      </c>
      <c r="AF106" s="3">
        <f t="shared" si="36"/>
        <v>1390692995.3964</v>
      </c>
      <c r="AG106" s="4" t="str">
        <f t="shared" si="37"/>
        <v>VBG-B.ST</v>
      </c>
      <c r="AH106" s="4" t="str">
        <f t="shared" si="38"/>
        <v>VBG Group AB (publ)</v>
      </c>
      <c r="AI106" s="8" cm="1">
        <f t="array" ref="AI106">IF(U106="",F106,_FV(U106,"Price")*F106)</f>
        <v>943137995.39640009</v>
      </c>
      <c r="AJ106" s="5">
        <f t="shared" si="28"/>
        <v>0.04</v>
      </c>
      <c r="AK106" s="5">
        <f t="shared" si="29"/>
        <v>0.06</v>
      </c>
      <c r="AL106" s="6">
        <f t="shared" si="30"/>
        <v>1.624268769048826</v>
      </c>
      <c r="AM106" s="6">
        <f t="shared" si="31"/>
        <v>5.0080985799864566</v>
      </c>
      <c r="AN106" s="6">
        <f t="shared" si="32"/>
        <v>1.2520246449966141</v>
      </c>
      <c r="AO106" s="6">
        <f t="shared" si="33"/>
        <v>0.83468309666440943</v>
      </c>
      <c r="AP106" s="5">
        <f t="shared" si="39"/>
        <v>0.49106267950667343</v>
      </c>
    </row>
    <row r="107" spans="1:42" x14ac:dyDescent="0.25">
      <c r="A107" s="1" t="s">
        <v>101</v>
      </c>
      <c r="B107" s="10">
        <v>0.124</v>
      </c>
      <c r="C107" s="10">
        <v>0.16299999000000001</v>
      </c>
      <c r="D107" s="11" t="str">
        <v>Daiichi Sankyo Company, Limited</v>
      </c>
      <c r="E107" s="1">
        <v>4944</v>
      </c>
      <c r="F107" s="3">
        <v>9438756424464</v>
      </c>
      <c r="G107" s="2" t="str">
        <v>JPY</v>
      </c>
      <c r="H107" s="13">
        <v>0.25280841750894423</v>
      </c>
      <c r="I107" s="5" t="str">
        <v>JPY</v>
      </c>
      <c r="J107" s="3">
        <v>101617000000</v>
      </c>
      <c r="K107" s="3">
        <v>441921000000</v>
      </c>
      <c r="L107" s="3">
        <v>1601688000000</v>
      </c>
      <c r="M107" s="3">
        <v>1687027000000</v>
      </c>
      <c r="N107" s="3">
        <v>1687027000000</v>
      </c>
      <c r="O107" s="3">
        <v>1270333000000</v>
      </c>
      <c r="P107" s="3">
        <v>416694000000</v>
      </c>
      <c r="Q107" s="3">
        <v>250235000000</v>
      </c>
      <c r="R107" s="14" t="str">
        <f t="shared" si="27"/>
        <v>JPY/USD</v>
      </c>
      <c r="S107" s="3" t="e" vm="9">
        <v>#VALUE!</v>
      </c>
      <c r="T107" s="16" t="str">
        <f t="shared" si="20"/>
        <v>JPY/USD</v>
      </c>
      <c r="U107" s="16" t="e" vm="9">
        <v>#VALUE!</v>
      </c>
      <c r="V107" s="14" cm="1">
        <f t="array" ref="V107">IF($S107="",J107,_FV($S107,"Price")*J107)</f>
        <v>708880192</v>
      </c>
      <c r="W107" s="3" cm="1">
        <f t="array" ref="W107">IF($S107="",K107,_FV($S107,"Price")*K107)</f>
        <v>3082840896</v>
      </c>
      <c r="X107" s="3" cm="1">
        <f t="array" ref="X107">IF($S107="",L107,_FV($S107,"Price")*L107)</f>
        <v>11173375488</v>
      </c>
      <c r="Y107" s="3" cm="1">
        <f t="array" ref="Y107">IF($S107="",M107,_FV($S107,"Price")*M107)</f>
        <v>11768700352</v>
      </c>
      <c r="Z107" s="3" cm="1">
        <f t="array" ref="Z107">IF($S107="",N107,_FV($S107,"Price")*N107)</f>
        <v>11768700352</v>
      </c>
      <c r="AA107" s="3" cm="1">
        <f t="array" ref="AA107">IF($S107="",O107,_FV($S107,"Price")*O107)</f>
        <v>8861843008</v>
      </c>
      <c r="AB107" s="3" cm="1">
        <f t="array" ref="AB107">IF($S107="",P107,_FV($S107,"Price")*P107)</f>
        <v>2906857344</v>
      </c>
      <c r="AC107" s="3" cm="1">
        <f t="array" ref="AC107">IF($S107="",Q107,_FV($S107,"Price")*Q107)</f>
        <v>1745639360</v>
      </c>
      <c r="AD107" s="4">
        <f t="shared" si="34"/>
        <v>0.75300098931433823</v>
      </c>
      <c r="AE107" s="4">
        <f t="shared" si="35"/>
        <v>0.14832898347210804</v>
      </c>
      <c r="AF107" s="3">
        <f t="shared" si="36"/>
        <v>-274459235182.93915</v>
      </c>
      <c r="AG107" s="4" t="str">
        <f t="shared" si="37"/>
        <v>4568.T</v>
      </c>
      <c r="AH107" s="4" t="str">
        <f t="shared" si="38"/>
        <v>Daiichi Sankyo Company, Limited</v>
      </c>
      <c r="AI107" s="8" cm="1">
        <f t="array" ref="AI107">IF(U107="",F107,_FV(U107,"Price")*F107)</f>
        <v>65844764817.060867</v>
      </c>
      <c r="AJ107" s="5">
        <f t="shared" si="28"/>
        <v>0.124</v>
      </c>
      <c r="AK107" s="5">
        <f t="shared" si="29"/>
        <v>0.16299999000000001</v>
      </c>
      <c r="AL107" s="6">
        <f t="shared" si="30"/>
        <v>5.594905371676921</v>
      </c>
      <c r="AM107" s="6">
        <f t="shared" si="31"/>
        <v>7.4301434540895972</v>
      </c>
      <c r="AN107" s="6">
        <f t="shared" si="32"/>
        <v>0.59920511726529002</v>
      </c>
      <c r="AO107" s="6">
        <f t="shared" si="33"/>
        <v>0.45583704968875133</v>
      </c>
      <c r="AP107" s="5">
        <f t="shared" si="39"/>
        <v>0.90132997278644633</v>
      </c>
    </row>
    <row r="108" spans="1:42" x14ac:dyDescent="0.25">
      <c r="A108" s="1" t="s">
        <v>76</v>
      </c>
      <c r="B108" s="10">
        <v>0.187</v>
      </c>
      <c r="C108" s="10">
        <v>0.16299999000000001</v>
      </c>
      <c r="D108" s="11" t="str">
        <v>Halozyme Therapeutics, Inc.</v>
      </c>
      <c r="E108" s="1">
        <v>58.63</v>
      </c>
      <c r="F108" s="3">
        <v>7427131140</v>
      </c>
      <c r="G108" s="2" t="str">
        <v>USD</v>
      </c>
      <c r="H108" s="13">
        <v>0.25622314865872059</v>
      </c>
      <c r="I108" s="5" t="str">
        <v>USD</v>
      </c>
      <c r="J108" s="3">
        <v>1533179000</v>
      </c>
      <c r="K108" s="3">
        <v>234195000</v>
      </c>
      <c r="L108" s="3">
        <v>829253000</v>
      </c>
      <c r="M108" s="3">
        <v>873304000</v>
      </c>
      <c r="N108" s="3">
        <v>873304000</v>
      </c>
      <c r="O108" s="3">
        <v>662722000</v>
      </c>
      <c r="P108" s="3">
        <v>210582000</v>
      </c>
      <c r="Q108" s="3">
        <v>422430000</v>
      </c>
      <c r="R108" s="14" t="str">
        <f t="shared" si="27"/>
        <v/>
      </c>
      <c r="S108" s="3" t="s">
        <v>258</v>
      </c>
      <c r="T108" s="16" t="str">
        <f t="shared" si="20"/>
        <v/>
      </c>
      <c r="U108" s="16" t="s">
        <v>258</v>
      </c>
      <c r="V108" s="14" cm="1">
        <f t="array" ref="V108">IF($S108="",J108,_FV($S108,"Price")*J108)</f>
        <v>1533179000</v>
      </c>
      <c r="W108" s="3" cm="1">
        <f t="array" ref="W108">IF($S108="",K108,_FV($S108,"Price")*K108)</f>
        <v>234195000</v>
      </c>
      <c r="X108" s="3" cm="1">
        <f t="array" ref="X108">IF($S108="",L108,_FV($S108,"Price")*L108)</f>
        <v>829253000</v>
      </c>
      <c r="Y108" s="3" cm="1">
        <f t="array" ref="Y108">IF($S108="",M108,_FV($S108,"Price")*M108)</f>
        <v>873304000</v>
      </c>
      <c r="Z108" s="3" cm="1">
        <f t="array" ref="Z108">IF($S108="",N108,_FV($S108,"Price")*N108)</f>
        <v>873304000</v>
      </c>
      <c r="AA108" s="3" cm="1">
        <f t="array" ref="AA108">IF($S108="",O108,_FV($S108,"Price")*O108)</f>
        <v>662722000</v>
      </c>
      <c r="AB108" s="3" cm="1">
        <f t="array" ref="AB108">IF($S108="",P108,_FV($S108,"Price")*P108)</f>
        <v>210582000</v>
      </c>
      <c r="AC108" s="3" cm="1">
        <f t="array" ref="AC108">IF($S108="",Q108,_FV($S108,"Price")*Q108)</f>
        <v>422430000</v>
      </c>
      <c r="AD108" s="4">
        <f t="shared" si="34"/>
        <v>0.75886747341132066</v>
      </c>
      <c r="AE108" s="4">
        <f t="shared" si="35"/>
        <v>0.48371472018907508</v>
      </c>
      <c r="AF108" s="3">
        <f t="shared" si="36"/>
        <v>8726115140</v>
      </c>
      <c r="AG108" s="4" t="str">
        <f t="shared" si="37"/>
        <v>HALO</v>
      </c>
      <c r="AH108" s="4" t="str">
        <f t="shared" si="38"/>
        <v>Halozyme Therapeutics, Inc.</v>
      </c>
      <c r="AI108" s="8" cm="1">
        <f t="array" ref="AI108">IF(U108="",F108,_FV(U108,"Price")*F108)</f>
        <v>7427131140</v>
      </c>
      <c r="AJ108" s="5">
        <f t="shared" si="28"/>
        <v>0.187</v>
      </c>
      <c r="AK108" s="5">
        <f t="shared" si="29"/>
        <v>0.16299999000000001</v>
      </c>
      <c r="AL108" s="6">
        <f t="shared" si="30"/>
        <v>8.5046342854263806</v>
      </c>
      <c r="AM108" s="6">
        <f t="shared" si="31"/>
        <v>11.207008579766478</v>
      </c>
      <c r="AN108" s="6">
        <f t="shared" si="32"/>
        <v>0.59930527164526626</v>
      </c>
      <c r="AO108" s="6">
        <f t="shared" si="33"/>
        <v>0.68754658081675202</v>
      </c>
      <c r="AP108" s="5">
        <f t="shared" si="39"/>
        <v>1.2425821936003958</v>
      </c>
    </row>
    <row r="109" spans="1:42" x14ac:dyDescent="0.25">
      <c r="A109" s="1" t="s">
        <v>77</v>
      </c>
      <c r="B109" s="10">
        <v>7.0999999999999994E-2</v>
      </c>
      <c r="C109" s="10">
        <v>7.0999999999999994E-2</v>
      </c>
      <c r="D109" s="11" t="str">
        <v>Cintas Corporation</v>
      </c>
      <c r="E109" s="1">
        <v>203.42</v>
      </c>
      <c r="F109" s="3">
        <v>82030742360</v>
      </c>
      <c r="G109" s="2" t="str">
        <v>USD</v>
      </c>
      <c r="H109" s="13">
        <v>8.8573781822096298E-2</v>
      </c>
      <c r="I109" s="5" t="str">
        <v>USD</v>
      </c>
      <c r="J109" s="3">
        <v>2668080000</v>
      </c>
      <c r="K109" s="3">
        <v>124149000</v>
      </c>
      <c r="L109" s="3">
        <v>9596615000</v>
      </c>
      <c r="M109" s="3">
        <v>9596615000</v>
      </c>
      <c r="N109" s="3">
        <v>9596615000</v>
      </c>
      <c r="O109" s="3">
        <v>4604133000</v>
      </c>
      <c r="P109" s="3">
        <v>4992482000</v>
      </c>
      <c r="Q109" s="3">
        <v>2511017000</v>
      </c>
      <c r="R109" s="14" t="str">
        <f t="shared" si="27"/>
        <v/>
      </c>
      <c r="S109" s="3" t="s">
        <v>258</v>
      </c>
      <c r="T109" s="16" t="str">
        <f t="shared" si="20"/>
        <v/>
      </c>
      <c r="U109" s="16" t="s">
        <v>258</v>
      </c>
      <c r="V109" s="14" cm="1">
        <f t="array" ref="V109">IF($S109="",J109,_FV($S109,"Price")*J109)</f>
        <v>2668080000</v>
      </c>
      <c r="W109" s="3" cm="1">
        <f t="array" ref="W109">IF($S109="",K109,_FV($S109,"Price")*K109)</f>
        <v>124149000</v>
      </c>
      <c r="X109" s="3" cm="1">
        <f t="array" ref="X109">IF($S109="",L109,_FV($S109,"Price")*L109)</f>
        <v>9596615000</v>
      </c>
      <c r="Y109" s="3" cm="1">
        <f t="array" ref="Y109">IF($S109="",M109,_FV($S109,"Price")*M109)</f>
        <v>9596615000</v>
      </c>
      <c r="Z109" s="3" cm="1">
        <f t="array" ref="Z109">IF($S109="",N109,_FV($S109,"Price")*N109)</f>
        <v>9596615000</v>
      </c>
      <c r="AA109" s="3" cm="1">
        <f t="array" ref="AA109">IF($S109="",O109,_FV($S109,"Price")*O109)</f>
        <v>4604133000</v>
      </c>
      <c r="AB109" s="3" cm="1">
        <f t="array" ref="AB109">IF($S109="",P109,_FV($S109,"Price")*P109)</f>
        <v>4992482000</v>
      </c>
      <c r="AC109" s="3" cm="1">
        <f t="array" ref="AC109">IF($S109="",Q109,_FV($S109,"Price")*Q109)</f>
        <v>2511017000</v>
      </c>
      <c r="AD109" s="4">
        <f t="shared" si="34"/>
        <v>0.47976635511584032</v>
      </c>
      <c r="AE109" s="4">
        <f t="shared" si="35"/>
        <v>0.26165653201675798</v>
      </c>
      <c r="AF109" s="3">
        <f t="shared" si="36"/>
        <v>84574673360</v>
      </c>
      <c r="AG109" s="4" t="str">
        <f t="shared" si="37"/>
        <v>CTAS</v>
      </c>
      <c r="AH109" s="4" t="str">
        <f t="shared" si="38"/>
        <v>Cintas Corporation</v>
      </c>
      <c r="AI109" s="8" cm="1">
        <f t="array" ref="AI109">IF(U109="",F109,_FV(U109,"Price")*F109)</f>
        <v>82030742360</v>
      </c>
      <c r="AJ109" s="5">
        <f t="shared" si="28"/>
        <v>7.0999999999999994E-2</v>
      </c>
      <c r="AK109" s="5">
        <f t="shared" si="29"/>
        <v>7.0999999999999994E-2</v>
      </c>
      <c r="AL109" s="6">
        <f t="shared" si="30"/>
        <v>8.5478830150006022</v>
      </c>
      <c r="AM109" s="6">
        <f t="shared" si="31"/>
        <v>17.816762104830595</v>
      </c>
      <c r="AN109" s="6">
        <f t="shared" si="32"/>
        <v>2.5094031133564219</v>
      </c>
      <c r="AO109" s="6">
        <f t="shared" si="33"/>
        <v>2.5094031133564219</v>
      </c>
      <c r="AP109" s="5">
        <f t="shared" si="39"/>
        <v>0.7414228871325983</v>
      </c>
    </row>
    <row r="110" spans="1:42" x14ac:dyDescent="0.25">
      <c r="A110" s="1" t="s">
        <v>78</v>
      </c>
      <c r="B110" s="10"/>
      <c r="C110" s="10">
        <v>4.3729997000000003</v>
      </c>
      <c r="D110" s="11" t="str">
        <v>AST SpaceMobile, Inc.</v>
      </c>
      <c r="E110" s="1">
        <v>26.840199999999999</v>
      </c>
      <c r="F110" s="3">
        <v>7403712826</v>
      </c>
      <c r="G110" s="2" t="str">
        <v>USD</v>
      </c>
      <c r="H110" s="13">
        <v>-1</v>
      </c>
      <c r="I110" s="5" t="str">
        <v>USD</v>
      </c>
      <c r="J110" s="3">
        <v>212273000</v>
      </c>
      <c r="K110" s="3">
        <v>238588000</v>
      </c>
      <c r="L110" s="3">
        <v>0</v>
      </c>
      <c r="M110" s="3">
        <v>1400000</v>
      </c>
      <c r="N110" s="3">
        <v>1400000</v>
      </c>
      <c r="O110" s="3">
        <v>-77618000</v>
      </c>
      <c r="P110" s="3">
        <v>79018000</v>
      </c>
      <c r="Q110" s="3">
        <v>-167898000</v>
      </c>
      <c r="R110" s="14" t="str">
        <f t="shared" si="27"/>
        <v/>
      </c>
      <c r="S110" s="3" t="s">
        <v>258</v>
      </c>
      <c r="T110" s="16" t="str">
        <f t="shared" si="20"/>
        <v/>
      </c>
      <c r="U110" s="16" t="s">
        <v>258</v>
      </c>
      <c r="V110" s="14" cm="1">
        <f t="array" ref="V110">IF($S110="",J110,_FV($S110,"Price")*J110)</f>
        <v>212273000</v>
      </c>
      <c r="W110" s="3" cm="1">
        <f t="array" ref="W110">IF($S110="",K110,_FV($S110,"Price")*K110)</f>
        <v>238588000</v>
      </c>
      <c r="X110" s="3" cm="1">
        <f t="array" ref="X110">IF($S110="",L110,_FV($S110,"Price")*L110)</f>
        <v>0</v>
      </c>
      <c r="Y110" s="3" cm="1">
        <f t="array" ref="Y110">IF($S110="",M110,_FV($S110,"Price")*M110)</f>
        <v>1400000</v>
      </c>
      <c r="Z110" s="3" cm="1">
        <f t="array" ref="Z110">IF($S110="",N110,_FV($S110,"Price")*N110)</f>
        <v>1400000</v>
      </c>
      <c r="AA110" s="3" cm="1">
        <f t="array" ref="AA110">IF($S110="",O110,_FV($S110,"Price")*O110)</f>
        <v>-77618000</v>
      </c>
      <c r="AB110" s="3" cm="1">
        <f t="array" ref="AB110">IF($S110="",P110,_FV($S110,"Price")*P110)</f>
        <v>79018000</v>
      </c>
      <c r="AC110" s="3" cm="1">
        <f t="array" ref="AC110">IF($S110="",Q110,_FV($S110,"Price")*Q110)</f>
        <v>-167898000</v>
      </c>
      <c r="AD110" s="4">
        <f t="shared" si="34"/>
        <v>-55.441428571428574</v>
      </c>
      <c r="AE110" s="4">
        <f t="shared" si="35"/>
        <v>-119.92714285714285</v>
      </c>
      <c r="AF110" s="3">
        <f t="shared" si="36"/>
        <v>7377397826</v>
      </c>
      <c r="AG110" s="4" t="str">
        <f t="shared" si="37"/>
        <v>ASTS</v>
      </c>
      <c r="AH110" s="4" t="str">
        <f t="shared" si="38"/>
        <v>AST SpaceMobile, Inc.</v>
      </c>
      <c r="AI110" s="8" cm="1">
        <f t="array" ref="AI110">IF(U110="",F110,_FV(U110,"Price")*F110)</f>
        <v>7403712826</v>
      </c>
      <c r="AJ110" s="5">
        <f t="shared" si="28"/>
        <v>0</v>
      </c>
      <c r="AK110" s="5">
        <f t="shared" si="29"/>
        <v>4.3729997000000003</v>
      </c>
      <c r="AL110" s="6">
        <f t="shared" si="30"/>
        <v>5288.3663042857142</v>
      </c>
      <c r="AM110" s="6">
        <f t="shared" si="31"/>
        <v>-95.386544693241262</v>
      </c>
      <c r="AN110" s="6" t="e">
        <f t="shared" si="32"/>
        <v>#DIV/0!</v>
      </c>
      <c r="AO110" s="6">
        <f t="shared" si="33"/>
        <v>-0.21812611762411341</v>
      </c>
      <c r="AP110" s="5">
        <f t="shared" si="39"/>
        <v>-175.36857142857144</v>
      </c>
    </row>
    <row r="111" spans="1:42" x14ac:dyDescent="0.25">
      <c r="A111" s="1" t="s">
        <v>79</v>
      </c>
      <c r="B111" s="10">
        <v>1.8029999999999999</v>
      </c>
      <c r="C111" s="10">
        <v>0.66300004999999995</v>
      </c>
      <c r="D111" s="11" t="str">
        <v>Intuitive Machines, Inc.</v>
      </c>
      <c r="E111" s="1">
        <v>8.2283000000000008</v>
      </c>
      <c r="F111" s="3">
        <v>517757327</v>
      </c>
      <c r="G111" s="2" t="str">
        <v>USD</v>
      </c>
      <c r="H111" s="13">
        <v>-7.4756242291671521E-2</v>
      </c>
      <c r="I111" s="5" t="str">
        <v>USD</v>
      </c>
      <c r="J111" s="3">
        <v>37438000</v>
      </c>
      <c r="K111" s="3">
        <v>25764000</v>
      </c>
      <c r="L111" s="3">
        <v>79521000</v>
      </c>
      <c r="M111" s="3">
        <v>157768000</v>
      </c>
      <c r="N111" s="3">
        <v>157768000</v>
      </c>
      <c r="O111" s="3">
        <v>-16379000</v>
      </c>
      <c r="P111" s="3">
        <v>174147000</v>
      </c>
      <c r="Q111" s="3">
        <v>-22697000</v>
      </c>
      <c r="R111" s="14" t="str">
        <f t="shared" si="27"/>
        <v/>
      </c>
      <c r="S111" s="3" t="s">
        <v>258</v>
      </c>
      <c r="T111" s="16" t="str">
        <f t="shared" si="20"/>
        <v/>
      </c>
      <c r="U111" s="16" t="s">
        <v>258</v>
      </c>
      <c r="V111" s="14" cm="1">
        <f t="array" ref="V111">IF($S111="",J111,_FV($S111,"Price")*J111)</f>
        <v>37438000</v>
      </c>
      <c r="W111" s="3" cm="1">
        <f t="array" ref="W111">IF($S111="",K111,_FV($S111,"Price")*K111)</f>
        <v>25764000</v>
      </c>
      <c r="X111" s="3" cm="1">
        <f t="array" ref="X111">IF($S111="",L111,_FV($S111,"Price")*L111)</f>
        <v>79521000</v>
      </c>
      <c r="Y111" s="3" cm="1">
        <f t="array" ref="Y111">IF($S111="",M111,_FV($S111,"Price")*M111)</f>
        <v>157768000</v>
      </c>
      <c r="Z111" s="3" cm="1">
        <f t="array" ref="Z111">IF($S111="",N111,_FV($S111,"Price")*N111)</f>
        <v>157768000</v>
      </c>
      <c r="AA111" s="3" cm="1">
        <f t="array" ref="AA111">IF($S111="",O111,_FV($S111,"Price")*O111)</f>
        <v>-16379000</v>
      </c>
      <c r="AB111" s="3" cm="1">
        <f t="array" ref="AB111">IF($S111="",P111,_FV($S111,"Price")*P111)</f>
        <v>174147000</v>
      </c>
      <c r="AC111" s="3" cm="1">
        <f t="array" ref="AC111">IF($S111="",Q111,_FV($S111,"Price")*Q111)</f>
        <v>-22697000</v>
      </c>
      <c r="AD111" s="4">
        <f t="shared" si="34"/>
        <v>-0.10381699710968004</v>
      </c>
      <c r="AE111" s="4">
        <f t="shared" si="35"/>
        <v>-0.14386314081436033</v>
      </c>
      <c r="AF111" s="3">
        <f t="shared" si="36"/>
        <v>529431327</v>
      </c>
      <c r="AG111" s="4" t="str">
        <f t="shared" si="37"/>
        <v>LUNR</v>
      </c>
      <c r="AH111" s="4" t="str">
        <f t="shared" si="38"/>
        <v>Intuitive Machines, Inc.</v>
      </c>
      <c r="AI111" s="8" cm="1">
        <f t="array" ref="AI111">IF(U111="",F111,_FV(U111,"Price")*F111)</f>
        <v>517757327</v>
      </c>
      <c r="AJ111" s="5">
        <f t="shared" si="28"/>
        <v>1.8029999999999999</v>
      </c>
      <c r="AK111" s="5">
        <f t="shared" si="29"/>
        <v>0.66300004999999995</v>
      </c>
      <c r="AL111" s="6">
        <f t="shared" si="30"/>
        <v>3.281763900157193</v>
      </c>
      <c r="AM111" s="6">
        <f t="shared" si="31"/>
        <v>-31.611046278771596</v>
      </c>
      <c r="AN111" s="6">
        <f t="shared" si="32"/>
        <v>-0.17532471591110149</v>
      </c>
      <c r="AO111" s="6">
        <f t="shared" si="33"/>
        <v>-0.47678799238056768</v>
      </c>
      <c r="AP111" s="5">
        <f t="shared" si="39"/>
        <v>-0.24768013792404037</v>
      </c>
    </row>
    <row r="112" spans="1:42" x14ac:dyDescent="0.25">
      <c r="A112" s="1" t="s">
        <v>80</v>
      </c>
      <c r="B112" s="10">
        <v>0.73099999999999998</v>
      </c>
      <c r="C112" s="10">
        <v>0.39099996999999997</v>
      </c>
      <c r="D112" s="11" t="str">
        <v>Rocket Lab USA, Inc.</v>
      </c>
      <c r="E112" s="1">
        <v>7.5549999999999997</v>
      </c>
      <c r="F112" s="3">
        <v>3752115200</v>
      </c>
      <c r="G112" s="2" t="str">
        <v>USD</v>
      </c>
      <c r="H112" s="13">
        <v>0.15922576731312441</v>
      </c>
      <c r="I112" s="5" t="str">
        <v>USD</v>
      </c>
      <c r="J112" s="3">
        <v>473750000</v>
      </c>
      <c r="K112" s="3">
        <v>242515000</v>
      </c>
      <c r="L112" s="3">
        <v>244592000</v>
      </c>
      <c r="M112" s="3">
        <v>326670000</v>
      </c>
      <c r="N112" s="3">
        <v>326670000</v>
      </c>
      <c r="O112" s="3">
        <v>75521000</v>
      </c>
      <c r="P112" s="3">
        <v>251149000</v>
      </c>
      <c r="Q112" s="3">
        <v>-146831000</v>
      </c>
      <c r="R112" s="14" t="str">
        <f t="shared" si="27"/>
        <v/>
      </c>
      <c r="S112" s="3" t="s">
        <v>258</v>
      </c>
      <c r="T112" s="16" t="str">
        <f t="shared" si="20"/>
        <v/>
      </c>
      <c r="U112" s="16" t="s">
        <v>258</v>
      </c>
      <c r="V112" s="14" cm="1">
        <f t="array" ref="V112">IF($S112="",J112,_FV($S112,"Price")*J112)</f>
        <v>473750000</v>
      </c>
      <c r="W112" s="3" cm="1">
        <f t="array" ref="W112">IF($S112="",K112,_FV($S112,"Price")*K112)</f>
        <v>242515000</v>
      </c>
      <c r="X112" s="3" cm="1">
        <f t="array" ref="X112">IF($S112="",L112,_FV($S112,"Price")*L112)</f>
        <v>244592000</v>
      </c>
      <c r="Y112" s="3" cm="1">
        <f t="array" ref="Y112">IF($S112="",M112,_FV($S112,"Price")*M112)</f>
        <v>326670000</v>
      </c>
      <c r="Z112" s="3" cm="1">
        <f t="array" ref="Z112">IF($S112="",N112,_FV($S112,"Price")*N112)</f>
        <v>326670000</v>
      </c>
      <c r="AA112" s="3" cm="1">
        <f t="array" ref="AA112">IF($S112="",O112,_FV($S112,"Price")*O112)</f>
        <v>75521000</v>
      </c>
      <c r="AB112" s="3" cm="1">
        <f t="array" ref="AB112">IF($S112="",P112,_FV($S112,"Price")*P112)</f>
        <v>251149000</v>
      </c>
      <c r="AC112" s="3" cm="1">
        <f t="array" ref="AC112">IF($S112="",Q112,_FV($S112,"Price")*Q112)</f>
        <v>-146831000</v>
      </c>
      <c r="AD112" s="4">
        <f t="shared" si="34"/>
        <v>0.23118437566963601</v>
      </c>
      <c r="AE112" s="4">
        <f t="shared" si="35"/>
        <v>-0.44947806655034134</v>
      </c>
      <c r="AF112" s="3">
        <f t="shared" si="36"/>
        <v>3983350200</v>
      </c>
      <c r="AG112" s="4" t="str">
        <f t="shared" si="37"/>
        <v>RKLB</v>
      </c>
      <c r="AH112" s="4" t="str">
        <f t="shared" si="38"/>
        <v>Rocket Lab USA, Inc.</v>
      </c>
      <c r="AI112" s="8" cm="1">
        <f t="array" ref="AI112">IF(U112="",F112,_FV(U112,"Price")*F112)</f>
        <v>3752115200</v>
      </c>
      <c r="AJ112" s="5">
        <f t="shared" si="28"/>
        <v>0.73099999999999998</v>
      </c>
      <c r="AK112" s="5">
        <f t="shared" si="29"/>
        <v>0.39099996999999997</v>
      </c>
      <c r="AL112" s="6">
        <f t="shared" si="30"/>
        <v>11.485949735206784</v>
      </c>
      <c r="AM112" s="6">
        <f t="shared" si="31"/>
        <v>49.683070933912418</v>
      </c>
      <c r="AN112" s="6">
        <f t="shared" si="32"/>
        <v>0.67965897310413714</v>
      </c>
      <c r="AO112" s="6">
        <f t="shared" si="33"/>
        <v>1.2706668732970088</v>
      </c>
      <c r="AP112" s="5">
        <f t="shared" si="39"/>
        <v>-0.21829369088070533</v>
      </c>
    </row>
    <row r="113" spans="1:42" x14ac:dyDescent="0.25">
      <c r="A113" s="1" t="s">
        <v>81</v>
      </c>
      <c r="B113" s="10">
        <v>0.255</v>
      </c>
      <c r="C113" s="10">
        <v>0.2</v>
      </c>
      <c r="D113" s="11" t="str">
        <v>Oddity Tech Ltd.</v>
      </c>
      <c r="E113" s="1">
        <v>35.659999999999997</v>
      </c>
      <c r="F113" s="3">
        <v>2027866558</v>
      </c>
      <c r="G113" s="2" t="str">
        <v>USD</v>
      </c>
      <c r="H113" s="13">
        <v>-0.57497449463823491</v>
      </c>
      <c r="I113" s="5" t="str">
        <v>USD</v>
      </c>
      <c r="J113" s="3">
        <v>16256000</v>
      </c>
      <c r="K113" s="3">
        <v>40955000</v>
      </c>
      <c r="L113" s="3">
        <v>137929277</v>
      </c>
      <c r="M113" s="3">
        <v>370446789</v>
      </c>
      <c r="N113" s="3">
        <v>370446789</v>
      </c>
      <c r="O113" s="3">
        <v>265770651</v>
      </c>
      <c r="P113" s="3">
        <v>104676138</v>
      </c>
      <c r="Q113" s="3">
        <v>22484460</v>
      </c>
      <c r="R113" s="14" t="str">
        <f t="shared" si="27"/>
        <v/>
      </c>
      <c r="S113" s="3" t="s">
        <v>258</v>
      </c>
      <c r="T113" s="16" t="str">
        <f t="shared" si="20"/>
        <v/>
      </c>
      <c r="U113" s="16" t="s">
        <v>258</v>
      </c>
      <c r="V113" s="14" cm="1">
        <f t="array" ref="V113">IF($S113="",J113,_FV($S113,"Price")*J113)</f>
        <v>16256000</v>
      </c>
      <c r="W113" s="3" cm="1">
        <f t="array" ref="W113">IF($S113="",K113,_FV($S113,"Price")*K113)</f>
        <v>40955000</v>
      </c>
      <c r="X113" s="3" cm="1">
        <f t="array" ref="X113">IF($S113="",L113,_FV($S113,"Price")*L113)</f>
        <v>137929277</v>
      </c>
      <c r="Y113" s="3" cm="1">
        <f t="array" ref="Y113">IF($S113="",M113,_FV($S113,"Price")*M113)</f>
        <v>370446789</v>
      </c>
      <c r="Z113" s="3" cm="1">
        <f t="array" ref="Z113">IF($S113="",N113,_FV($S113,"Price")*N113)</f>
        <v>370446789</v>
      </c>
      <c r="AA113" s="3" cm="1">
        <f t="array" ref="AA113">IF($S113="",O113,_FV($S113,"Price")*O113)</f>
        <v>265770651</v>
      </c>
      <c r="AB113" s="3" cm="1">
        <f t="array" ref="AB113">IF($S113="",P113,_FV($S113,"Price")*P113)</f>
        <v>104676138</v>
      </c>
      <c r="AC113" s="3" cm="1">
        <f t="array" ref="AC113">IF($S113="",Q113,_FV($S113,"Price")*Q113)</f>
        <v>22484460</v>
      </c>
      <c r="AD113" s="4">
        <f t="shared" si="34"/>
        <v>0.71743272958967397</v>
      </c>
      <c r="AE113" s="4">
        <f t="shared" si="35"/>
        <v>6.0695518675423048E-2</v>
      </c>
      <c r="AF113" s="3">
        <f t="shared" si="36"/>
        <v>2003167558</v>
      </c>
      <c r="AG113" s="4" t="str">
        <f t="shared" si="37"/>
        <v>ODD</v>
      </c>
      <c r="AH113" s="4" t="str">
        <f t="shared" si="38"/>
        <v>Oddity Tech Ltd.</v>
      </c>
      <c r="AI113" s="8" cm="1">
        <f t="array" ref="AI113">IF(U113="",F113,_FV(U113,"Price")*F113)</f>
        <v>2027866558</v>
      </c>
      <c r="AJ113" s="5">
        <f t="shared" si="28"/>
        <v>0.255</v>
      </c>
      <c r="AK113" s="5">
        <f t="shared" si="29"/>
        <v>0.2</v>
      </c>
      <c r="AL113" s="6">
        <f t="shared" si="30"/>
        <v>5.4741102317936408</v>
      </c>
      <c r="AM113" s="6">
        <f t="shared" si="31"/>
        <v>7.6301373021056413</v>
      </c>
      <c r="AN113" s="6">
        <f t="shared" si="32"/>
        <v>0.2992210706708095</v>
      </c>
      <c r="AO113" s="6">
        <f t="shared" si="33"/>
        <v>0.38150686510528203</v>
      </c>
      <c r="AP113" s="5">
        <f t="shared" si="39"/>
        <v>0.77812824826509697</v>
      </c>
    </row>
    <row r="114" spans="1:42" x14ac:dyDescent="0.25">
      <c r="A114" s="1" t="s">
        <v>82</v>
      </c>
      <c r="B114" s="10">
        <v>8.5999999999999993E-2</v>
      </c>
      <c r="C114" s="10">
        <v>0.17100000000000001</v>
      </c>
      <c r="D114" s="11" t="str">
        <v>Celsius Holdings, Inc.</v>
      </c>
      <c r="E114" s="1">
        <v>32.950000000000003</v>
      </c>
      <c r="F114" s="3">
        <v>7679590600</v>
      </c>
      <c r="G114" s="2" t="str">
        <v>USD</v>
      </c>
      <c r="H114" s="13">
        <v>1.0165329465547943</v>
      </c>
      <c r="I114" s="5" t="str">
        <v>USD</v>
      </c>
      <c r="J114" s="3">
        <v>1780000</v>
      </c>
      <c r="K114" s="3">
        <v>614159000</v>
      </c>
      <c r="L114" s="3">
        <v>1318014000</v>
      </c>
      <c r="M114" s="3">
        <v>1489877000</v>
      </c>
      <c r="N114" s="3">
        <v>1489877000</v>
      </c>
      <c r="O114" s="3">
        <v>747879000</v>
      </c>
      <c r="P114" s="3">
        <v>741998000</v>
      </c>
      <c r="Q114" s="3">
        <v>269790000</v>
      </c>
      <c r="R114" s="14" t="str">
        <f t="shared" si="27"/>
        <v/>
      </c>
      <c r="S114" s="3" t="s">
        <v>258</v>
      </c>
      <c r="T114" s="16" t="str">
        <f t="shared" si="20"/>
        <v/>
      </c>
      <c r="U114" s="16" t="s">
        <v>258</v>
      </c>
      <c r="V114" s="14" cm="1">
        <f t="array" ref="V114">IF($S114="",J114,_FV($S114,"Price")*J114)</f>
        <v>1780000</v>
      </c>
      <c r="W114" s="3" cm="1">
        <f t="array" ref="W114">IF($S114="",K114,_FV($S114,"Price")*K114)</f>
        <v>614159000</v>
      </c>
      <c r="X114" s="3" cm="1">
        <f t="array" ref="X114">IF($S114="",L114,_FV($S114,"Price")*L114)</f>
        <v>1318014000</v>
      </c>
      <c r="Y114" s="3" cm="1">
        <f t="array" ref="Y114">IF($S114="",M114,_FV($S114,"Price")*M114)</f>
        <v>1489877000</v>
      </c>
      <c r="Z114" s="3" cm="1">
        <f t="array" ref="Z114">IF($S114="",N114,_FV($S114,"Price")*N114)</f>
        <v>1489877000</v>
      </c>
      <c r="AA114" s="3" cm="1">
        <f t="array" ref="AA114">IF($S114="",O114,_FV($S114,"Price")*O114)</f>
        <v>747879000</v>
      </c>
      <c r="AB114" s="3" cm="1">
        <f t="array" ref="AB114">IF($S114="",P114,_FV($S114,"Price")*P114)</f>
        <v>741998000</v>
      </c>
      <c r="AC114" s="3" cm="1">
        <f t="array" ref="AC114">IF($S114="",Q114,_FV($S114,"Price")*Q114)</f>
        <v>269790000</v>
      </c>
      <c r="AD114" s="4">
        <f t="shared" si="34"/>
        <v>0.50197365285859163</v>
      </c>
      <c r="AE114" s="4">
        <f t="shared" si="35"/>
        <v>0.18108206247898317</v>
      </c>
      <c r="AF114" s="3">
        <f t="shared" si="36"/>
        <v>7067211600</v>
      </c>
      <c r="AG114" s="4" t="str">
        <f t="shared" si="37"/>
        <v>CELH</v>
      </c>
      <c r="AH114" s="4" t="str">
        <f t="shared" si="38"/>
        <v>Celsius Holdings, Inc.</v>
      </c>
      <c r="AI114" s="8" cm="1">
        <f t="array" ref="AI114">IF(U114="",F114,_FV(U114,"Price")*F114)</f>
        <v>7679590600</v>
      </c>
      <c r="AJ114" s="5">
        <f t="shared" si="28"/>
        <v>8.5999999999999993E-2</v>
      </c>
      <c r="AK114" s="5">
        <f t="shared" si="29"/>
        <v>0.17100000000000001</v>
      </c>
      <c r="AL114" s="6">
        <f t="shared" si="30"/>
        <v>5.1545131577975898</v>
      </c>
      <c r="AM114" s="6">
        <f t="shared" si="31"/>
        <v>10.268493432761183</v>
      </c>
      <c r="AN114" s="6">
        <f t="shared" si="32"/>
        <v>1.1940108642745562</v>
      </c>
      <c r="AO114" s="6">
        <f t="shared" si="33"/>
        <v>0.60049669197433819</v>
      </c>
      <c r="AP114" s="5">
        <f t="shared" si="39"/>
        <v>0.68305571533757481</v>
      </c>
    </row>
    <row r="115" spans="1:42" x14ac:dyDescent="0.25">
      <c r="A115" s="1" t="s">
        <v>83</v>
      </c>
      <c r="B115" s="10">
        <v>0.89199996000000004</v>
      </c>
      <c r="C115" s="10">
        <v>0.18200000999999999</v>
      </c>
      <c r="D115" s="11" t="str">
        <v>Super Micro Computer, Inc.</v>
      </c>
      <c r="E115" s="1">
        <v>463.65</v>
      </c>
      <c r="F115" s="3">
        <v>27149721225</v>
      </c>
      <c r="G115" s="2" t="str">
        <v>USD</v>
      </c>
      <c r="H115" s="13">
        <v>1.0976895849529766</v>
      </c>
      <c r="I115" s="5" t="str">
        <v>USD</v>
      </c>
      <c r="J115" s="3">
        <v>2174145000</v>
      </c>
      <c r="K115" s="3">
        <v>440459000</v>
      </c>
      <c r="L115" s="3">
        <v>14942854000</v>
      </c>
      <c r="M115" s="3">
        <v>14942854000</v>
      </c>
      <c r="N115" s="3">
        <v>14942854000</v>
      </c>
      <c r="O115" s="3">
        <v>2111729000</v>
      </c>
      <c r="P115" s="3">
        <v>12831125000</v>
      </c>
      <c r="Q115" s="3">
        <v>1304590657</v>
      </c>
      <c r="R115" s="14" t="str">
        <f t="shared" si="27"/>
        <v/>
      </c>
      <c r="S115" s="3" t="s">
        <v>258</v>
      </c>
      <c r="T115" s="16" t="str">
        <f t="shared" si="20"/>
        <v/>
      </c>
      <c r="U115" s="16" t="s">
        <v>258</v>
      </c>
      <c r="V115" s="14" cm="1">
        <f t="array" ref="V115">IF($S115="",J115,_FV($S115,"Price")*J115)</f>
        <v>2174145000</v>
      </c>
      <c r="W115" s="3" cm="1">
        <f t="array" ref="W115">IF($S115="",K115,_FV($S115,"Price")*K115)</f>
        <v>440459000</v>
      </c>
      <c r="X115" s="3" cm="1">
        <f t="array" ref="X115">IF($S115="",L115,_FV($S115,"Price")*L115)</f>
        <v>14942854000</v>
      </c>
      <c r="Y115" s="3" cm="1">
        <f t="array" ref="Y115">IF($S115="",M115,_FV($S115,"Price")*M115)</f>
        <v>14942854000</v>
      </c>
      <c r="Z115" s="3" cm="1">
        <f t="array" ref="Z115">IF($S115="",N115,_FV($S115,"Price")*N115)</f>
        <v>14942854000</v>
      </c>
      <c r="AA115" s="3" cm="1">
        <f t="array" ref="AA115">IF($S115="",O115,_FV($S115,"Price")*O115)</f>
        <v>2111729000</v>
      </c>
      <c r="AB115" s="3" cm="1">
        <f t="array" ref="AB115">IF($S115="",P115,_FV($S115,"Price")*P115)</f>
        <v>12831125000</v>
      </c>
      <c r="AC115" s="3" cm="1">
        <f t="array" ref="AC115">IF($S115="",Q115,_FV($S115,"Price")*Q115)</f>
        <v>1304590657</v>
      </c>
      <c r="AD115" s="4">
        <f t="shared" si="34"/>
        <v>0.14132032609031714</v>
      </c>
      <c r="AE115" s="4">
        <f t="shared" si="35"/>
        <v>8.7305320456185942E-2</v>
      </c>
      <c r="AF115" s="3">
        <f t="shared" si="36"/>
        <v>28883407225</v>
      </c>
      <c r="AG115" s="4" t="str">
        <f t="shared" si="37"/>
        <v>SMCI</v>
      </c>
      <c r="AH115" s="4" t="str">
        <f t="shared" si="38"/>
        <v>Super Micro Computer, Inc.</v>
      </c>
      <c r="AI115" s="8" cm="1">
        <f t="array" ref="AI115">IF(U115="",F115,_FV(U115,"Price")*F115)</f>
        <v>27149721225</v>
      </c>
      <c r="AJ115" s="5">
        <f t="shared" si="28"/>
        <v>0.89199996000000004</v>
      </c>
      <c r="AK115" s="5">
        <f t="shared" si="29"/>
        <v>0.18200000999999999</v>
      </c>
      <c r="AL115" s="6">
        <f t="shared" si="30"/>
        <v>1.8169033321880814</v>
      </c>
      <c r="AM115" s="6">
        <f t="shared" si="31"/>
        <v>12.856631331482401</v>
      </c>
      <c r="AN115" s="6">
        <f t="shared" si="32"/>
        <v>0.14413264470866569</v>
      </c>
      <c r="AO115" s="6">
        <f t="shared" si="33"/>
        <v>0.70640827610297396</v>
      </c>
      <c r="AP115" s="5">
        <f t="shared" si="39"/>
        <v>0.22862564654650308</v>
      </c>
    </row>
    <row r="116" spans="1:42" x14ac:dyDescent="0.25">
      <c r="A116" s="1" t="s">
        <v>109</v>
      </c>
      <c r="B116" s="10">
        <v>1.3879999999999999</v>
      </c>
      <c r="C116" s="10">
        <v>0.67500000000000004</v>
      </c>
      <c r="D116" s="11" t="str">
        <v>CleanSpark, Inc.</v>
      </c>
      <c r="E116" s="1">
        <v>9.1999999999999993</v>
      </c>
      <c r="F116" s="3">
        <v>2328851200</v>
      </c>
      <c r="G116" s="2" t="str">
        <v>USD</v>
      </c>
      <c r="H116" s="13">
        <v>0.2804311776415403</v>
      </c>
      <c r="I116" s="5" t="str">
        <v>USD</v>
      </c>
      <c r="J116" s="3">
        <v>11921000</v>
      </c>
      <c r="K116" s="3">
        <v>20462570</v>
      </c>
      <c r="L116" s="3">
        <v>168408000</v>
      </c>
      <c r="M116" s="3">
        <v>341451000</v>
      </c>
      <c r="N116" s="3">
        <v>341451000</v>
      </c>
      <c r="O116" s="3">
        <v>80035000</v>
      </c>
      <c r="P116" s="3">
        <v>261416000</v>
      </c>
      <c r="Q116" s="3">
        <v>-2086000</v>
      </c>
      <c r="R116" s="14" t="str">
        <f t="shared" si="27"/>
        <v/>
      </c>
      <c r="S116" s="3" t="s">
        <v>258</v>
      </c>
      <c r="T116" s="16" t="str">
        <f t="shared" si="20"/>
        <v/>
      </c>
      <c r="U116" s="16" t="s">
        <v>258</v>
      </c>
      <c r="V116" s="14" cm="1">
        <f t="array" ref="V116">IF($S116="",J116,_FV($S116,"Price")*J116)</f>
        <v>11921000</v>
      </c>
      <c r="W116" s="3" cm="1">
        <f t="array" ref="W116">IF($S116="",K116,_FV($S116,"Price")*K116)</f>
        <v>20462570</v>
      </c>
      <c r="X116" s="3" cm="1">
        <f t="array" ref="X116">IF($S116="",L116,_FV($S116,"Price")*L116)</f>
        <v>168408000</v>
      </c>
      <c r="Y116" s="3" cm="1">
        <f t="array" ref="Y116">IF($S116="",M116,_FV($S116,"Price")*M116)</f>
        <v>341451000</v>
      </c>
      <c r="Z116" s="3" cm="1">
        <f t="array" ref="Z116">IF($S116="",N116,_FV($S116,"Price")*N116)</f>
        <v>341451000</v>
      </c>
      <c r="AA116" s="3" cm="1">
        <f t="array" ref="AA116">IF($S116="",O116,_FV($S116,"Price")*O116)</f>
        <v>80035000</v>
      </c>
      <c r="AB116" s="3" cm="1">
        <f t="array" ref="AB116">IF($S116="",P116,_FV($S116,"Price")*P116)</f>
        <v>261416000</v>
      </c>
      <c r="AC116" s="3" cm="1">
        <f t="array" ref="AC116">IF($S116="",Q116,_FV($S116,"Price")*Q116)</f>
        <v>-2086000</v>
      </c>
      <c r="AD116" s="4">
        <f t="shared" si="34"/>
        <v>0.2343967362813405</v>
      </c>
      <c r="AE116" s="4">
        <f t="shared" si="35"/>
        <v>-6.1092221138611394E-3</v>
      </c>
      <c r="AF116" s="3">
        <f t="shared" si="36"/>
        <v>2320309630</v>
      </c>
      <c r="AG116" s="4" t="str">
        <f t="shared" si="37"/>
        <v>CLSK</v>
      </c>
      <c r="AH116" s="4" t="str">
        <f t="shared" si="38"/>
        <v>CleanSpark, Inc.</v>
      </c>
      <c r="AI116" s="8" cm="1">
        <f t="array" ref="AI116">IF(U116="",F116,_FV(U116,"Price")*F116)</f>
        <v>2328851200</v>
      </c>
      <c r="AJ116" s="5">
        <f t="shared" si="28"/>
        <v>1.3879999999999999</v>
      </c>
      <c r="AK116" s="5">
        <f t="shared" si="29"/>
        <v>0.67500000000000004</v>
      </c>
      <c r="AL116" s="6">
        <f t="shared" si="30"/>
        <v>6.8204550579731791</v>
      </c>
      <c r="AM116" s="6">
        <f t="shared" si="31"/>
        <v>29.097909664521772</v>
      </c>
      <c r="AN116" s="6">
        <f t="shared" si="32"/>
        <v>0.20963911862047391</v>
      </c>
      <c r="AO116" s="6">
        <f t="shared" si="33"/>
        <v>0.43108014317810034</v>
      </c>
      <c r="AP116" s="5">
        <f t="shared" si="39"/>
        <v>0.22828751416747936</v>
      </c>
    </row>
    <row r="117" spans="1:42" x14ac:dyDescent="0.25">
      <c r="A117" s="1" t="s">
        <v>128</v>
      </c>
      <c r="B117" s="10">
        <v>0.13600000000000001</v>
      </c>
      <c r="C117" s="10">
        <v>0.159</v>
      </c>
      <c r="D117" s="11" t="str">
        <v>Intuitive Surgical, Inc.</v>
      </c>
      <c r="E117" s="1">
        <v>488.44</v>
      </c>
      <c r="F117" s="3">
        <v>173569107760</v>
      </c>
      <c r="G117" s="2" t="str">
        <v>USD</v>
      </c>
      <c r="H117" s="13">
        <v>0.14494873195975699</v>
      </c>
      <c r="I117" s="5" t="str">
        <v>USD</v>
      </c>
      <c r="J117" s="3">
        <v>0</v>
      </c>
      <c r="K117" s="3">
        <v>1581200000</v>
      </c>
      <c r="L117" s="3">
        <v>7124100000</v>
      </c>
      <c r="M117" s="3">
        <v>7572500000</v>
      </c>
      <c r="N117" s="3">
        <v>7572500000</v>
      </c>
      <c r="O117" s="3">
        <v>5062700000</v>
      </c>
      <c r="P117" s="3">
        <v>2509800000</v>
      </c>
      <c r="Q117" s="3">
        <v>2188600000</v>
      </c>
      <c r="R117" s="14" t="str">
        <f t="shared" si="27"/>
        <v/>
      </c>
      <c r="S117" s="3" t="s">
        <v>258</v>
      </c>
      <c r="T117" s="16" t="str">
        <f t="shared" si="20"/>
        <v/>
      </c>
      <c r="U117" s="16" t="s">
        <v>258</v>
      </c>
      <c r="V117" s="14" cm="1">
        <f t="array" ref="V117">IF($S117="",J117,_FV($S117,"Price")*J117)</f>
        <v>0</v>
      </c>
      <c r="W117" s="3" cm="1">
        <f t="array" ref="W117">IF($S117="",K117,_FV($S117,"Price")*K117)</f>
        <v>1581200000</v>
      </c>
      <c r="X117" s="3" cm="1">
        <f t="array" ref="X117">IF($S117="",L117,_FV($S117,"Price")*L117)</f>
        <v>7124100000</v>
      </c>
      <c r="Y117" s="3" cm="1">
        <f t="array" ref="Y117">IF($S117="",M117,_FV($S117,"Price")*M117)</f>
        <v>7572500000</v>
      </c>
      <c r="Z117" s="3" cm="1">
        <f t="array" ref="Z117">IF($S117="",N117,_FV($S117,"Price")*N117)</f>
        <v>7572500000</v>
      </c>
      <c r="AA117" s="3" cm="1">
        <f t="array" ref="AA117">IF($S117="",O117,_FV($S117,"Price")*O117)</f>
        <v>5062700000</v>
      </c>
      <c r="AB117" s="3" cm="1">
        <f t="array" ref="AB117">IF($S117="",P117,_FV($S117,"Price")*P117)</f>
        <v>2509800000</v>
      </c>
      <c r="AC117" s="3" cm="1">
        <f t="array" ref="AC117">IF($S117="",Q117,_FV($S117,"Price")*Q117)</f>
        <v>2188600000</v>
      </c>
      <c r="AD117" s="4">
        <f t="shared" si="34"/>
        <v>0.66856388246946186</v>
      </c>
      <c r="AE117" s="4">
        <f t="shared" si="35"/>
        <v>0.28901947837570158</v>
      </c>
      <c r="AF117" s="3">
        <f t="shared" si="36"/>
        <v>171987907760</v>
      </c>
      <c r="AG117" s="4" t="str">
        <f t="shared" si="37"/>
        <v>ISRG</v>
      </c>
      <c r="AH117" s="4" t="str">
        <f t="shared" si="38"/>
        <v>Intuitive Surgical, Inc.</v>
      </c>
      <c r="AI117" s="8" cm="1">
        <f t="array" ref="AI117">IF(U117="",F117,_FV(U117,"Price")*F117)</f>
        <v>173569107760</v>
      </c>
      <c r="AJ117" s="5">
        <f t="shared" si="28"/>
        <v>0.13600000000000001</v>
      </c>
      <c r="AK117" s="5">
        <f t="shared" si="29"/>
        <v>0.159</v>
      </c>
      <c r="AL117" s="6">
        <f t="shared" si="30"/>
        <v>22.920978244965337</v>
      </c>
      <c r="AM117" s="6">
        <f t="shared" si="31"/>
        <v>34.283901428091731</v>
      </c>
      <c r="AN117" s="6">
        <f t="shared" si="32"/>
        <v>2.5208751050067448</v>
      </c>
      <c r="AO117" s="6">
        <f t="shared" si="33"/>
        <v>2.1562202156032537</v>
      </c>
      <c r="AP117" s="5">
        <f t="shared" si="39"/>
        <v>0.95758336084516338</v>
      </c>
    </row>
    <row r="118" spans="1:42" x14ac:dyDescent="0.25">
      <c r="A118" s="1" t="s">
        <v>273</v>
      </c>
      <c r="B118" s="10">
        <v>0.01</v>
      </c>
      <c r="C118" s="10">
        <v>5.5E-2</v>
      </c>
      <c r="D118" s="11" t="str">
        <v>Baidu, Inc.</v>
      </c>
      <c r="E118" s="1">
        <v>88.58</v>
      </c>
      <c r="F118" s="3">
        <v>32674233545</v>
      </c>
      <c r="G118" s="1" t="str">
        <v>USD</v>
      </c>
      <c r="H118" s="13">
        <v>8.8320194057004239E-2</v>
      </c>
      <c r="I118" s="4" t="str">
        <v>CNY</v>
      </c>
      <c r="J118" s="3">
        <v>82799999999</v>
      </c>
      <c r="K118" s="3">
        <v>53156000000</v>
      </c>
      <c r="L118" s="3">
        <v>134598000000</v>
      </c>
      <c r="M118" s="3">
        <v>134841999998</v>
      </c>
      <c r="N118" s="3">
        <v>134841999998</v>
      </c>
      <c r="O118" s="3">
        <v>69440999998</v>
      </c>
      <c r="P118" s="3">
        <v>65401000000</v>
      </c>
      <c r="Q118" s="3">
        <v>36877000000</v>
      </c>
      <c r="R118" s="14" t="str">
        <f t="shared" si="27"/>
        <v>CNY/USD</v>
      </c>
      <c r="S118" s="3" t="e" vm="5">
        <v>#VALUE!</v>
      </c>
      <c r="T118" s="16" t="str">
        <f t="shared" si="20"/>
        <v/>
      </c>
      <c r="U118" s="16" t="s">
        <v>258</v>
      </c>
      <c r="V118" s="14" cm="1">
        <f t="array" ref="V118">IF($S118="",J118,_FV($S118,"Price")*J118)</f>
        <v>11741039999.8582</v>
      </c>
      <c r="W118" s="3" cm="1">
        <f t="array" ref="W118">IF($S118="",K118,_FV($S118,"Price")*K118)</f>
        <v>7537520800.000001</v>
      </c>
      <c r="X118" s="3" cm="1">
        <f t="array" ref="X118">IF($S118="",L118,_FV($S118,"Price")*L118)</f>
        <v>19085996400</v>
      </c>
      <c r="Y118" s="3" cm="1">
        <f t="array" ref="Y118">IF($S118="",M118,_FV($S118,"Price")*M118)</f>
        <v>19120595599.7164</v>
      </c>
      <c r="Z118" s="3" cm="1">
        <f t="array" ref="Z118">IF($S118="",N118,_FV($S118,"Price")*N118)</f>
        <v>19120595599.7164</v>
      </c>
      <c r="AA118" s="3" cm="1">
        <f t="array" ref="AA118">IF($S118="",O118,_FV($S118,"Price")*O118)</f>
        <v>9846733799.7164001</v>
      </c>
      <c r="AB118" s="3" cm="1">
        <f t="array" ref="AB118">IF($S118="",P118,_FV($S118,"Price")*P118)</f>
        <v>9273861800</v>
      </c>
      <c r="AC118" s="3" cm="1">
        <f t="array" ref="AC118">IF($S118="",Q118,_FV($S118,"Price")*Q118)</f>
        <v>5229158600</v>
      </c>
      <c r="AD118" s="4">
        <f t="shared" si="34"/>
        <v>0.51498049568405957</v>
      </c>
      <c r="AE118" s="4">
        <f t="shared" si="35"/>
        <v>0.27348303941314256</v>
      </c>
      <c r="AF118" s="3">
        <f t="shared" si="36"/>
        <v>62318233544</v>
      </c>
      <c r="AG118" s="4" t="str">
        <f t="shared" si="37"/>
        <v>BIDU</v>
      </c>
      <c r="AH118" s="4" t="str">
        <f t="shared" si="38"/>
        <v>Baidu, Inc.</v>
      </c>
      <c r="AI118" s="8" cm="1">
        <f t="array" ref="AI118">IF(U118="",F118,_FV(U118,"Price")*F118)</f>
        <v>32674233545</v>
      </c>
      <c r="AJ118" s="5">
        <f t="shared" si="28"/>
        <v>0.01</v>
      </c>
      <c r="AK118" s="5">
        <f t="shared" si="29"/>
        <v>5.5E-2</v>
      </c>
      <c r="AL118" s="6">
        <f t="shared" si="30"/>
        <v>1.7088501963550042</v>
      </c>
      <c r="AM118" s="6">
        <f t="shared" si="31"/>
        <v>3.3182813925508032</v>
      </c>
      <c r="AN118" s="6">
        <f t="shared" si="32"/>
        <v>3.3182813925508032</v>
      </c>
      <c r="AO118" s="6">
        <f t="shared" si="33"/>
        <v>0.60332388955469152</v>
      </c>
      <c r="AP118" s="5">
        <f t="shared" si="39"/>
        <v>0.78846353509720213</v>
      </c>
    </row>
    <row r="119" spans="1:42" x14ac:dyDescent="0.25">
      <c r="A119" s="1" t="s">
        <v>274</v>
      </c>
      <c r="B119" s="10">
        <v>0.19800000000000001</v>
      </c>
      <c r="C119" s="10">
        <v>0.15100000999999999</v>
      </c>
      <c r="D119" s="11" t="str">
        <v>Trip.com Group Limited</v>
      </c>
      <c r="E119" s="1">
        <v>49.32</v>
      </c>
      <c r="F119" s="3">
        <v>31766484868</v>
      </c>
      <c r="G119" s="1" t="str">
        <v>USD</v>
      </c>
      <c r="H119" s="13">
        <v>1.2211687209940616</v>
      </c>
      <c r="I119" s="1" t="str">
        <v>CNY</v>
      </c>
      <c r="J119" s="3">
        <v>60109000000</v>
      </c>
      <c r="K119" s="3">
        <v>18487000000</v>
      </c>
      <c r="L119" s="3">
        <v>44510000000</v>
      </c>
      <c r="M119" s="9">
        <v>48742000000</v>
      </c>
      <c r="N119" s="3">
        <v>48742000000</v>
      </c>
      <c r="O119" s="3">
        <v>39715000000</v>
      </c>
      <c r="P119" s="3">
        <v>9027000000</v>
      </c>
      <c r="Q119" s="3">
        <v>15204000000</v>
      </c>
      <c r="R119" s="14" t="str">
        <f t="shared" si="27"/>
        <v>CNY/USD</v>
      </c>
      <c r="S119" s="3" t="e" vm="5">
        <v>#VALUE!</v>
      </c>
      <c r="T119" s="16" t="str">
        <f t="shared" si="20"/>
        <v/>
      </c>
      <c r="U119" s="1" t="s">
        <v>258</v>
      </c>
      <c r="V119" s="14" cm="1">
        <f t="array" ref="V119">IF($S119="",J119,_FV($S119,"Price")*J119)</f>
        <v>8523456200.000001</v>
      </c>
      <c r="W119" s="3" cm="1">
        <f t="array" ref="W119">IF($S119="",K119,_FV($S119,"Price")*K119)</f>
        <v>2621456600</v>
      </c>
      <c r="X119" s="3" cm="1">
        <f t="array" ref="X119">IF($S119="",L119,_FV($S119,"Price")*L119)</f>
        <v>6311518000</v>
      </c>
      <c r="Y119" s="3" cm="1">
        <f t="array" ref="Y119">IF($S119="",M119,_FV($S119,"Price")*M119)</f>
        <v>6911615600</v>
      </c>
      <c r="Z119" s="3" cm="1">
        <f t="array" ref="Z119">IF($S119="",N119,_FV($S119,"Price")*N119)</f>
        <v>6911615600</v>
      </c>
      <c r="AA119" s="3" cm="1">
        <f t="array" ref="AA119">IF($S119="",O119,_FV($S119,"Price")*O119)</f>
        <v>5631587000</v>
      </c>
      <c r="AB119" s="3" cm="1">
        <f t="array" ref="AB119">IF($S119="",P119,_FV($S119,"Price")*P119)</f>
        <v>1280028600</v>
      </c>
      <c r="AC119" s="3" cm="1">
        <f t="array" ref="AC119">IF($S119="",Q119,_FV($S119,"Price")*Q119)</f>
        <v>2155927200</v>
      </c>
      <c r="AD119" s="4">
        <f t="shared" ref="AD119:AD120" si="40">(N119-P119)/N119</f>
        <v>0.81480037749784584</v>
      </c>
      <c r="AE119" s="4">
        <f t="shared" ref="AE119:AE120" si="41">Q119/N119</f>
        <v>0.31192811127979975</v>
      </c>
      <c r="AF119" s="3">
        <f t="shared" ref="AF119:AF120" si="42">(AI119)+J119-K119</f>
        <v>73388484868</v>
      </c>
      <c r="AG119" s="4" t="str">
        <f t="shared" ref="AG119:AG120" si="43">A119</f>
        <v>TCOM</v>
      </c>
      <c r="AH119" s="4" t="str">
        <f t="shared" ref="AH119:AH120" si="44">D119</f>
        <v>Trip.com Group Limited</v>
      </c>
      <c r="AI119" s="8" cm="1">
        <f t="array" ref="AI119">IF(U119="",F119,_FV(U119,"Price")*F119)</f>
        <v>31766484868</v>
      </c>
      <c r="AJ119" s="5">
        <f t="shared" si="28"/>
        <v>0.19800000000000001</v>
      </c>
      <c r="AK119" s="5">
        <f t="shared" si="29"/>
        <v>0.15100000999999999</v>
      </c>
      <c r="AL119" s="6">
        <f t="shared" ref="AL119:AL120" si="45">AI119/Z119</f>
        <v>4.5961012166243735</v>
      </c>
      <c r="AM119" s="6">
        <f t="shared" ref="AM119:AM120" si="46">AI119/AA119</f>
        <v>5.6407696210677383</v>
      </c>
      <c r="AN119" s="6">
        <f t="shared" ref="AN119:AN120" si="47">AI119/AA119/B119/100</f>
        <v>0.28488735459938069</v>
      </c>
      <c r="AO119" s="6">
        <f t="shared" ref="AO119:AO120" si="48">AI119/AA119/C119/100</f>
        <v>0.3735608773183352</v>
      </c>
      <c r="AP119" s="5">
        <f t="shared" ref="AP119:AP120" si="49">AD119+AE119</f>
        <v>1.1267284887776456</v>
      </c>
    </row>
    <row r="120" spans="1:42" x14ac:dyDescent="0.25">
      <c r="A120" s="1" t="s">
        <v>277</v>
      </c>
      <c r="B120" s="10">
        <v>-5.5999998000000002E-2</v>
      </c>
      <c r="C120" s="10">
        <v>8.1000000000000003E-2</v>
      </c>
      <c r="D120" s="11" t="str">
        <v>Infineon Technologies AG</v>
      </c>
      <c r="E120" s="1">
        <v>32.36</v>
      </c>
      <c r="F120" s="3">
        <v>41981095473</v>
      </c>
      <c r="G120" s="1" t="str">
        <v>USD</v>
      </c>
      <c r="H120" s="13">
        <v>0.14706709804473203</v>
      </c>
      <c r="I120" s="1" t="str">
        <v>EUR</v>
      </c>
      <c r="J120" s="3">
        <v>6949000000</v>
      </c>
      <c r="K120" s="3">
        <v>1438000000</v>
      </c>
      <c r="L120" s="3">
        <v>16309000000</v>
      </c>
      <c r="M120" s="9">
        <v>15185000000</v>
      </c>
      <c r="N120" s="3">
        <v>15185000000</v>
      </c>
      <c r="O120" s="3">
        <v>6300000000</v>
      </c>
      <c r="P120" s="3">
        <v>8885000000</v>
      </c>
      <c r="Q120" s="3">
        <v>5833000000</v>
      </c>
      <c r="R120" s="14" t="str">
        <f t="shared" si="27"/>
        <v>EUR/USD</v>
      </c>
      <c r="S120" s="3" t="e" vm="3">
        <v>#VALUE!</v>
      </c>
      <c r="T120" s="16" t="str">
        <f t="shared" si="20"/>
        <v/>
      </c>
      <c r="U120" s="1" t="s">
        <v>258</v>
      </c>
      <c r="V120" s="14" cm="1">
        <f t="array" ref="V120">IF($S120="",J120,_FV($S120,"Price")*J120)</f>
        <v>7726593100.000001</v>
      </c>
      <c r="W120" s="3" cm="1">
        <f t="array" ref="W120">IF($S120="",K120,_FV($S120,"Price")*K120)</f>
        <v>1598912200.0000002</v>
      </c>
      <c r="X120" s="3" cm="1">
        <f t="array" ref="X120">IF($S120="",L120,_FV($S120,"Price")*L120)</f>
        <v>18133977100</v>
      </c>
      <c r="Y120" s="3" cm="1">
        <f t="array" ref="Y120">IF($S120="",M120,_FV($S120,"Price")*M120)</f>
        <v>16884201500.000002</v>
      </c>
      <c r="Z120" s="3" cm="1">
        <f t="array" ref="Z120">IF($S120="",N120,_FV($S120,"Price")*N120)</f>
        <v>16884201500.000002</v>
      </c>
      <c r="AA120" s="3" cm="1">
        <f t="array" ref="AA120">IF($S120="",O120,_FV($S120,"Price")*O120)</f>
        <v>7004970000.000001</v>
      </c>
      <c r="AB120" s="3" cm="1">
        <f t="array" ref="AB120">IF($S120="",P120,_FV($S120,"Price")*P120)</f>
        <v>9879231500.0000019</v>
      </c>
      <c r="AC120" s="3" cm="1">
        <f t="array" ref="AC120">IF($S120="",Q120,_FV($S120,"Price")*Q120)</f>
        <v>6485712700.000001</v>
      </c>
      <c r="AD120" s="4">
        <f t="shared" si="40"/>
        <v>0.41488310833058939</v>
      </c>
      <c r="AE120" s="4">
        <f t="shared" si="41"/>
        <v>0.38412907474481395</v>
      </c>
      <c r="AF120" s="3">
        <f t="shared" si="42"/>
        <v>47492095473</v>
      </c>
      <c r="AG120" s="4" t="str">
        <f t="shared" si="43"/>
        <v>IFNNY</v>
      </c>
      <c r="AH120" s="4" t="str">
        <f t="shared" si="44"/>
        <v>Infineon Technologies AG</v>
      </c>
      <c r="AI120" s="8" cm="1">
        <f t="array" ref="AI120">IF(U120="",F120,_FV(U120,"Price")*F120)</f>
        <v>41981095473</v>
      </c>
      <c r="AJ120" s="5">
        <f t="shared" si="28"/>
        <v>-5.5999998000000002E-2</v>
      </c>
      <c r="AK120" s="5">
        <f t="shared" si="29"/>
        <v>8.1000000000000003E-2</v>
      </c>
      <c r="AL120" s="6">
        <f t="shared" si="45"/>
        <v>2.4864128441608564</v>
      </c>
      <c r="AM120" s="6">
        <f t="shared" si="46"/>
        <v>5.9930442918385083</v>
      </c>
      <c r="AN120" s="6">
        <f t="shared" si="47"/>
        <v>-1.070186518906395</v>
      </c>
      <c r="AO120" s="6">
        <f t="shared" si="48"/>
        <v>0.7398820113380874</v>
      </c>
      <c r="AP120" s="5">
        <f t="shared" si="49"/>
        <v>0.79901218307540334</v>
      </c>
    </row>
    <row r="121" spans="1:42" x14ac:dyDescent="0.25">
      <c r="A121" s="1" t="s">
        <v>278</v>
      </c>
      <c r="B121" s="10">
        <v>0.08</v>
      </c>
      <c r="C121" s="10">
        <v>7.8E-2</v>
      </c>
      <c r="D121" s="11" t="str">
        <v>Tencent Holdings Limited</v>
      </c>
      <c r="E121" s="1">
        <v>50.14</v>
      </c>
      <c r="F121" s="3">
        <v>464279699519</v>
      </c>
      <c r="G121" s="1" t="str">
        <v>USD</v>
      </c>
      <c r="H121" s="13">
        <v>9.8210808003577663E-2</v>
      </c>
      <c r="I121" s="1" t="str">
        <v>CNY</v>
      </c>
      <c r="J121" s="3">
        <v>364370999999</v>
      </c>
      <c r="K121" s="3">
        <v>156739000000</v>
      </c>
      <c r="L121" s="3">
        <v>609015000000</v>
      </c>
      <c r="M121" s="9">
        <v>630439000000</v>
      </c>
      <c r="N121" s="3">
        <v>630439000000</v>
      </c>
      <c r="O121" s="3">
        <v>319115000003</v>
      </c>
      <c r="P121" s="3">
        <v>311323999997</v>
      </c>
      <c r="Q121" s="3">
        <v>214301000000</v>
      </c>
      <c r="R121" s="14" t="str">
        <f t="shared" si="27"/>
        <v>CNY/USD</v>
      </c>
      <c r="S121" s="3" t="e" vm="5">
        <v>#VALUE!</v>
      </c>
      <c r="T121" s="16" t="str">
        <f t="shared" si="20"/>
        <v/>
      </c>
      <c r="U121" s="2" t="s">
        <v>258</v>
      </c>
      <c r="V121" s="14" cm="1">
        <f t="array" ref="V121">IF($S121="",J121,_FV($S121,"Price")*J121)</f>
        <v>51667807799.8582</v>
      </c>
      <c r="W121" s="3" cm="1">
        <f t="array" ref="W121">IF($S121="",K121,_FV($S121,"Price")*K121)</f>
        <v>22225590200</v>
      </c>
      <c r="X121" s="3" cm="1">
        <f t="array" ref="X121">IF($S121="",L121,_FV($S121,"Price")*L121)</f>
        <v>86358327000</v>
      </c>
      <c r="Y121" s="3" cm="1">
        <f t="array" ref="Y121">IF($S121="",M121,_FV($S121,"Price")*M121)</f>
        <v>89396250200</v>
      </c>
      <c r="Z121" s="3" cm="1">
        <f t="array" ref="Z121">IF($S121="",N121,_FV($S121,"Price")*N121)</f>
        <v>89396250200</v>
      </c>
      <c r="AA121" s="3" cm="1">
        <f t="array" ref="AA121">IF($S121="",O121,_FV($S121,"Price")*O121)</f>
        <v>45250507000.4254</v>
      </c>
      <c r="AB121" s="3" cm="1">
        <f t="array" ref="AB121">IF($S121="",P121,_FV($S121,"Price")*P121)</f>
        <v>44145743199.5746</v>
      </c>
      <c r="AC121" s="3" cm="1">
        <f t="array" ref="AC121">IF($S121="",Q121,_FV($S121,"Price")*Q121)</f>
        <v>30387881800.000004</v>
      </c>
      <c r="AD121" s="4">
        <f t="shared" ref="AD121:AD137" si="50">(N121-P121)/N121</f>
        <v>0.50617902763471168</v>
      </c>
      <c r="AE121" s="4">
        <f t="shared" ref="AE121:AE137" si="51">Q121/N121</f>
        <v>0.33992345016726438</v>
      </c>
      <c r="AF121" s="3">
        <f t="shared" ref="AF121:AF137" si="52">(AI121)+J121-K121</f>
        <v>671911699518</v>
      </c>
      <c r="AG121" s="4" t="str">
        <f t="shared" ref="AG121:AG137" si="53">A121</f>
        <v>TCEHY</v>
      </c>
      <c r="AH121" s="4" t="str">
        <f t="shared" ref="AH121:AH137" si="54">D121</f>
        <v>Tencent Holdings Limited</v>
      </c>
      <c r="AI121" s="8" cm="1">
        <f t="array" ref="AI121">IF(U121="",F121,_FV(U121,"Price")*F121)</f>
        <v>464279699519</v>
      </c>
      <c r="AJ121" s="5">
        <f t="shared" si="28"/>
        <v>0.08</v>
      </c>
      <c r="AK121" s="5">
        <f t="shared" si="29"/>
        <v>7.8E-2</v>
      </c>
      <c r="AL121" s="6">
        <f t="shared" ref="AL121:AL137" si="55">AI121/Z121</f>
        <v>5.1935030661834185</v>
      </c>
      <c r="AM121" s="6">
        <f t="shared" ref="AM121:AM137" si="56">AI121/AA121</f>
        <v>10.260209891452384</v>
      </c>
      <c r="AN121" s="6">
        <f t="shared" ref="AN121:AN137" si="57">AI121/AA121/B121/100</f>
        <v>1.282526236431548</v>
      </c>
      <c r="AO121" s="6">
        <f t="shared" ref="AO121:AO137" si="58">AI121/AA121/C121/100</f>
        <v>1.3154115245451774</v>
      </c>
      <c r="AP121" s="5">
        <f t="shared" ref="AP121:AP137" si="59">AD121+AE121</f>
        <v>0.84610247780197612</v>
      </c>
    </row>
    <row r="122" spans="1:42" x14ac:dyDescent="0.25">
      <c r="A122" s="1" t="s">
        <v>279</v>
      </c>
      <c r="B122" s="10">
        <v>0.189</v>
      </c>
      <c r="C122" s="10">
        <v>0.188</v>
      </c>
      <c r="D122" s="11" t="str">
        <v>Dino Polska S.A.</v>
      </c>
      <c r="E122" s="1">
        <v>328.7</v>
      </c>
      <c r="F122" s="3">
        <v>32225748000</v>
      </c>
      <c r="G122" s="1" t="str">
        <v>PLN</v>
      </c>
      <c r="H122" s="13">
        <v>0.29616932390690015</v>
      </c>
      <c r="I122" s="1" t="str">
        <v>PLN</v>
      </c>
      <c r="J122" s="3">
        <v>1233505000</v>
      </c>
      <c r="K122" s="3">
        <v>382718000</v>
      </c>
      <c r="L122" s="3">
        <v>25666255000</v>
      </c>
      <c r="M122" s="9">
        <v>27487537000</v>
      </c>
      <c r="N122" s="3">
        <v>27487537000</v>
      </c>
      <c r="O122" s="3">
        <v>6307465000</v>
      </c>
      <c r="P122" s="3">
        <v>21180072000</v>
      </c>
      <c r="Q122" s="3">
        <v>2249174000</v>
      </c>
      <c r="R122" s="14" t="str">
        <f t="shared" si="27"/>
        <v>PLN/USD</v>
      </c>
      <c r="S122" s="3" t="e" vm="4">
        <v>#VALUE!</v>
      </c>
      <c r="T122" s="16" t="str">
        <f t="shared" si="20"/>
        <v>PLN/USD</v>
      </c>
      <c r="U122" s="1" t="e" vm="4">
        <v>#VALUE!</v>
      </c>
      <c r="V122" s="14" cm="1">
        <f t="array" ref="V122">IF($S122="",J122,_FV($S122,"Price")*J122)</f>
        <v>321081351.5</v>
      </c>
      <c r="W122" s="3" cm="1">
        <f t="array" ref="W122">IF($S122="",K122,_FV($S122,"Price")*K122)</f>
        <v>99621495.399999991</v>
      </c>
      <c r="X122" s="3" cm="1">
        <f t="array" ref="X122">IF($S122="",L122,_FV($S122,"Price")*L122)</f>
        <v>6680926176.499999</v>
      </c>
      <c r="Y122" s="3" cm="1">
        <f t="array" ref="Y122">IF($S122="",M122,_FV($S122,"Price")*M122)</f>
        <v>7155005881.0999994</v>
      </c>
      <c r="Z122" s="3" cm="1">
        <f t="array" ref="Z122">IF($S122="",N122,_FV($S122,"Price")*N122)</f>
        <v>7155005881.0999994</v>
      </c>
      <c r="AA122" s="3" cm="1">
        <f t="array" ref="AA122">IF($S122="",O122,_FV($S122,"Price")*O122)</f>
        <v>1641833139.4999998</v>
      </c>
      <c r="AB122" s="3" cm="1">
        <f t="array" ref="AB122">IF($S122="",P122,_FV($S122,"Price")*P122)</f>
        <v>5513172741.5999994</v>
      </c>
      <c r="AC122" s="3" cm="1">
        <f t="array" ref="AC122">IF($S122="",Q122,_FV($S122,"Price")*Q122)</f>
        <v>585459992.19999993</v>
      </c>
      <c r="AD122" s="4">
        <f t="shared" si="50"/>
        <v>0.22946635778971394</v>
      </c>
      <c r="AE122" s="4">
        <f t="shared" si="51"/>
        <v>8.182522864816881E-2</v>
      </c>
      <c r="AF122" s="3">
        <f t="shared" si="52"/>
        <v>9239149204.3999996</v>
      </c>
      <c r="AG122" s="4" t="str">
        <f t="shared" si="53"/>
        <v>DNP.WA</v>
      </c>
      <c r="AH122" s="4" t="str">
        <f t="shared" si="54"/>
        <v>Dino Polska S.A.</v>
      </c>
      <c r="AI122" s="8" cm="1">
        <f t="array" ref="AI122">IF(U122="",F122,_FV(U122,"Price")*F122)</f>
        <v>8388362204.3999996</v>
      </c>
      <c r="AJ122" s="5">
        <f t="shared" si="28"/>
        <v>0.189</v>
      </c>
      <c r="AK122" s="5">
        <f t="shared" si="29"/>
        <v>0.188</v>
      </c>
      <c r="AL122" s="6">
        <f t="shared" si="55"/>
        <v>1.1723767029399543</v>
      </c>
      <c r="AM122" s="6">
        <f t="shared" si="56"/>
        <v>5.1091441648903331</v>
      </c>
      <c r="AN122" s="6">
        <f t="shared" si="57"/>
        <v>0.27032508808943562</v>
      </c>
      <c r="AO122" s="6">
        <f t="shared" si="58"/>
        <v>0.27176298749416666</v>
      </c>
      <c r="AP122" s="5">
        <f t="shared" si="59"/>
        <v>0.31129158643788274</v>
      </c>
    </row>
    <row r="123" spans="1:42" x14ac:dyDescent="0.25">
      <c r="A123" s="1" t="s">
        <v>280</v>
      </c>
      <c r="B123" s="10">
        <v>0.29599999999999999</v>
      </c>
      <c r="C123" s="10">
        <v>0.20300000000000001</v>
      </c>
      <c r="D123" s="11" t="str">
        <v>Novo Nordisk A/S</v>
      </c>
      <c r="E123" s="1">
        <v>123.895</v>
      </c>
      <c r="F123" s="3">
        <v>563904976417</v>
      </c>
      <c r="G123" s="1" t="str">
        <v>USD</v>
      </c>
      <c r="H123" s="13">
        <v>0.31255015427738281</v>
      </c>
      <c r="I123" s="1" t="str">
        <v>DKK</v>
      </c>
      <c r="J123" s="3">
        <v>57060000000</v>
      </c>
      <c r="K123" s="3">
        <v>12653000000</v>
      </c>
      <c r="L123" s="3">
        <v>232261000000</v>
      </c>
      <c r="M123" s="9">
        <v>258003000000</v>
      </c>
      <c r="N123" s="3">
        <v>258003000000</v>
      </c>
      <c r="O123" s="3">
        <v>218086000000</v>
      </c>
      <c r="P123" s="3">
        <v>39917000000</v>
      </c>
      <c r="Q123" s="3">
        <v>112940000000</v>
      </c>
      <c r="R123" s="14" t="str">
        <f t="shared" si="27"/>
        <v>DKK/USD</v>
      </c>
      <c r="S123" s="3" t="e" vm="8">
        <v>#VALUE!</v>
      </c>
      <c r="T123" s="16" t="str">
        <f t="shared" si="20"/>
        <v/>
      </c>
      <c r="U123" s="1" t="s">
        <v>258</v>
      </c>
      <c r="V123" s="14" cm="1">
        <f t="array" ref="V123">IF($S123="",J123,_FV($S123,"Price")*J123)</f>
        <v>8507646000.000001</v>
      </c>
      <c r="W123" s="3" cm="1">
        <f t="array" ref="W123">IF($S123="",K123,_FV($S123,"Price")*K123)</f>
        <v>1886562300.0000002</v>
      </c>
      <c r="X123" s="3" cm="1">
        <f t="array" ref="X123">IF($S123="",L123,_FV($S123,"Price")*L123)</f>
        <v>34630115100</v>
      </c>
      <c r="Y123" s="3" cm="1">
        <f t="array" ref="Y123">IF($S123="",M123,_FV($S123,"Price")*M123)</f>
        <v>38468247300</v>
      </c>
      <c r="Z123" s="3" cm="1">
        <f t="array" ref="Z123">IF($S123="",N123,_FV($S123,"Price")*N123)</f>
        <v>38468247300</v>
      </c>
      <c r="AA123" s="3" cm="1">
        <f t="array" ref="AA123">IF($S123="",O123,_FV($S123,"Price")*O123)</f>
        <v>32516622600.000004</v>
      </c>
      <c r="AB123" s="3" cm="1">
        <f t="array" ref="AB123">IF($S123="",P123,_FV($S123,"Price")*P123)</f>
        <v>5951624700</v>
      </c>
      <c r="AC123" s="3" cm="1">
        <f t="array" ref="AC123">IF($S123="",Q123,_FV($S123,"Price")*Q123)</f>
        <v>16839354000.000002</v>
      </c>
      <c r="AD123" s="4">
        <f t="shared" si="50"/>
        <v>0.84528474475102999</v>
      </c>
      <c r="AE123" s="4">
        <f t="shared" si="51"/>
        <v>0.43774684790486934</v>
      </c>
      <c r="AF123" s="3">
        <f t="shared" si="52"/>
        <v>608311976417</v>
      </c>
      <c r="AG123" s="4" t="str">
        <f t="shared" si="53"/>
        <v>NVO</v>
      </c>
      <c r="AH123" s="4" t="str">
        <f t="shared" si="54"/>
        <v>Novo Nordisk A/S</v>
      </c>
      <c r="AI123" s="8" cm="1">
        <f t="array" ref="AI123">IF(U123="",F123,_FV(U123,"Price")*F123)</f>
        <v>563904976417</v>
      </c>
      <c r="AJ123" s="5">
        <f t="shared" si="28"/>
        <v>0.29599999999999999</v>
      </c>
      <c r="AK123" s="5">
        <f t="shared" si="29"/>
        <v>0.20300000000000001</v>
      </c>
      <c r="AL123" s="6">
        <f t="shared" si="55"/>
        <v>14.658972425213664</v>
      </c>
      <c r="AM123" s="6">
        <f t="shared" si="56"/>
        <v>17.342052505077817</v>
      </c>
      <c r="AN123" s="6">
        <f t="shared" si="57"/>
        <v>0.58588015219857492</v>
      </c>
      <c r="AO123" s="6">
        <f t="shared" si="58"/>
        <v>0.85428830074274953</v>
      </c>
      <c r="AP123" s="5">
        <f t="shared" si="59"/>
        <v>1.2830315926558993</v>
      </c>
    </row>
    <row r="124" spans="1:42" x14ac:dyDescent="0.25">
      <c r="A124" s="1" t="s">
        <v>281</v>
      </c>
      <c r="B124" s="10">
        <v>-1.7000000000000001E-2</v>
      </c>
      <c r="C124" s="10">
        <v>0.08</v>
      </c>
      <c r="D124" s="11" t="str">
        <v>Apple Inc.</v>
      </c>
      <c r="E124" s="1">
        <v>226.65</v>
      </c>
      <c r="F124" s="3">
        <v>3446009265000</v>
      </c>
      <c r="G124" s="1" t="str">
        <v>USD</v>
      </c>
      <c r="H124" s="13">
        <v>-2.8004605303199367E-2</v>
      </c>
      <c r="I124" s="1" t="str">
        <v>USD</v>
      </c>
      <c r="J124" s="3">
        <v>101304000000</v>
      </c>
      <c r="K124" s="3">
        <v>23646000000</v>
      </c>
      <c r="L124" s="3">
        <v>383285000000</v>
      </c>
      <c r="M124" s="9">
        <v>385603000000</v>
      </c>
      <c r="N124" s="3">
        <v>385603000000</v>
      </c>
      <c r="O124" s="3">
        <v>177231000000</v>
      </c>
      <c r="P124" s="3">
        <v>208372000000</v>
      </c>
      <c r="Q124" s="3">
        <v>125820000000</v>
      </c>
      <c r="R124" s="14" t="str">
        <f t="shared" si="27"/>
        <v/>
      </c>
      <c r="S124" s="3" t="s">
        <v>258</v>
      </c>
      <c r="T124" s="16" t="str">
        <f t="shared" si="20"/>
        <v/>
      </c>
      <c r="U124" s="1" t="s">
        <v>258</v>
      </c>
      <c r="V124" s="14" cm="1">
        <f t="array" ref="V124">IF($S124="",J124,_FV($S124,"Price")*J124)</f>
        <v>101304000000</v>
      </c>
      <c r="W124" s="3" cm="1">
        <f t="array" ref="W124">IF($S124="",K124,_FV($S124,"Price")*K124)</f>
        <v>23646000000</v>
      </c>
      <c r="X124" s="3" cm="1">
        <f t="array" ref="X124">IF($S124="",L124,_FV($S124,"Price")*L124)</f>
        <v>383285000000</v>
      </c>
      <c r="Y124" s="3" cm="1">
        <f t="array" ref="Y124">IF($S124="",M124,_FV($S124,"Price")*M124)</f>
        <v>385603000000</v>
      </c>
      <c r="Z124" s="3" cm="1">
        <f t="array" ref="Z124">IF($S124="",N124,_FV($S124,"Price")*N124)</f>
        <v>385603000000</v>
      </c>
      <c r="AA124" s="3" cm="1">
        <f t="array" ref="AA124">IF($S124="",O124,_FV($S124,"Price")*O124)</f>
        <v>177231000000</v>
      </c>
      <c r="AB124" s="3" cm="1">
        <f t="array" ref="AB124">IF($S124="",P124,_FV($S124,"Price")*P124)</f>
        <v>208372000000</v>
      </c>
      <c r="AC124" s="3" cm="1">
        <f t="array" ref="AC124">IF($S124="",Q124,_FV($S124,"Price")*Q124)</f>
        <v>125820000000</v>
      </c>
      <c r="AD124" s="4">
        <f t="shared" si="50"/>
        <v>0.45962038677084982</v>
      </c>
      <c r="AE124" s="4">
        <f t="shared" si="51"/>
        <v>0.32629414190242295</v>
      </c>
      <c r="AF124" s="3">
        <f t="shared" si="52"/>
        <v>3523667265000</v>
      </c>
      <c r="AG124" s="4" t="str">
        <f t="shared" si="53"/>
        <v>AAPL</v>
      </c>
      <c r="AH124" s="4" t="str">
        <f t="shared" si="54"/>
        <v>Apple Inc.</v>
      </c>
      <c r="AI124" s="8" cm="1">
        <f t="array" ref="AI124">IF(U124="",F124,_FV(U124,"Price")*F124)</f>
        <v>3446009265000</v>
      </c>
      <c r="AJ124" s="5">
        <f t="shared" si="28"/>
        <v>-1.7000000000000001E-2</v>
      </c>
      <c r="AK124" s="5">
        <f t="shared" si="29"/>
        <v>0.08</v>
      </c>
      <c r="AL124" s="6">
        <f t="shared" si="55"/>
        <v>8.9366764911061374</v>
      </c>
      <c r="AM124" s="6">
        <f t="shared" si="56"/>
        <v>19.443603348172722</v>
      </c>
      <c r="AN124" s="6">
        <f t="shared" si="57"/>
        <v>-11.437413734219247</v>
      </c>
      <c r="AO124" s="6">
        <f t="shared" si="58"/>
        <v>2.4304504185215903</v>
      </c>
      <c r="AP124" s="5">
        <f t="shared" si="59"/>
        <v>0.78591452867327272</v>
      </c>
    </row>
    <row r="125" spans="1:42" x14ac:dyDescent="0.25">
      <c r="A125" s="1" t="s">
        <v>282</v>
      </c>
      <c r="B125" s="10">
        <v>0.35599997999999999</v>
      </c>
      <c r="C125" s="10">
        <v>0.26100000000000001</v>
      </c>
      <c r="D125" s="11" t="str">
        <v>Eli Lilly and Company</v>
      </c>
      <c r="E125" s="1">
        <v>919.45</v>
      </c>
      <c r="F125" s="3">
        <v>873869185700</v>
      </c>
      <c r="G125" s="1" t="str">
        <v>USD</v>
      </c>
      <c r="H125" s="13">
        <v>0.19560007567953919</v>
      </c>
      <c r="I125" s="1" t="str">
        <v>USD</v>
      </c>
      <c r="J125" s="3">
        <v>28892000000</v>
      </c>
      <c r="K125" s="3">
        <v>2067000000</v>
      </c>
      <c r="L125" s="3">
        <v>34124100000</v>
      </c>
      <c r="M125" s="9">
        <v>38922800000</v>
      </c>
      <c r="N125" s="3">
        <v>38922800000</v>
      </c>
      <c r="O125" s="3">
        <v>31699100000</v>
      </c>
      <c r="P125" s="3">
        <v>7223700000</v>
      </c>
      <c r="Q125" s="3">
        <v>12455500000</v>
      </c>
      <c r="R125" s="14" t="str">
        <f t="shared" si="27"/>
        <v/>
      </c>
      <c r="S125" s="3" t="s">
        <v>258</v>
      </c>
      <c r="T125" s="16" t="str">
        <f t="shared" si="20"/>
        <v/>
      </c>
      <c r="U125" s="1" t="s">
        <v>258</v>
      </c>
      <c r="V125" s="14" cm="1">
        <f t="array" ref="V125">IF($S125="",J125,_FV($S125,"Price")*J125)</f>
        <v>28892000000</v>
      </c>
      <c r="W125" s="3" cm="1">
        <f t="array" ref="W125">IF($S125="",K125,_FV($S125,"Price")*K125)</f>
        <v>2067000000</v>
      </c>
      <c r="X125" s="3" cm="1">
        <f t="array" ref="X125">IF($S125="",L125,_FV($S125,"Price")*L125)</f>
        <v>34124100000</v>
      </c>
      <c r="Y125" s="3" cm="1">
        <f t="array" ref="Y125">IF($S125="",M125,_FV($S125,"Price")*M125)</f>
        <v>38922800000</v>
      </c>
      <c r="Z125" s="3" cm="1">
        <f t="array" ref="Z125">IF($S125="",N125,_FV($S125,"Price")*N125)</f>
        <v>38922800000</v>
      </c>
      <c r="AA125" s="3" cm="1">
        <f t="array" ref="AA125">IF($S125="",O125,_FV($S125,"Price")*O125)</f>
        <v>31699100000</v>
      </c>
      <c r="AB125" s="3" cm="1">
        <f t="array" ref="AB125">IF($S125="",P125,_FV($S125,"Price")*P125)</f>
        <v>7223700000</v>
      </c>
      <c r="AC125" s="3" cm="1">
        <f t="array" ref="AC125">IF($S125="",Q125,_FV($S125,"Price")*Q125)</f>
        <v>12455500000</v>
      </c>
      <c r="AD125" s="4">
        <f t="shared" si="50"/>
        <v>0.81440954915884778</v>
      </c>
      <c r="AE125" s="4">
        <f t="shared" si="51"/>
        <v>0.32000524114400813</v>
      </c>
      <c r="AF125" s="3">
        <f t="shared" si="52"/>
        <v>900694185700</v>
      </c>
      <c r="AG125" s="4" t="str">
        <f t="shared" si="53"/>
        <v>LLY</v>
      </c>
      <c r="AH125" s="4" t="str">
        <f t="shared" si="54"/>
        <v>Eli Lilly and Company</v>
      </c>
      <c r="AI125" s="8" cm="1">
        <f t="array" ref="AI125">IF(U125="",F125,_FV(U125,"Price")*F125)</f>
        <v>873869185700</v>
      </c>
      <c r="AJ125" s="5">
        <f t="shared" si="28"/>
        <v>0.35599997999999999</v>
      </c>
      <c r="AK125" s="5">
        <f t="shared" si="29"/>
        <v>0.26100000000000001</v>
      </c>
      <c r="AL125" s="6">
        <f t="shared" si="55"/>
        <v>22.451344345730522</v>
      </c>
      <c r="AM125" s="6">
        <f t="shared" si="56"/>
        <v>27.567633961216565</v>
      </c>
      <c r="AN125" s="6">
        <f t="shared" si="57"/>
        <v>0.77437178398764417</v>
      </c>
      <c r="AO125" s="6">
        <f t="shared" si="58"/>
        <v>1.0562311862535081</v>
      </c>
      <c r="AP125" s="5">
        <f t="shared" si="59"/>
        <v>1.1344147903028559</v>
      </c>
    </row>
    <row r="126" spans="1:42" x14ac:dyDescent="0.25">
      <c r="A126" s="1" t="s">
        <v>283</v>
      </c>
      <c r="B126" s="10">
        <v>-0.248</v>
      </c>
      <c r="C126" s="10">
        <v>3.3000000000000002E-2</v>
      </c>
      <c r="D126" s="11" t="str">
        <v>3M Company</v>
      </c>
      <c r="E126" s="1">
        <v>135.845</v>
      </c>
      <c r="F126" s="3">
        <v>74626994130</v>
      </c>
      <c r="G126" s="1" t="str">
        <v>USD</v>
      </c>
      <c r="H126" s="13">
        <v>-4.52248093721698E-2</v>
      </c>
      <c r="I126" s="1" t="str">
        <v>USD</v>
      </c>
      <c r="J126" s="3">
        <v>13695000000</v>
      </c>
      <c r="K126" s="3">
        <v>3655000000</v>
      </c>
      <c r="L126" s="3">
        <v>32681000000</v>
      </c>
      <c r="M126" s="9">
        <v>30583000000</v>
      </c>
      <c r="N126" s="3">
        <v>30583000000</v>
      </c>
      <c r="O126" s="3">
        <v>13393000000</v>
      </c>
      <c r="P126" s="3">
        <v>17190000000</v>
      </c>
      <c r="Q126" s="3">
        <v>-6795000000</v>
      </c>
      <c r="R126" s="14" t="str">
        <f t="shared" si="27"/>
        <v/>
      </c>
      <c r="S126" s="3" t="s">
        <v>258</v>
      </c>
      <c r="T126" s="16" t="str">
        <f t="shared" si="20"/>
        <v/>
      </c>
      <c r="U126" s="1" t="s">
        <v>258</v>
      </c>
      <c r="V126" s="14" cm="1">
        <f t="array" ref="V126">IF($S126="",J126,_FV($S126,"Price")*J126)</f>
        <v>13695000000</v>
      </c>
      <c r="W126" s="3" cm="1">
        <f t="array" ref="W126">IF($S126="",K126,_FV($S126,"Price")*K126)</f>
        <v>3655000000</v>
      </c>
      <c r="X126" s="3" cm="1">
        <f t="array" ref="X126">IF($S126="",L126,_FV($S126,"Price")*L126)</f>
        <v>32681000000</v>
      </c>
      <c r="Y126" s="3" cm="1">
        <f t="array" ref="Y126">IF($S126="",M126,_FV($S126,"Price")*M126)</f>
        <v>30583000000</v>
      </c>
      <c r="Z126" s="3" cm="1">
        <f t="array" ref="Z126">IF($S126="",N126,_FV($S126,"Price")*N126)</f>
        <v>30583000000</v>
      </c>
      <c r="AA126" s="3" cm="1">
        <f t="array" ref="AA126">IF($S126="",O126,_FV($S126,"Price")*O126)</f>
        <v>13393000000</v>
      </c>
      <c r="AB126" s="3" cm="1">
        <f t="array" ref="AB126">IF($S126="",P126,_FV($S126,"Price")*P126)</f>
        <v>17190000000</v>
      </c>
      <c r="AC126" s="3" cm="1">
        <f t="array" ref="AC126">IF($S126="",Q126,_FV($S126,"Price")*Q126)</f>
        <v>-6795000000</v>
      </c>
      <c r="AD126" s="4">
        <f t="shared" si="50"/>
        <v>0.43792302913383252</v>
      </c>
      <c r="AE126" s="4">
        <f t="shared" si="51"/>
        <v>-0.22218225811725467</v>
      </c>
      <c r="AF126" s="3">
        <f t="shared" si="52"/>
        <v>84666994130</v>
      </c>
      <c r="AG126" s="4" t="str">
        <f t="shared" si="53"/>
        <v>MMM</v>
      </c>
      <c r="AH126" s="4" t="str">
        <f t="shared" si="54"/>
        <v>3M Company</v>
      </c>
      <c r="AI126" s="8" cm="1">
        <f t="array" ref="AI126">IF(U126="",F126,_FV(U126,"Price")*F126)</f>
        <v>74626994130</v>
      </c>
      <c r="AJ126" s="5">
        <f t="shared" si="28"/>
        <v>-0.248</v>
      </c>
      <c r="AK126" s="5">
        <f t="shared" si="29"/>
        <v>3.3000000000000002E-2</v>
      </c>
      <c r="AL126" s="6">
        <f t="shared" si="55"/>
        <v>2.4401462946735113</v>
      </c>
      <c r="AM126" s="6">
        <f t="shared" si="56"/>
        <v>5.5720894594190993</v>
      </c>
      <c r="AN126" s="6">
        <f t="shared" si="57"/>
        <v>-0.2246810265894798</v>
      </c>
      <c r="AO126" s="6">
        <f t="shared" si="58"/>
        <v>1.6885119573997269</v>
      </c>
      <c r="AP126" s="5">
        <f t="shared" si="59"/>
        <v>0.21574077101657785</v>
      </c>
    </row>
    <row r="127" spans="1:42" x14ac:dyDescent="0.25">
      <c r="A127" s="1" t="s">
        <v>284</v>
      </c>
      <c r="B127" s="10">
        <v>0.16700001</v>
      </c>
      <c r="C127" s="10">
        <v>9.1999999999999998E-2</v>
      </c>
      <c r="D127" s="11" t="str">
        <v>Vertex Pharmaceuticals Incorporated</v>
      </c>
      <c r="E127" s="1">
        <v>462.28500000000003</v>
      </c>
      <c r="F127" s="3">
        <v>119316682608</v>
      </c>
      <c r="G127" s="1" t="str">
        <v>USD</v>
      </c>
      <c r="H127" s="13">
        <v>0.10170535344373902</v>
      </c>
      <c r="I127" s="1" t="str">
        <v>USD</v>
      </c>
      <c r="J127" s="3">
        <v>933400000</v>
      </c>
      <c r="K127" s="3">
        <v>10504000000</v>
      </c>
      <c r="L127" s="3">
        <v>9839000000</v>
      </c>
      <c r="M127" s="9">
        <v>10323100000</v>
      </c>
      <c r="N127" s="3">
        <v>10323100000</v>
      </c>
      <c r="O127" s="3">
        <v>8921900000</v>
      </c>
      <c r="P127" s="3">
        <v>1401200000</v>
      </c>
      <c r="Q127" s="3">
        <v>3931500000</v>
      </c>
      <c r="R127" s="14" t="str">
        <f t="shared" si="27"/>
        <v/>
      </c>
      <c r="S127" s="3" t="s">
        <v>258</v>
      </c>
      <c r="T127" s="16" t="str">
        <f t="shared" si="20"/>
        <v/>
      </c>
      <c r="U127" s="1" t="s">
        <v>258</v>
      </c>
      <c r="V127" s="14" cm="1">
        <f t="array" ref="V127">IF($S127="",J127,_FV($S127,"Price")*J127)</f>
        <v>933400000</v>
      </c>
      <c r="W127" s="3" cm="1">
        <f t="array" ref="W127">IF($S127="",K127,_FV($S127,"Price")*K127)</f>
        <v>10504000000</v>
      </c>
      <c r="X127" s="3" cm="1">
        <f t="array" ref="X127">IF($S127="",L127,_FV($S127,"Price")*L127)</f>
        <v>9839000000</v>
      </c>
      <c r="Y127" s="3" cm="1">
        <f t="array" ref="Y127">IF($S127="",M127,_FV($S127,"Price")*M127)</f>
        <v>10323100000</v>
      </c>
      <c r="Z127" s="3" cm="1">
        <f t="array" ref="Z127">IF($S127="",N127,_FV($S127,"Price")*N127)</f>
        <v>10323100000</v>
      </c>
      <c r="AA127" s="3" cm="1">
        <f t="array" ref="AA127">IF($S127="",O127,_FV($S127,"Price")*O127)</f>
        <v>8921900000</v>
      </c>
      <c r="AB127" s="3" cm="1">
        <f t="array" ref="AB127">IF($S127="",P127,_FV($S127,"Price")*P127)</f>
        <v>1401200000</v>
      </c>
      <c r="AC127" s="3" cm="1">
        <f t="array" ref="AC127">IF($S127="",Q127,_FV($S127,"Price")*Q127)</f>
        <v>3931500000</v>
      </c>
      <c r="AD127" s="4">
        <f t="shared" si="50"/>
        <v>0.86426557913804958</v>
      </c>
      <c r="AE127" s="4">
        <f t="shared" si="51"/>
        <v>0.38084490124090631</v>
      </c>
      <c r="AF127" s="3">
        <f t="shared" si="52"/>
        <v>109746082608</v>
      </c>
      <c r="AG127" s="4" t="str">
        <f t="shared" si="53"/>
        <v>VRTX</v>
      </c>
      <c r="AH127" s="4" t="str">
        <f t="shared" si="54"/>
        <v>Vertex Pharmaceuticals Incorporated</v>
      </c>
      <c r="AI127" s="8" cm="1">
        <f t="array" ref="AI127">IF(U127="",F127,_FV(U127,"Price")*F127)</f>
        <v>119316682608</v>
      </c>
      <c r="AJ127" s="5">
        <f t="shared" si="28"/>
        <v>0.16700001</v>
      </c>
      <c r="AK127" s="5">
        <f t="shared" si="29"/>
        <v>9.1999999999999998E-2</v>
      </c>
      <c r="AL127" s="6">
        <f t="shared" si="55"/>
        <v>11.558222104600363</v>
      </c>
      <c r="AM127" s="6">
        <f t="shared" si="56"/>
        <v>13.373461102231587</v>
      </c>
      <c r="AN127" s="6">
        <f t="shared" si="57"/>
        <v>0.80080600607338814</v>
      </c>
      <c r="AO127" s="6">
        <f t="shared" si="58"/>
        <v>1.4536370763295203</v>
      </c>
      <c r="AP127" s="5">
        <f t="shared" si="59"/>
        <v>1.2451104803789559</v>
      </c>
    </row>
    <row r="128" spans="1:42" x14ac:dyDescent="0.25">
      <c r="A128" s="1" t="s">
        <v>285</v>
      </c>
      <c r="B128" s="10">
        <v>0.246</v>
      </c>
      <c r="C128" s="10">
        <v>0.433</v>
      </c>
      <c r="D128" s="11" t="str">
        <v>Fluence Energy, Inc.</v>
      </c>
      <c r="E128" s="1">
        <v>21.78</v>
      </c>
      <c r="F128" s="3">
        <v>2785593066</v>
      </c>
      <c r="G128" s="1" t="str">
        <v>USD</v>
      </c>
      <c r="H128" s="13">
        <v>0.85046925462392464</v>
      </c>
      <c r="I128" s="1" t="str">
        <v>USD</v>
      </c>
      <c r="J128" s="3">
        <v>60825000</v>
      </c>
      <c r="K128" s="3">
        <v>357296000</v>
      </c>
      <c r="L128" s="3">
        <v>2217978000</v>
      </c>
      <c r="M128" s="9">
        <v>2143396000</v>
      </c>
      <c r="N128" s="3">
        <v>2143396000</v>
      </c>
      <c r="O128" s="3">
        <v>256270000</v>
      </c>
      <c r="P128" s="3">
        <v>1887126000</v>
      </c>
      <c r="Q128" s="3">
        <v>-95822000</v>
      </c>
      <c r="R128" s="14" t="str">
        <f t="shared" si="27"/>
        <v/>
      </c>
      <c r="S128" s="3" t="s">
        <v>258</v>
      </c>
      <c r="T128" s="16" t="str">
        <f t="shared" si="20"/>
        <v/>
      </c>
      <c r="U128" s="1" t="s">
        <v>258</v>
      </c>
      <c r="V128" s="14" cm="1">
        <f t="array" ref="V128">IF($S128="",J128,_FV($S128,"Price")*J128)</f>
        <v>60825000</v>
      </c>
      <c r="W128" s="3" cm="1">
        <f t="array" ref="W128">IF($S128="",K128,_FV($S128,"Price")*K128)</f>
        <v>357296000</v>
      </c>
      <c r="X128" s="3" cm="1">
        <f t="array" ref="X128">IF($S128="",L128,_FV($S128,"Price")*L128)</f>
        <v>2217978000</v>
      </c>
      <c r="Y128" s="3" cm="1">
        <f t="array" ref="Y128">IF($S128="",M128,_FV($S128,"Price")*M128)</f>
        <v>2143396000</v>
      </c>
      <c r="Z128" s="3" cm="1">
        <f t="array" ref="Z128">IF($S128="",N128,_FV($S128,"Price")*N128)</f>
        <v>2143396000</v>
      </c>
      <c r="AA128" s="3" cm="1">
        <f t="array" ref="AA128">IF($S128="",O128,_FV($S128,"Price")*O128)</f>
        <v>256270000</v>
      </c>
      <c r="AB128" s="3" cm="1">
        <f t="array" ref="AB128">IF($S128="",P128,_FV($S128,"Price")*P128)</f>
        <v>1887126000</v>
      </c>
      <c r="AC128" s="3" cm="1">
        <f t="array" ref="AC128">IF($S128="",Q128,_FV($S128,"Price")*Q128)</f>
        <v>-95822000</v>
      </c>
      <c r="AD128" s="4">
        <f t="shared" si="50"/>
        <v>0.1195626006580212</v>
      </c>
      <c r="AE128" s="4">
        <f t="shared" si="51"/>
        <v>-4.4705691342150494E-2</v>
      </c>
      <c r="AF128" s="3">
        <f t="shared" si="52"/>
        <v>2489122066</v>
      </c>
      <c r="AG128" s="4" t="str">
        <f t="shared" si="53"/>
        <v>FLNC</v>
      </c>
      <c r="AH128" s="4" t="str">
        <f t="shared" si="54"/>
        <v>Fluence Energy, Inc.</v>
      </c>
      <c r="AI128" s="8" cm="1">
        <f t="array" ref="AI128">IF(U128="",F128,_FV(U128,"Price")*F128)</f>
        <v>2785593066</v>
      </c>
      <c r="AJ128" s="5">
        <f t="shared" si="28"/>
        <v>0.246</v>
      </c>
      <c r="AK128" s="5">
        <f t="shared" si="29"/>
        <v>0.433</v>
      </c>
      <c r="AL128" s="6">
        <f t="shared" si="55"/>
        <v>1.299616620540488</v>
      </c>
      <c r="AM128" s="6">
        <f t="shared" si="56"/>
        <v>10.869758715417333</v>
      </c>
      <c r="AN128" s="6">
        <f t="shared" si="57"/>
        <v>0.44186011038281842</v>
      </c>
      <c r="AO128" s="6">
        <f t="shared" si="58"/>
        <v>0.25103368857776753</v>
      </c>
      <c r="AP128" s="5">
        <f t="shared" si="59"/>
        <v>7.4856909315870704E-2</v>
      </c>
    </row>
    <row r="129" spans="1:42" x14ac:dyDescent="0.25">
      <c r="A129" s="1" t="s">
        <v>286</v>
      </c>
      <c r="B129" s="10">
        <v>0.22500000000000001</v>
      </c>
      <c r="C129" s="10">
        <v>6.9000000000000006E-2</v>
      </c>
      <c r="D129" s="11" t="str">
        <v>EVERTEC, Inc.</v>
      </c>
      <c r="E129" s="1">
        <v>33.889899999999997</v>
      </c>
      <c r="F129" s="3">
        <v>2168235134</v>
      </c>
      <c r="G129" s="1" t="str">
        <v>USD</v>
      </c>
      <c r="H129" s="13">
        <v>0.1233811280236866</v>
      </c>
      <c r="I129" s="1" t="str">
        <v>USD</v>
      </c>
      <c r="J129" s="3">
        <v>973973000</v>
      </c>
      <c r="K129" s="3">
        <v>197229000</v>
      </c>
      <c r="L129" s="3">
        <v>694709000</v>
      </c>
      <c r="M129" s="9">
        <v>785115000</v>
      </c>
      <c r="N129" s="3">
        <v>785115000</v>
      </c>
      <c r="O129" s="3">
        <v>307967000</v>
      </c>
      <c r="P129" s="3">
        <v>477148000</v>
      </c>
      <c r="Q129" s="3">
        <v>236033000</v>
      </c>
      <c r="R129" s="14" t="str">
        <f t="shared" si="27"/>
        <v/>
      </c>
      <c r="S129" s="3" t="s">
        <v>258</v>
      </c>
      <c r="T129" s="16" t="str">
        <f t="shared" si="20"/>
        <v/>
      </c>
      <c r="U129" s="1" t="s">
        <v>258</v>
      </c>
      <c r="V129" s="14" cm="1">
        <f t="array" ref="V129">IF($S129="",J129,_FV($S129,"Price")*J129)</f>
        <v>973973000</v>
      </c>
      <c r="W129" s="3" cm="1">
        <f t="array" ref="W129">IF($S129="",K129,_FV($S129,"Price")*K129)</f>
        <v>197229000</v>
      </c>
      <c r="X129" s="3" cm="1">
        <f t="array" ref="X129">IF($S129="",L129,_FV($S129,"Price")*L129)</f>
        <v>694709000</v>
      </c>
      <c r="Y129" s="3" cm="1">
        <f t="array" ref="Y129">IF($S129="",M129,_FV($S129,"Price")*M129)</f>
        <v>785115000</v>
      </c>
      <c r="Z129" s="3" cm="1">
        <f t="array" ref="Z129">IF($S129="",N129,_FV($S129,"Price")*N129)</f>
        <v>785115000</v>
      </c>
      <c r="AA129" s="3" cm="1">
        <f t="array" ref="AA129">IF($S129="",O129,_FV($S129,"Price")*O129)</f>
        <v>307967000</v>
      </c>
      <c r="AB129" s="3" cm="1">
        <f t="array" ref="AB129">IF($S129="",P129,_FV($S129,"Price")*P129)</f>
        <v>477148000</v>
      </c>
      <c r="AC129" s="3" cm="1">
        <f t="array" ref="AC129">IF($S129="",Q129,_FV($S129,"Price")*Q129)</f>
        <v>236033000</v>
      </c>
      <c r="AD129" s="4">
        <f t="shared" si="50"/>
        <v>0.39225718525311576</v>
      </c>
      <c r="AE129" s="4">
        <f t="shared" si="51"/>
        <v>0.30063493883061715</v>
      </c>
      <c r="AF129" s="3">
        <f t="shared" si="52"/>
        <v>2944979134</v>
      </c>
      <c r="AG129" s="4" t="str">
        <f t="shared" si="53"/>
        <v>EVTC</v>
      </c>
      <c r="AH129" s="4" t="str">
        <f t="shared" si="54"/>
        <v>EVERTEC, Inc.</v>
      </c>
      <c r="AI129" s="8" cm="1">
        <f t="array" ref="AI129">IF(U129="",F129,_FV(U129,"Price")*F129)</f>
        <v>2168235134</v>
      </c>
      <c r="AJ129" s="5">
        <f t="shared" si="28"/>
        <v>0.22500000000000001</v>
      </c>
      <c r="AK129" s="5">
        <f t="shared" si="29"/>
        <v>6.9000000000000006E-2</v>
      </c>
      <c r="AL129" s="6">
        <f t="shared" si="55"/>
        <v>2.7616783961585245</v>
      </c>
      <c r="AM129" s="6">
        <f t="shared" si="56"/>
        <v>7.0404787980530381</v>
      </c>
      <c r="AN129" s="6">
        <f t="shared" si="57"/>
        <v>0.31291016880235722</v>
      </c>
      <c r="AO129" s="6">
        <f t="shared" si="58"/>
        <v>1.0203592460946431</v>
      </c>
      <c r="AP129" s="5">
        <f t="shared" si="59"/>
        <v>0.69289212408373291</v>
      </c>
    </row>
    <row r="130" spans="1:42" x14ac:dyDescent="0.25">
      <c r="A130" s="1" t="s">
        <v>287</v>
      </c>
      <c r="B130" s="10">
        <v>0.17</v>
      </c>
      <c r="C130" s="10">
        <v>0.108</v>
      </c>
      <c r="D130" s="11" t="str">
        <v>KLA Corporation</v>
      </c>
      <c r="E130" s="1">
        <v>761.89</v>
      </c>
      <c r="F130" s="3">
        <v>102417063250</v>
      </c>
      <c r="G130" s="1" t="str">
        <v>USD</v>
      </c>
      <c r="H130" s="13">
        <v>-6.6899700230257916E-2</v>
      </c>
      <c r="I130" s="1" t="str">
        <v>USD</v>
      </c>
      <c r="J130" s="3">
        <v>6819643000</v>
      </c>
      <c r="K130" s="3">
        <v>1927865000</v>
      </c>
      <c r="L130" s="3">
        <v>9793873000</v>
      </c>
      <c r="M130" s="9">
        <v>9805305000</v>
      </c>
      <c r="N130" s="3">
        <v>9805305000</v>
      </c>
      <c r="O130" s="3">
        <v>5944444000</v>
      </c>
      <c r="P130" s="3">
        <v>3860861000</v>
      </c>
      <c r="Q130" s="3">
        <v>4224471999</v>
      </c>
      <c r="R130" s="14" t="str">
        <f t="shared" si="27"/>
        <v/>
      </c>
      <c r="S130" s="3" t="s">
        <v>258</v>
      </c>
      <c r="T130" s="16" t="str">
        <f t="shared" si="20"/>
        <v/>
      </c>
      <c r="U130" s="1" t="s">
        <v>258</v>
      </c>
      <c r="V130" s="14" cm="1">
        <f t="array" ref="V130">IF($S130="",J130,_FV($S130,"Price")*J130)</f>
        <v>6819643000</v>
      </c>
      <c r="W130" s="3" cm="1">
        <f t="array" ref="W130">IF($S130="",K130,_FV($S130,"Price")*K130)</f>
        <v>1927865000</v>
      </c>
      <c r="X130" s="3" cm="1">
        <f t="array" ref="X130">IF($S130="",L130,_FV($S130,"Price")*L130)</f>
        <v>9793873000</v>
      </c>
      <c r="Y130" s="3" cm="1">
        <f t="array" ref="Y130">IF($S130="",M130,_FV($S130,"Price")*M130)</f>
        <v>9805305000</v>
      </c>
      <c r="Z130" s="3" cm="1">
        <f t="array" ref="Z130">IF($S130="",N130,_FV($S130,"Price")*N130)</f>
        <v>9805305000</v>
      </c>
      <c r="AA130" s="3" cm="1">
        <f t="array" ref="AA130">IF($S130="",O130,_FV($S130,"Price")*O130)</f>
        <v>5944444000</v>
      </c>
      <c r="AB130" s="3" cm="1">
        <f t="array" ref="AB130">IF($S130="",P130,_FV($S130,"Price")*P130)</f>
        <v>3860861000</v>
      </c>
      <c r="AC130" s="3" cm="1">
        <f t="array" ref="AC130">IF($S130="",Q130,_FV($S130,"Price")*Q130)</f>
        <v>4224471999</v>
      </c>
      <c r="AD130" s="4">
        <f t="shared" si="50"/>
        <v>0.60624774038135476</v>
      </c>
      <c r="AE130" s="4">
        <f t="shared" si="51"/>
        <v>0.43083534872194185</v>
      </c>
      <c r="AF130" s="3">
        <f t="shared" si="52"/>
        <v>107308841250</v>
      </c>
      <c r="AG130" s="4" t="str">
        <f t="shared" si="53"/>
        <v>KLAC</v>
      </c>
      <c r="AH130" s="4" t="str">
        <f t="shared" si="54"/>
        <v>KLA Corporation</v>
      </c>
      <c r="AI130" s="8" cm="1">
        <f t="array" ref="AI130">IF(U130="",F130,_FV(U130,"Price")*F130)</f>
        <v>102417063250</v>
      </c>
      <c r="AJ130" s="5">
        <f t="shared" si="28"/>
        <v>0.17</v>
      </c>
      <c r="AK130" s="5">
        <f t="shared" si="29"/>
        <v>0.108</v>
      </c>
      <c r="AL130" s="6">
        <f t="shared" si="55"/>
        <v>10.445066548159389</v>
      </c>
      <c r="AM130" s="6">
        <f t="shared" si="56"/>
        <v>17.229039965722613</v>
      </c>
      <c r="AN130" s="6">
        <f t="shared" si="57"/>
        <v>1.0134729391601536</v>
      </c>
      <c r="AO130" s="6">
        <f t="shared" si="58"/>
        <v>1.5952814783076494</v>
      </c>
      <c r="AP130" s="5">
        <f t="shared" si="59"/>
        <v>1.0370830891032967</v>
      </c>
    </row>
    <row r="131" spans="1:42" x14ac:dyDescent="0.25">
      <c r="A131" s="1" t="s">
        <v>288</v>
      </c>
      <c r="B131" s="10">
        <v>0.17</v>
      </c>
      <c r="C131" s="10">
        <v>0.19</v>
      </c>
      <c r="D131" s="11" t="str">
        <v>Lam Research Corporation</v>
      </c>
      <c r="E131" s="1">
        <v>784.05600000000004</v>
      </c>
      <c r="F131" s="3">
        <v>101830057056</v>
      </c>
      <c r="G131" s="1" t="str">
        <v>USD</v>
      </c>
      <c r="H131" s="13">
        <v>-0.14477021451510846</v>
      </c>
      <c r="I131" s="1" t="str">
        <v>USD</v>
      </c>
      <c r="J131" s="3">
        <v>4983334000</v>
      </c>
      <c r="K131" s="3">
        <v>5337056000</v>
      </c>
      <c r="L131" s="3">
        <v>14905386000</v>
      </c>
      <c r="M131" s="9">
        <v>14905386000</v>
      </c>
      <c r="N131" s="3">
        <v>14905386000</v>
      </c>
      <c r="O131" s="3">
        <v>7077005000</v>
      </c>
      <c r="P131" s="3">
        <v>7828381000</v>
      </c>
      <c r="Q131" s="3">
        <v>4728549000</v>
      </c>
      <c r="R131" s="14" t="str">
        <f t="shared" si="27"/>
        <v/>
      </c>
      <c r="S131" s="3" t="s">
        <v>258</v>
      </c>
      <c r="T131" s="16" t="str">
        <f t="shared" si="20"/>
        <v/>
      </c>
      <c r="U131" s="1" t="s">
        <v>258</v>
      </c>
      <c r="V131" s="14" cm="1">
        <f t="array" ref="V131">IF($S131="",J131,_FV($S131,"Price")*J131)</f>
        <v>4983334000</v>
      </c>
      <c r="W131" s="3" cm="1">
        <f t="array" ref="W131">IF($S131="",K131,_FV($S131,"Price")*K131)</f>
        <v>5337056000</v>
      </c>
      <c r="X131" s="3" cm="1">
        <f t="array" ref="X131">IF($S131="",L131,_FV($S131,"Price")*L131)</f>
        <v>14905386000</v>
      </c>
      <c r="Y131" s="3" cm="1">
        <f t="array" ref="Y131">IF($S131="",M131,_FV($S131,"Price")*M131)</f>
        <v>14905386000</v>
      </c>
      <c r="Z131" s="3" cm="1">
        <f t="array" ref="Z131">IF($S131="",N131,_FV($S131,"Price")*N131)</f>
        <v>14905386000</v>
      </c>
      <c r="AA131" s="3" cm="1">
        <f t="array" ref="AA131">IF($S131="",O131,_FV($S131,"Price")*O131)</f>
        <v>7077005000</v>
      </c>
      <c r="AB131" s="3" cm="1">
        <f t="array" ref="AB131">IF($S131="",P131,_FV($S131,"Price")*P131)</f>
        <v>7828381000</v>
      </c>
      <c r="AC131" s="3" cm="1">
        <f t="array" ref="AC131">IF($S131="",Q131,_FV($S131,"Price")*Q131)</f>
        <v>4728549000</v>
      </c>
      <c r="AD131" s="4">
        <f t="shared" si="50"/>
        <v>0.47479515122922683</v>
      </c>
      <c r="AE131" s="4">
        <f t="shared" si="51"/>
        <v>0.31723760793581596</v>
      </c>
      <c r="AF131" s="3">
        <f t="shared" si="52"/>
        <v>101476335056</v>
      </c>
      <c r="AG131" s="4" t="str">
        <f t="shared" si="53"/>
        <v>LRCX</v>
      </c>
      <c r="AH131" s="4" t="str">
        <f t="shared" si="54"/>
        <v>Lam Research Corporation</v>
      </c>
      <c r="AI131" s="8" cm="1">
        <f t="array" ref="AI131">IF(U131="",F131,_FV(U131,"Price")*F131)</f>
        <v>101830057056</v>
      </c>
      <c r="AJ131" s="5">
        <f t="shared" si="28"/>
        <v>0.17</v>
      </c>
      <c r="AK131" s="5">
        <f t="shared" si="29"/>
        <v>0.19</v>
      </c>
      <c r="AL131" s="6">
        <f t="shared" si="55"/>
        <v>6.8317624955167213</v>
      </c>
      <c r="AM131" s="6">
        <f t="shared" si="56"/>
        <v>14.388863234659295</v>
      </c>
      <c r="AN131" s="6">
        <f t="shared" si="57"/>
        <v>0.84640371968584072</v>
      </c>
      <c r="AO131" s="6">
        <f t="shared" si="58"/>
        <v>0.75730859129785766</v>
      </c>
      <c r="AP131" s="5">
        <f t="shared" si="59"/>
        <v>0.79203275916504279</v>
      </c>
    </row>
    <row r="132" spans="1:42" x14ac:dyDescent="0.25">
      <c r="A132" s="1" t="s">
        <v>289</v>
      </c>
      <c r="B132" s="10">
        <v>0.20300000000000001</v>
      </c>
      <c r="C132" s="10">
        <v>0.126</v>
      </c>
      <c r="D132" s="11" t="str">
        <v>TransDigm Group Incorporated</v>
      </c>
      <c r="E132" s="1">
        <v>1418.0050000000001</v>
      </c>
      <c r="F132" s="3">
        <v>79566245757</v>
      </c>
      <c r="G132" s="1" t="str">
        <v>USD</v>
      </c>
      <c r="H132" s="13">
        <v>0.21293055811383313</v>
      </c>
      <c r="I132" s="1" t="str">
        <v>USD</v>
      </c>
      <c r="J132" s="3">
        <v>21946000000</v>
      </c>
      <c r="K132" s="3">
        <v>3001000000</v>
      </c>
      <c r="L132" s="3">
        <v>6585000000</v>
      </c>
      <c r="M132" s="9">
        <v>7604000000</v>
      </c>
      <c r="N132" s="3">
        <v>7604000000</v>
      </c>
      <c r="O132" s="3">
        <v>4413000000</v>
      </c>
      <c r="P132" s="3">
        <v>3191000000</v>
      </c>
      <c r="Q132" s="3">
        <v>3019000000</v>
      </c>
      <c r="R132" s="14" t="str">
        <f t="shared" si="27"/>
        <v/>
      </c>
      <c r="S132" s="3" t="s">
        <v>258</v>
      </c>
      <c r="T132" s="16" t="str">
        <f t="shared" ref="T132:T166" si="60">IF(G132="USD","",G132 &amp; "/USD")</f>
        <v/>
      </c>
      <c r="U132" s="1" t="s">
        <v>258</v>
      </c>
      <c r="V132" s="14" cm="1">
        <f t="array" ref="V132">IF($S132="",J132,_FV($S132,"Price")*J132)</f>
        <v>21946000000</v>
      </c>
      <c r="W132" s="3" cm="1">
        <f t="array" ref="W132">IF($S132="",K132,_FV($S132,"Price")*K132)</f>
        <v>3001000000</v>
      </c>
      <c r="X132" s="3" cm="1">
        <f t="array" ref="X132">IF($S132="",L132,_FV($S132,"Price")*L132)</f>
        <v>6585000000</v>
      </c>
      <c r="Y132" s="3" cm="1">
        <f t="array" ref="Y132">IF($S132="",M132,_FV($S132,"Price")*M132)</f>
        <v>7604000000</v>
      </c>
      <c r="Z132" s="3" cm="1">
        <f t="array" ref="Z132">IF($S132="",N132,_FV($S132,"Price")*N132)</f>
        <v>7604000000</v>
      </c>
      <c r="AA132" s="3" cm="1">
        <f t="array" ref="AA132">IF($S132="",O132,_FV($S132,"Price")*O132)</f>
        <v>4413000000</v>
      </c>
      <c r="AB132" s="3" cm="1">
        <f t="array" ref="AB132">IF($S132="",P132,_FV($S132,"Price")*P132)</f>
        <v>3191000000</v>
      </c>
      <c r="AC132" s="3" cm="1">
        <f t="array" ref="AC132">IF($S132="",Q132,_FV($S132,"Price")*Q132)</f>
        <v>3019000000</v>
      </c>
      <c r="AD132" s="4">
        <f t="shared" si="50"/>
        <v>0.58035244608101</v>
      </c>
      <c r="AE132" s="4">
        <f t="shared" si="51"/>
        <v>0.39702788006312467</v>
      </c>
      <c r="AF132" s="3">
        <f t="shared" si="52"/>
        <v>98511245757</v>
      </c>
      <c r="AG132" s="4" t="str">
        <f t="shared" si="53"/>
        <v>TDG</v>
      </c>
      <c r="AH132" s="4" t="str">
        <f t="shared" si="54"/>
        <v>TransDigm Group Incorporated</v>
      </c>
      <c r="AI132" s="8" cm="1">
        <f t="array" ref="AI132">IF(U132="",F132,_FV(U132,"Price")*F132)</f>
        <v>79566245757</v>
      </c>
      <c r="AJ132" s="5">
        <f t="shared" si="28"/>
        <v>0.20300000000000001</v>
      </c>
      <c r="AK132" s="5">
        <f t="shared" si="29"/>
        <v>0.126</v>
      </c>
      <c r="AL132" s="6">
        <f t="shared" si="55"/>
        <v>10.463735633482377</v>
      </c>
      <c r="AM132" s="6">
        <f t="shared" si="56"/>
        <v>18.02996731407206</v>
      </c>
      <c r="AN132" s="6">
        <f t="shared" si="57"/>
        <v>0.88817572975724435</v>
      </c>
      <c r="AO132" s="6">
        <f t="shared" si="58"/>
        <v>1.4309497868311158</v>
      </c>
      <c r="AP132" s="5">
        <f t="shared" si="59"/>
        <v>0.97738032614413473</v>
      </c>
    </row>
    <row r="133" spans="1:42" x14ac:dyDescent="0.25">
      <c r="A133" s="1" t="s">
        <v>290</v>
      </c>
      <c r="B133" s="10">
        <v>5.8999999999999997E-2</v>
      </c>
      <c r="C133" s="10">
        <v>-3.5000000000000003E-2</v>
      </c>
      <c r="D133" s="11" t="str">
        <v>JPMorgan Chase &amp; Co.</v>
      </c>
      <c r="E133" s="1">
        <v>210.85</v>
      </c>
      <c r="F133" s="3">
        <v>599901986000</v>
      </c>
      <c r="G133" s="1" t="str">
        <v>USD</v>
      </c>
      <c r="H133" s="13">
        <v>0.20453043741886331</v>
      </c>
      <c r="I133" s="1" t="str">
        <v>USD</v>
      </c>
      <c r="J133" s="3">
        <v>878011000000</v>
      </c>
      <c r="K133" s="3">
        <v>567234000000</v>
      </c>
      <c r="L133" s="3">
        <v>154952000000</v>
      </c>
      <c r="M133" s="9">
        <v>170495000000</v>
      </c>
      <c r="N133" s="3">
        <v>170495000000</v>
      </c>
      <c r="O133" s="3">
        <v>159585000000</v>
      </c>
      <c r="P133" s="3">
        <v>10910000000</v>
      </c>
      <c r="Q133" s="3">
        <v>-1792000000</v>
      </c>
      <c r="R133" s="14" t="str">
        <f t="shared" ref="R133:R166" si="61">IF(I133="USD","",I133 &amp; "/USD")</f>
        <v/>
      </c>
      <c r="S133" s="3" t="s">
        <v>258</v>
      </c>
      <c r="T133" s="16" t="str">
        <f t="shared" si="60"/>
        <v/>
      </c>
      <c r="U133" s="1" t="s">
        <v>258</v>
      </c>
      <c r="V133" s="14" cm="1">
        <f t="array" ref="V133">IF($S133="",J133,_FV($S133,"Price")*J133)</f>
        <v>878011000000</v>
      </c>
      <c r="W133" s="3" cm="1">
        <f t="array" ref="W133">IF($S133="",K133,_FV($S133,"Price")*K133)</f>
        <v>567234000000</v>
      </c>
      <c r="X133" s="3" cm="1">
        <f t="array" ref="X133">IF($S133="",L133,_FV($S133,"Price")*L133)</f>
        <v>154952000000</v>
      </c>
      <c r="Y133" s="3" cm="1">
        <f t="array" ref="Y133">IF($S133="",M133,_FV($S133,"Price")*M133)</f>
        <v>170495000000</v>
      </c>
      <c r="Z133" s="3" cm="1">
        <f t="array" ref="Z133">IF($S133="",N133,_FV($S133,"Price")*N133)</f>
        <v>170495000000</v>
      </c>
      <c r="AA133" s="3" cm="1">
        <f t="array" ref="AA133">IF($S133="",O133,_FV($S133,"Price")*O133)</f>
        <v>159585000000</v>
      </c>
      <c r="AB133" s="3" cm="1">
        <f t="array" ref="AB133">IF($S133="",P133,_FV($S133,"Price")*P133)</f>
        <v>10910000000</v>
      </c>
      <c r="AC133" s="3" cm="1">
        <f t="array" ref="AC133">IF($S133="",Q133,_FV($S133,"Price")*Q133)</f>
        <v>-1792000000</v>
      </c>
      <c r="AD133" s="4">
        <f t="shared" si="50"/>
        <v>0.93600985366139766</v>
      </c>
      <c r="AE133" s="4">
        <f t="shared" si="51"/>
        <v>-1.0510572157541276E-2</v>
      </c>
      <c r="AF133" s="3">
        <f t="shared" si="52"/>
        <v>910678986000</v>
      </c>
      <c r="AG133" s="4" t="str">
        <f t="shared" si="53"/>
        <v>JPM</v>
      </c>
      <c r="AH133" s="4" t="str">
        <f t="shared" si="54"/>
        <v>JPMorgan Chase &amp; Co.</v>
      </c>
      <c r="AI133" s="8" cm="1">
        <f t="array" ref="AI133">IF(U133="",F133,_FV(U133,"Price")*F133)</f>
        <v>599901986000</v>
      </c>
      <c r="AJ133" s="5">
        <f t="shared" ref="AJ133:AJ152" si="62">B133</f>
        <v>5.8999999999999997E-2</v>
      </c>
      <c r="AK133" s="5">
        <f t="shared" ref="AK133:AK152" si="63">C133</f>
        <v>-3.5000000000000003E-2</v>
      </c>
      <c r="AL133" s="6">
        <f t="shared" si="55"/>
        <v>3.518589905862342</v>
      </c>
      <c r="AM133" s="6">
        <f t="shared" si="56"/>
        <v>3.7591376758467274</v>
      </c>
      <c r="AN133" s="6">
        <f t="shared" si="57"/>
        <v>0.63714197895707247</v>
      </c>
      <c r="AO133" s="6">
        <f t="shared" si="58"/>
        <v>-1.0740393359562077</v>
      </c>
      <c r="AP133" s="5">
        <f t="shared" si="59"/>
        <v>0.92549928150385641</v>
      </c>
    </row>
    <row r="134" spans="1:42" x14ac:dyDescent="0.25">
      <c r="A134" s="1" t="s">
        <v>291</v>
      </c>
      <c r="B134" s="10">
        <v>0.08</v>
      </c>
      <c r="C134" s="10">
        <v>8.8999993999999999E-2</v>
      </c>
      <c r="D134" s="11" t="str">
        <v>Regeneron Pharmaceuticals, Inc.</v>
      </c>
      <c r="E134" s="1">
        <v>1103.5899999999999</v>
      </c>
      <c r="F134" s="3">
        <v>119647917030</v>
      </c>
      <c r="G134" s="1" t="str">
        <v>USD</v>
      </c>
      <c r="H134" s="13">
        <v>7.7573955261277097E-2</v>
      </c>
      <c r="I134" s="1" t="str">
        <v>USD</v>
      </c>
      <c r="J134" s="3">
        <v>2703600000</v>
      </c>
      <c r="K134" s="3">
        <v>3105900000</v>
      </c>
      <c r="L134" s="3">
        <v>13117200000</v>
      </c>
      <c r="M134" s="9">
        <v>13489100000</v>
      </c>
      <c r="N134" s="3">
        <v>13489100000</v>
      </c>
      <c r="O134" s="3">
        <v>11611400000</v>
      </c>
      <c r="P134" s="3">
        <v>1877700000</v>
      </c>
      <c r="Q134" s="3">
        <v>5130100000</v>
      </c>
      <c r="R134" s="14" t="str">
        <f t="shared" si="61"/>
        <v/>
      </c>
      <c r="S134" s="3" t="s">
        <v>258</v>
      </c>
      <c r="T134" s="16" t="str">
        <f t="shared" si="60"/>
        <v/>
      </c>
      <c r="U134" s="1" t="s">
        <v>258</v>
      </c>
      <c r="V134" s="14" cm="1">
        <f t="array" ref="V134">IF($S134="",J134,_FV($S134,"Price")*J134)</f>
        <v>2703600000</v>
      </c>
      <c r="W134" s="3" cm="1">
        <f t="array" ref="W134">IF($S134="",K134,_FV($S134,"Price")*K134)</f>
        <v>3105900000</v>
      </c>
      <c r="X134" s="3" cm="1">
        <f t="array" ref="X134">IF($S134="",L134,_FV($S134,"Price")*L134)</f>
        <v>13117200000</v>
      </c>
      <c r="Y134" s="3" cm="1">
        <f t="array" ref="Y134">IF($S134="",M134,_FV($S134,"Price")*M134)</f>
        <v>13489100000</v>
      </c>
      <c r="Z134" s="3" cm="1">
        <f t="array" ref="Z134">IF($S134="",N134,_FV($S134,"Price")*N134)</f>
        <v>13489100000</v>
      </c>
      <c r="AA134" s="3" cm="1">
        <f t="array" ref="AA134">IF($S134="",O134,_FV($S134,"Price")*O134)</f>
        <v>11611400000</v>
      </c>
      <c r="AB134" s="3" cm="1">
        <f t="array" ref="AB134">IF($S134="",P134,_FV($S134,"Price")*P134)</f>
        <v>1877700000</v>
      </c>
      <c r="AC134" s="3" cm="1">
        <f t="array" ref="AC134">IF($S134="",Q134,_FV($S134,"Price")*Q134)</f>
        <v>5130100000</v>
      </c>
      <c r="AD134" s="4">
        <f t="shared" si="50"/>
        <v>0.86079871896568338</v>
      </c>
      <c r="AE134" s="4">
        <f t="shared" si="51"/>
        <v>0.38031447613258113</v>
      </c>
      <c r="AF134" s="3">
        <f t="shared" si="52"/>
        <v>119245617030</v>
      </c>
      <c r="AG134" s="4" t="str">
        <f t="shared" si="53"/>
        <v>REGN</v>
      </c>
      <c r="AH134" s="4" t="str">
        <f t="shared" si="54"/>
        <v>Regeneron Pharmaceuticals, Inc.</v>
      </c>
      <c r="AI134" s="8" cm="1">
        <f t="array" ref="AI134">IF(U134="",F134,_FV(U134,"Price")*F134)</f>
        <v>119647917030</v>
      </c>
      <c r="AJ134" s="5">
        <f t="shared" si="62"/>
        <v>0.08</v>
      </c>
      <c r="AK134" s="5">
        <f t="shared" si="63"/>
        <v>8.8999993999999999E-2</v>
      </c>
      <c r="AL134" s="6">
        <f t="shared" si="55"/>
        <v>8.8699703486518739</v>
      </c>
      <c r="AM134" s="6">
        <f t="shared" si="56"/>
        <v>10.304348918304425</v>
      </c>
      <c r="AN134" s="6">
        <f t="shared" si="57"/>
        <v>1.288043614788053</v>
      </c>
      <c r="AO134" s="6">
        <f t="shared" si="58"/>
        <v>1.1577920913460316</v>
      </c>
      <c r="AP134" s="5">
        <f t="shared" si="59"/>
        <v>1.2411131950982646</v>
      </c>
    </row>
    <row r="135" spans="1:42" x14ac:dyDescent="0.25">
      <c r="A135" s="1" t="s">
        <v>292</v>
      </c>
      <c r="B135" s="10">
        <v>2E-3</v>
      </c>
      <c r="C135" s="10">
        <v>6.4000000000000001E-2</v>
      </c>
      <c r="D135" s="11" t="str">
        <v>Thermo Fisher Scientific Inc.</v>
      </c>
      <c r="E135" s="1">
        <v>608.44000000000005</v>
      </c>
      <c r="F135" s="3">
        <v>232421646240</v>
      </c>
      <c r="G135" s="1" t="str">
        <v>USD</v>
      </c>
      <c r="H135" s="13">
        <v>-4.5819881999332068E-2</v>
      </c>
      <c r="I135" s="1" t="str">
        <v>USD</v>
      </c>
      <c r="J135" s="3">
        <v>35405000000</v>
      </c>
      <c r="K135" s="3">
        <v>8524000000</v>
      </c>
      <c r="L135" s="3">
        <v>42857000000</v>
      </c>
      <c r="M135" s="9">
        <v>42346000000</v>
      </c>
      <c r="N135" s="3">
        <v>42346000000</v>
      </c>
      <c r="O135" s="3">
        <v>17486000000</v>
      </c>
      <c r="P135" s="3">
        <v>24860000000</v>
      </c>
      <c r="Q135" s="3">
        <v>10724000000</v>
      </c>
      <c r="R135" s="14" t="str">
        <f t="shared" si="61"/>
        <v/>
      </c>
      <c r="S135" s="3" t="s">
        <v>258</v>
      </c>
      <c r="T135" s="16" t="str">
        <f t="shared" si="60"/>
        <v/>
      </c>
      <c r="U135" s="1" t="s">
        <v>258</v>
      </c>
      <c r="V135" s="14" cm="1">
        <f t="array" ref="V135">IF($S135="",J135,_FV($S135,"Price")*J135)</f>
        <v>35405000000</v>
      </c>
      <c r="W135" s="3" cm="1">
        <f t="array" ref="W135">IF($S135="",K135,_FV($S135,"Price")*K135)</f>
        <v>8524000000</v>
      </c>
      <c r="X135" s="3" cm="1">
        <f t="array" ref="X135">IF($S135="",L135,_FV($S135,"Price")*L135)</f>
        <v>42857000000</v>
      </c>
      <c r="Y135" s="3" cm="1">
        <f t="array" ref="Y135">IF($S135="",M135,_FV($S135,"Price")*M135)</f>
        <v>42346000000</v>
      </c>
      <c r="Z135" s="3" cm="1">
        <f t="array" ref="Z135">IF($S135="",N135,_FV($S135,"Price")*N135)</f>
        <v>42346000000</v>
      </c>
      <c r="AA135" s="3" cm="1">
        <f t="array" ref="AA135">IF($S135="",O135,_FV($S135,"Price")*O135)</f>
        <v>17486000000</v>
      </c>
      <c r="AB135" s="3" cm="1">
        <f t="array" ref="AB135">IF($S135="",P135,_FV($S135,"Price")*P135)</f>
        <v>24860000000</v>
      </c>
      <c r="AC135" s="3" cm="1">
        <f t="array" ref="AC135">IF($S135="",Q135,_FV($S135,"Price")*Q135)</f>
        <v>10724000000</v>
      </c>
      <c r="AD135" s="4">
        <f t="shared" si="50"/>
        <v>0.41293156378406459</v>
      </c>
      <c r="AE135" s="4">
        <f t="shared" si="51"/>
        <v>0.25324705993482266</v>
      </c>
      <c r="AF135" s="3">
        <f t="shared" si="52"/>
        <v>259302646240</v>
      </c>
      <c r="AG135" s="4" t="str">
        <f t="shared" si="53"/>
        <v>TMO</v>
      </c>
      <c r="AH135" s="4" t="str">
        <f t="shared" si="54"/>
        <v>Thermo Fisher Scientific Inc.</v>
      </c>
      <c r="AI135" s="8" cm="1">
        <f t="array" ref="AI135">IF(U135="",F135,_FV(U135,"Price")*F135)</f>
        <v>232421646240</v>
      </c>
      <c r="AJ135" s="5">
        <f t="shared" si="62"/>
        <v>2E-3</v>
      </c>
      <c r="AK135" s="5">
        <f t="shared" si="63"/>
        <v>6.4000000000000001E-2</v>
      </c>
      <c r="AL135" s="6">
        <f t="shared" si="55"/>
        <v>5.4886328399376563</v>
      </c>
      <c r="AM135" s="6">
        <f t="shared" si="56"/>
        <v>13.291870424339471</v>
      </c>
      <c r="AN135" s="6">
        <f t="shared" si="57"/>
        <v>66.45935212169735</v>
      </c>
      <c r="AO135" s="6">
        <f t="shared" si="58"/>
        <v>2.0768547538030422</v>
      </c>
      <c r="AP135" s="5">
        <f t="shared" si="59"/>
        <v>0.66617862371888725</v>
      </c>
    </row>
    <row r="136" spans="1:42" x14ac:dyDescent="0.25">
      <c r="A136" s="1" t="s">
        <v>293</v>
      </c>
      <c r="B136" s="10">
        <v>0.01</v>
      </c>
      <c r="C136" s="10">
        <v>0.116000004</v>
      </c>
      <c r="D136" s="11" t="str">
        <v>BlackRock, Inc.</v>
      </c>
      <c r="E136" s="1">
        <v>935.85</v>
      </c>
      <c r="F136" s="3">
        <v>138625588800</v>
      </c>
      <c r="G136" s="1" t="str">
        <v>USD</v>
      </c>
      <c r="H136" s="13">
        <v>4.3809097521400997E-2</v>
      </c>
      <c r="I136" s="1" t="str">
        <v>USD</v>
      </c>
      <c r="J136" s="3">
        <v>1821000000</v>
      </c>
      <c r="K136" s="3">
        <v>7416000000</v>
      </c>
      <c r="L136" s="3">
        <v>18656000000</v>
      </c>
      <c r="M136" s="9">
        <v>19082000000</v>
      </c>
      <c r="N136" s="3">
        <v>19082000000</v>
      </c>
      <c r="O136" s="3">
        <v>14176000000</v>
      </c>
      <c r="P136" s="3">
        <v>4906000000</v>
      </c>
      <c r="Q136" s="3">
        <v>7466000000</v>
      </c>
      <c r="R136" s="14" t="str">
        <f t="shared" si="61"/>
        <v/>
      </c>
      <c r="S136" s="3" t="s">
        <v>258</v>
      </c>
      <c r="T136" s="16" t="str">
        <f t="shared" si="60"/>
        <v/>
      </c>
      <c r="U136" s="1" t="s">
        <v>258</v>
      </c>
      <c r="V136" s="14" cm="1">
        <f t="array" ref="V136">IF($S136="",J136,_FV($S136,"Price")*J136)</f>
        <v>1821000000</v>
      </c>
      <c r="W136" s="3" cm="1">
        <f t="array" ref="W136">IF($S136="",K136,_FV($S136,"Price")*K136)</f>
        <v>7416000000</v>
      </c>
      <c r="X136" s="3" cm="1">
        <f t="array" ref="X136">IF($S136="",L136,_FV($S136,"Price")*L136)</f>
        <v>18656000000</v>
      </c>
      <c r="Y136" s="3" cm="1">
        <f t="array" ref="Y136">IF($S136="",M136,_FV($S136,"Price")*M136)</f>
        <v>19082000000</v>
      </c>
      <c r="Z136" s="3" cm="1">
        <f t="array" ref="Z136">IF($S136="",N136,_FV($S136,"Price")*N136)</f>
        <v>19082000000</v>
      </c>
      <c r="AA136" s="3" cm="1">
        <f t="array" ref="AA136">IF($S136="",O136,_FV($S136,"Price")*O136)</f>
        <v>14176000000</v>
      </c>
      <c r="AB136" s="3" cm="1">
        <f t="array" ref="AB136">IF($S136="",P136,_FV($S136,"Price")*P136)</f>
        <v>4906000000</v>
      </c>
      <c r="AC136" s="3" cm="1">
        <f t="array" ref="AC136">IF($S136="",Q136,_FV($S136,"Price")*Q136)</f>
        <v>7466000000</v>
      </c>
      <c r="AD136" s="4">
        <f t="shared" si="50"/>
        <v>0.74289906718373333</v>
      </c>
      <c r="AE136" s="4">
        <f t="shared" si="51"/>
        <v>0.39125877790587987</v>
      </c>
      <c r="AF136" s="3">
        <f t="shared" si="52"/>
        <v>133030588800</v>
      </c>
      <c r="AG136" s="4" t="str">
        <f t="shared" si="53"/>
        <v>BLK</v>
      </c>
      <c r="AH136" s="4" t="str">
        <f t="shared" si="54"/>
        <v>BlackRock, Inc.</v>
      </c>
      <c r="AI136" s="8" cm="1">
        <f t="array" ref="AI136">IF(U136="",F136,_FV(U136,"Price")*F136)</f>
        <v>138625588800</v>
      </c>
      <c r="AJ136" s="5">
        <f t="shared" si="62"/>
        <v>0.01</v>
      </c>
      <c r="AK136" s="5">
        <f t="shared" si="63"/>
        <v>0.116000004</v>
      </c>
      <c r="AL136" s="6">
        <f t="shared" si="55"/>
        <v>7.2647305733151661</v>
      </c>
      <c r="AM136" s="6">
        <f t="shared" si="56"/>
        <v>9.7788931151241538</v>
      </c>
      <c r="AN136" s="6">
        <f t="shared" si="57"/>
        <v>9.7788931151241538</v>
      </c>
      <c r="AO136" s="6">
        <f t="shared" si="58"/>
        <v>0.84300799809663407</v>
      </c>
      <c r="AP136" s="5">
        <f t="shared" si="59"/>
        <v>1.1341578450896133</v>
      </c>
    </row>
    <row r="137" spans="1:42" x14ac:dyDescent="0.25">
      <c r="A137" s="1" t="s">
        <v>312</v>
      </c>
      <c r="B137" s="10">
        <v>0.41199999999999998</v>
      </c>
      <c r="C137" s="10">
        <v>7.6999999999999999E-2</v>
      </c>
      <c r="D137" s="11" t="str">
        <v>Robinhood Markets, Inc.</v>
      </c>
      <c r="E137" s="1">
        <v>22.925000000000001</v>
      </c>
      <c r="F137" s="3">
        <v>20281232238</v>
      </c>
      <c r="G137" s="1" t="str">
        <v>USD</v>
      </c>
      <c r="H137" s="13">
        <v>0.37334315169366722</v>
      </c>
      <c r="I137" s="1" t="str">
        <v>USD</v>
      </c>
      <c r="J137" s="3">
        <v>7207000000</v>
      </c>
      <c r="K137" s="3">
        <v>6339000000</v>
      </c>
      <c r="L137" s="3">
        <v>1865000000</v>
      </c>
      <c r="M137" s="9">
        <v>2250000000</v>
      </c>
      <c r="N137" s="3">
        <v>2250000000</v>
      </c>
      <c r="O137" s="3">
        <v>1886000000</v>
      </c>
      <c r="P137" s="3">
        <v>364000000</v>
      </c>
      <c r="Q137" s="3">
        <v>-465000000</v>
      </c>
      <c r="R137" s="14" t="str">
        <f t="shared" si="61"/>
        <v/>
      </c>
      <c r="S137" s="3" t="s">
        <v>258</v>
      </c>
      <c r="T137" s="16" t="str">
        <f t="shared" si="60"/>
        <v/>
      </c>
      <c r="U137" s="1" t="s">
        <v>258</v>
      </c>
      <c r="V137" s="14" cm="1">
        <f t="array" ref="V137">IF($S137="",J137,_FV($S137,"Price")*J137)</f>
        <v>7207000000</v>
      </c>
      <c r="W137" s="3" cm="1">
        <f t="array" ref="W137">IF($S137="",K137,_FV($S137,"Price")*K137)</f>
        <v>6339000000</v>
      </c>
      <c r="X137" s="3" cm="1">
        <f t="array" ref="X137">IF($S137="",L137,_FV($S137,"Price")*L137)</f>
        <v>1865000000</v>
      </c>
      <c r="Y137" s="3" cm="1">
        <f t="array" ref="Y137">IF($S137="",M137,_FV($S137,"Price")*M137)</f>
        <v>2250000000</v>
      </c>
      <c r="Z137" s="3" cm="1">
        <f t="array" ref="Z137">IF($S137="",N137,_FV($S137,"Price")*N137)</f>
        <v>2250000000</v>
      </c>
      <c r="AA137" s="3" cm="1">
        <f t="array" ref="AA137">IF($S137="",O137,_FV($S137,"Price")*O137)</f>
        <v>1886000000</v>
      </c>
      <c r="AB137" s="3" cm="1">
        <f t="array" ref="AB137">IF($S137="",P137,_FV($S137,"Price")*P137)</f>
        <v>364000000</v>
      </c>
      <c r="AC137" s="3" cm="1">
        <f t="array" ref="AC137">IF($S137="",Q137,_FV($S137,"Price")*Q137)</f>
        <v>-465000000</v>
      </c>
      <c r="AD137" s="4">
        <f t="shared" si="50"/>
        <v>0.8382222222222222</v>
      </c>
      <c r="AE137" s="4">
        <f t="shared" si="51"/>
        <v>-0.20666666666666667</v>
      </c>
      <c r="AF137" s="3">
        <f t="shared" si="52"/>
        <v>21149232238</v>
      </c>
      <c r="AG137" s="4" t="str">
        <f t="shared" si="53"/>
        <v>HOOD</v>
      </c>
      <c r="AH137" s="4" t="str">
        <f t="shared" si="54"/>
        <v>Robinhood Markets, Inc.</v>
      </c>
      <c r="AI137" s="8" cm="1">
        <f t="array" ref="AI137">IF(U137="",F137,_FV(U137,"Price")*F137)</f>
        <v>20281232238</v>
      </c>
      <c r="AJ137" s="5">
        <f t="shared" si="62"/>
        <v>0.41199999999999998</v>
      </c>
      <c r="AK137" s="5">
        <f t="shared" si="63"/>
        <v>7.6999999999999999E-2</v>
      </c>
      <c r="AL137" s="6">
        <f t="shared" si="55"/>
        <v>9.0138809946666658</v>
      </c>
      <c r="AM137" s="6">
        <f t="shared" si="56"/>
        <v>10.753569585365854</v>
      </c>
      <c r="AN137" s="6">
        <f t="shared" si="57"/>
        <v>0.26100897051858873</v>
      </c>
      <c r="AO137" s="6">
        <f t="shared" si="58"/>
        <v>1.3965674786189421</v>
      </c>
      <c r="AP137" s="5">
        <f t="shared" si="59"/>
        <v>0.63155555555555554</v>
      </c>
    </row>
    <row r="138" spans="1:42" x14ac:dyDescent="0.25">
      <c r="A138" s="1" t="s">
        <v>313</v>
      </c>
      <c r="B138" s="10">
        <v>2E-3</v>
      </c>
      <c r="C138" s="10">
        <v>-1E-3</v>
      </c>
      <c r="D138" s="11" t="str">
        <v>Markel Corporation</v>
      </c>
      <c r="E138" s="1">
        <v>1567.7950000000001</v>
      </c>
      <c r="F138" s="8">
        <v>20295733393</v>
      </c>
      <c r="G138" s="1" t="str">
        <v>USD</v>
      </c>
      <c r="H138" s="13">
        <v>0.33609650135448693</v>
      </c>
      <c r="I138" s="1" t="str">
        <v>USD</v>
      </c>
      <c r="J138" s="3">
        <v>4399876000</v>
      </c>
      <c r="K138" s="3">
        <v>4137432000</v>
      </c>
      <c r="L138" s="3">
        <v>15786707000</v>
      </c>
      <c r="M138" s="9">
        <v>16186203000</v>
      </c>
      <c r="N138" s="3">
        <v>16186203000</v>
      </c>
      <c r="O138" s="3">
        <v>16631249000</v>
      </c>
      <c r="P138" s="3">
        <v>-445046000</v>
      </c>
      <c r="Q138" s="3">
        <v>2928828000</v>
      </c>
      <c r="R138" s="14" t="str">
        <f t="shared" si="61"/>
        <v/>
      </c>
      <c r="S138" s="3" t="s">
        <v>258</v>
      </c>
      <c r="T138" s="16" t="str">
        <f t="shared" si="60"/>
        <v/>
      </c>
      <c r="U138" s="1" t="s">
        <v>258</v>
      </c>
      <c r="V138" s="14" cm="1">
        <f t="array" ref="V138">IF($S138="",J138,_FV($S138,"Price")*J138)</f>
        <v>4399876000</v>
      </c>
      <c r="W138" s="3" cm="1">
        <f t="array" ref="W138">IF($S138="",K138,_FV($S138,"Price")*K138)</f>
        <v>4137432000</v>
      </c>
      <c r="X138" s="3" cm="1">
        <f t="array" ref="X138">IF($S138="",L138,_FV($S138,"Price")*L138)</f>
        <v>15786707000</v>
      </c>
      <c r="Y138" s="3" cm="1">
        <f t="array" ref="Y138">IF($S138="",M138,_FV($S138,"Price")*M138)</f>
        <v>16186203000</v>
      </c>
      <c r="Z138" s="3" cm="1">
        <f t="array" ref="Z138">IF($S138="",N138,_FV($S138,"Price")*N138)</f>
        <v>16186203000</v>
      </c>
      <c r="AA138" s="3" cm="1">
        <f t="array" ref="AA138">IF($S138="",O138,_FV($S138,"Price")*O138)</f>
        <v>16631249000</v>
      </c>
      <c r="AB138" s="3" cm="1">
        <f t="array" ref="AB138">IF($S138="",P138,_FV($S138,"Price")*P138)</f>
        <v>-445046000</v>
      </c>
      <c r="AC138" s="3" cm="1">
        <f t="array" ref="AC138">IF($S138="",Q138,_FV($S138,"Price")*Q138)</f>
        <v>2928828000</v>
      </c>
      <c r="AD138" s="4">
        <f t="shared" ref="AD138:AD141" si="64">(N138-P138)/N138</f>
        <v>1.0274953922176806</v>
      </c>
      <c r="AE138" s="4">
        <f t="shared" ref="AE138:AE141" si="65">Q138/N138</f>
        <v>0.18094595749231615</v>
      </c>
      <c r="AF138" s="3">
        <f t="shared" ref="AF138:AF141" si="66">(AI138)+J138-K138</f>
        <v>20558177393</v>
      </c>
      <c r="AG138" s="4" t="str">
        <f t="shared" ref="AG138:AG141" si="67">A138</f>
        <v>MKL</v>
      </c>
      <c r="AH138" s="4" t="str">
        <f t="shared" ref="AH138:AH141" si="68">D138</f>
        <v>Markel Corporation</v>
      </c>
      <c r="AI138" s="8" cm="1">
        <f t="array" ref="AI138">IF(U138="",F138,_FV(U138,"Price")*F138)</f>
        <v>20295733393</v>
      </c>
      <c r="AJ138" s="5">
        <f t="shared" si="62"/>
        <v>2E-3</v>
      </c>
      <c r="AK138" s="5">
        <f t="shared" si="63"/>
        <v>-1E-3</v>
      </c>
      <c r="AL138" s="6">
        <f t="shared" ref="AL138:AL141" si="69">AI138/Z138</f>
        <v>1.2538909460730228</v>
      </c>
      <c r="AM138" s="6">
        <f t="shared" ref="AM138:AM141" si="70">AI138/AA138</f>
        <v>1.2203372935490293</v>
      </c>
      <c r="AN138" s="6">
        <f t="shared" ref="AN138:AN141" si="71">AI138/AA138/B138/100</f>
        <v>6.1016864677451466</v>
      </c>
      <c r="AO138" s="6">
        <f t="shared" ref="AO138:AO141" si="72">AI138/AA138/C138/100</f>
        <v>-12.203372935490293</v>
      </c>
      <c r="AP138" s="5">
        <f t="shared" ref="AP138:AP141" si="73">AD138+AE138</f>
        <v>1.2084413497099968</v>
      </c>
    </row>
    <row r="139" spans="1:42" x14ac:dyDescent="0.25">
      <c r="A139" s="1" t="s">
        <v>314</v>
      </c>
      <c r="B139" s="10"/>
      <c r="C139" s="10"/>
      <c r="D139" s="11" t="str">
        <v>GRAIL, LLC</v>
      </c>
      <c r="E139" s="1">
        <v>13.52</v>
      </c>
      <c r="F139" s="8">
        <v>419784494</v>
      </c>
      <c r="G139" s="1" t="str">
        <v>USD</v>
      </c>
      <c r="H139" s="13">
        <v>0.67605760576057605</v>
      </c>
      <c r="I139" s="1" t="str">
        <v>USD</v>
      </c>
      <c r="J139" s="3">
        <v>76110000</v>
      </c>
      <c r="K139" s="3">
        <v>241596000</v>
      </c>
      <c r="L139" s="3">
        <v>93105000</v>
      </c>
      <c r="M139" s="9">
        <v>100748000</v>
      </c>
      <c r="N139" s="3">
        <v>100748000</v>
      </c>
      <c r="O139" s="3">
        <v>-89713000</v>
      </c>
      <c r="P139" s="3">
        <v>190461000</v>
      </c>
      <c r="Q139" s="3">
        <v>-638219000</v>
      </c>
      <c r="R139" s="14" t="str">
        <f t="shared" si="61"/>
        <v/>
      </c>
      <c r="S139" s="3" t="s">
        <v>258</v>
      </c>
      <c r="T139" s="16" t="str">
        <f t="shared" si="60"/>
        <v/>
      </c>
      <c r="U139" s="1" t="s">
        <v>258</v>
      </c>
      <c r="V139" s="14" cm="1">
        <f t="array" ref="V139">IF($S139="",J139,_FV($S139,"Price")*J139)</f>
        <v>76110000</v>
      </c>
      <c r="W139" s="3" cm="1">
        <f t="array" ref="W139">IF($S139="",K139,_FV($S139,"Price")*K139)</f>
        <v>241596000</v>
      </c>
      <c r="X139" s="3" cm="1">
        <f t="array" ref="X139">IF($S139="",L139,_FV($S139,"Price")*L139)</f>
        <v>93105000</v>
      </c>
      <c r="Y139" s="3" cm="1">
        <f t="array" ref="Y139">IF($S139="",M139,_FV($S139,"Price")*M139)</f>
        <v>100748000</v>
      </c>
      <c r="Z139" s="3" cm="1">
        <f t="array" ref="Z139">IF($S139="",N139,_FV($S139,"Price")*N139)</f>
        <v>100748000</v>
      </c>
      <c r="AA139" s="3" cm="1">
        <f t="array" ref="AA139">IF($S139="",O139,_FV($S139,"Price")*O139)</f>
        <v>-89713000</v>
      </c>
      <c r="AB139" s="3" cm="1">
        <f t="array" ref="AB139">IF($S139="",P139,_FV($S139,"Price")*P139)</f>
        <v>190461000</v>
      </c>
      <c r="AC139" s="3" cm="1">
        <f t="array" ref="AC139">IF($S139="",Q139,_FV($S139,"Price")*Q139)</f>
        <v>-638219000</v>
      </c>
      <c r="AD139" s="4">
        <f t="shared" si="64"/>
        <v>-0.89046928971294714</v>
      </c>
      <c r="AE139" s="4">
        <f t="shared" si="65"/>
        <v>-6.3348056537102471</v>
      </c>
      <c r="AF139" s="3">
        <f t="shared" si="66"/>
        <v>254298494</v>
      </c>
      <c r="AG139" s="4" t="str">
        <f t="shared" si="67"/>
        <v>GRAL</v>
      </c>
      <c r="AH139" s="4" t="str">
        <f t="shared" si="68"/>
        <v>GRAIL, LLC</v>
      </c>
      <c r="AI139" s="8" cm="1">
        <f t="array" ref="AI139">IF(U139="",F139,_FV(U139,"Price")*F139)</f>
        <v>419784494</v>
      </c>
      <c r="AJ139" s="5">
        <f t="shared" si="62"/>
        <v>0</v>
      </c>
      <c r="AK139" s="5">
        <f t="shared" si="63"/>
        <v>0</v>
      </c>
      <c r="AL139" s="6">
        <f t="shared" si="69"/>
        <v>4.1666781871600431</v>
      </c>
      <c r="AM139" s="6">
        <f t="shared" si="70"/>
        <v>-4.6791935839844836</v>
      </c>
      <c r="AN139" s="6" t="e">
        <f t="shared" si="71"/>
        <v>#DIV/0!</v>
      </c>
      <c r="AO139" s="6" t="e">
        <f t="shared" si="72"/>
        <v>#DIV/0!</v>
      </c>
      <c r="AP139" s="5">
        <f t="shared" si="73"/>
        <v>-7.2252749434231944</v>
      </c>
    </row>
    <row r="140" spans="1:42" x14ac:dyDescent="0.25">
      <c r="A140" s="1" t="s">
        <v>315</v>
      </c>
      <c r="B140" s="10">
        <v>0.27500000000000002</v>
      </c>
      <c r="C140" s="10">
        <v>0.22500000000000001</v>
      </c>
      <c r="D140" s="11" t="str">
        <v>CrowdStrike Holdings, Inc.</v>
      </c>
      <c r="E140" s="1">
        <v>293.85000000000002</v>
      </c>
      <c r="F140" s="8">
        <v>72034687258</v>
      </c>
      <c r="G140" s="1" t="str">
        <v>USD</v>
      </c>
      <c r="H140" s="13">
        <v>0.3633347849133246</v>
      </c>
      <c r="I140" s="1" t="str">
        <v>USD</v>
      </c>
      <c r="J140" s="3">
        <v>791973000</v>
      </c>
      <c r="K140" s="3">
        <v>2455369000</v>
      </c>
      <c r="L140" s="3">
        <v>3055555000</v>
      </c>
      <c r="M140" s="9">
        <v>3516257000</v>
      </c>
      <c r="N140" s="3">
        <v>3516257000</v>
      </c>
      <c r="O140" s="3">
        <v>2648645000</v>
      </c>
      <c r="P140" s="3">
        <v>867612000</v>
      </c>
      <c r="Q140" s="3">
        <v>155438000</v>
      </c>
      <c r="R140" s="14" t="str">
        <f t="shared" si="61"/>
        <v/>
      </c>
      <c r="S140" s="3" t="s">
        <v>258</v>
      </c>
      <c r="T140" s="16" t="str">
        <f t="shared" si="60"/>
        <v/>
      </c>
      <c r="U140" s="1" t="s">
        <v>258</v>
      </c>
      <c r="V140" s="14" cm="1">
        <f t="array" ref="V140">IF($S140="",J140,_FV($S140,"Price")*J140)</f>
        <v>791973000</v>
      </c>
      <c r="W140" s="3" cm="1">
        <f t="array" ref="W140">IF($S140="",K140,_FV($S140,"Price")*K140)</f>
        <v>2455369000</v>
      </c>
      <c r="X140" s="3" cm="1">
        <f t="array" ref="X140">IF($S140="",L140,_FV($S140,"Price")*L140)</f>
        <v>3055555000</v>
      </c>
      <c r="Y140" s="3" cm="1">
        <f t="array" ref="Y140">IF($S140="",M140,_FV($S140,"Price")*M140)</f>
        <v>3516257000</v>
      </c>
      <c r="Z140" s="3" cm="1">
        <f t="array" ref="Z140">IF($S140="",N140,_FV($S140,"Price")*N140)</f>
        <v>3516257000</v>
      </c>
      <c r="AA140" s="3" cm="1">
        <f t="array" ref="AA140">IF($S140="",O140,_FV($S140,"Price")*O140)</f>
        <v>2648645000</v>
      </c>
      <c r="AB140" s="3" cm="1">
        <f t="array" ref="AB140">IF($S140="",P140,_FV($S140,"Price")*P140)</f>
        <v>867612000</v>
      </c>
      <c r="AC140" s="3" cm="1">
        <f t="array" ref="AC140">IF($S140="",Q140,_FV($S140,"Price")*Q140)</f>
        <v>155438000</v>
      </c>
      <c r="AD140" s="4">
        <f t="shared" si="64"/>
        <v>0.75325694339179416</v>
      </c>
      <c r="AE140" s="4">
        <f t="shared" si="65"/>
        <v>4.4205528776764612E-2</v>
      </c>
      <c r="AF140" s="3">
        <f t="shared" si="66"/>
        <v>70371291258</v>
      </c>
      <c r="AG140" s="4" t="str">
        <f t="shared" si="67"/>
        <v>CRWD</v>
      </c>
      <c r="AH140" s="4" t="str">
        <f t="shared" si="68"/>
        <v>CrowdStrike Holdings, Inc.</v>
      </c>
      <c r="AI140" s="8" cm="1">
        <f t="array" ref="AI140">IF(U140="",F140,_FV(U140,"Price")*F140)</f>
        <v>72034687258</v>
      </c>
      <c r="AJ140" s="5">
        <f t="shared" si="62"/>
        <v>0.27500000000000002</v>
      </c>
      <c r="AK140" s="5">
        <f t="shared" si="63"/>
        <v>0.22500000000000001</v>
      </c>
      <c r="AL140" s="6">
        <f t="shared" si="69"/>
        <v>20.486183819328335</v>
      </c>
      <c r="AM140" s="6">
        <f t="shared" si="70"/>
        <v>27.196807144030249</v>
      </c>
      <c r="AN140" s="6">
        <f t="shared" si="71"/>
        <v>0.98897480523746351</v>
      </c>
      <c r="AO140" s="6">
        <f t="shared" si="72"/>
        <v>1.2087469841791221</v>
      </c>
      <c r="AP140" s="5">
        <f t="shared" si="73"/>
        <v>0.79746247216855881</v>
      </c>
    </row>
    <row r="141" spans="1:42" x14ac:dyDescent="0.25">
      <c r="A141" s="1" t="s">
        <v>320</v>
      </c>
      <c r="B141" s="10">
        <v>0.85</v>
      </c>
      <c r="C141" s="10">
        <v>3.5999999999999997E-2</v>
      </c>
      <c r="D141" s="11" t="str">
        <v>Coinbase Global, Inc.</v>
      </c>
      <c r="E141" s="1">
        <v>169.57499999999999</v>
      </c>
      <c r="F141" s="8">
        <v>42135606486</v>
      </c>
      <c r="G141" s="1" t="str">
        <v>USD</v>
      </c>
      <c r="H141" s="13">
        <v>-2.6868945290976668E-2</v>
      </c>
      <c r="I141" s="1" t="str">
        <v>USD</v>
      </c>
      <c r="J141" s="3">
        <v>4465493000</v>
      </c>
      <c r="K141" s="3">
        <v>4425021000</v>
      </c>
      <c r="L141" s="3">
        <v>3108383000</v>
      </c>
      <c r="M141" s="9">
        <v>4690557000</v>
      </c>
      <c r="N141" s="3">
        <v>4690557000</v>
      </c>
      <c r="O141" s="3">
        <v>3783396000</v>
      </c>
      <c r="P141" s="3">
        <v>907161000</v>
      </c>
      <c r="Q141" s="3">
        <v>66864000</v>
      </c>
      <c r="R141" s="14" t="str">
        <f t="shared" si="61"/>
        <v/>
      </c>
      <c r="S141" s="3" t="s">
        <v>258</v>
      </c>
      <c r="T141" s="16" t="str">
        <f t="shared" si="60"/>
        <v/>
      </c>
      <c r="U141" s="1" t="s">
        <v>258</v>
      </c>
      <c r="V141" s="14" cm="1">
        <f t="array" ref="V141">IF($S141="",J141,_FV($S141,"Price")*J141)</f>
        <v>4465493000</v>
      </c>
      <c r="W141" s="3" cm="1">
        <f t="array" ref="W141">IF($S141="",K141,_FV($S141,"Price")*K141)</f>
        <v>4425021000</v>
      </c>
      <c r="X141" s="3" cm="1">
        <f t="array" ref="X141">IF($S141="",L141,_FV($S141,"Price")*L141)</f>
        <v>3108383000</v>
      </c>
      <c r="Y141" s="3" cm="1">
        <f t="array" ref="Y141">IF($S141="",M141,_FV($S141,"Price")*M141)</f>
        <v>4690557000</v>
      </c>
      <c r="Z141" s="3" cm="1">
        <f t="array" ref="Z141">IF($S141="",N141,_FV($S141,"Price")*N141)</f>
        <v>4690557000</v>
      </c>
      <c r="AA141" s="3" cm="1">
        <f t="array" ref="AA141">IF($S141="",O141,_FV($S141,"Price")*O141)</f>
        <v>3783396000</v>
      </c>
      <c r="AB141" s="3" cm="1">
        <f t="array" ref="AB141">IF($S141="",P141,_FV($S141,"Price")*P141)</f>
        <v>907161000</v>
      </c>
      <c r="AC141" s="3" cm="1">
        <f t="array" ref="AC141">IF($S141="",Q141,_FV($S141,"Price")*Q141)</f>
        <v>66864000</v>
      </c>
      <c r="AD141" s="4">
        <f t="shared" si="64"/>
        <v>0.80659844875565956</v>
      </c>
      <c r="AE141" s="4">
        <f t="shared" si="65"/>
        <v>1.425502344391082E-2</v>
      </c>
      <c r="AF141" s="3">
        <f t="shared" si="66"/>
        <v>42176078486</v>
      </c>
      <c r="AG141" s="4" t="str">
        <f t="shared" si="67"/>
        <v>COIN</v>
      </c>
      <c r="AH141" s="4" t="str">
        <f t="shared" si="68"/>
        <v>Coinbase Global, Inc.</v>
      </c>
      <c r="AI141" s="8" cm="1">
        <f t="array" ref="AI141">IF(U141="",F141,_FV(U141,"Price")*F141)</f>
        <v>42135606486</v>
      </c>
      <c r="AJ141" s="5">
        <f t="shared" si="62"/>
        <v>0.85</v>
      </c>
      <c r="AK141" s="5">
        <f t="shared" si="63"/>
        <v>3.5999999999999997E-2</v>
      </c>
      <c r="AL141" s="6">
        <f t="shared" si="69"/>
        <v>8.9830709841070053</v>
      </c>
      <c r="AM141" s="6">
        <f t="shared" si="70"/>
        <v>11.136980238389002</v>
      </c>
      <c r="AN141" s="6">
        <f t="shared" si="71"/>
        <v>0.13102329692222356</v>
      </c>
      <c r="AO141" s="6">
        <f t="shared" si="72"/>
        <v>3.0936056217747234</v>
      </c>
      <c r="AP141" s="5">
        <f t="shared" si="73"/>
        <v>0.82085347219957039</v>
      </c>
    </row>
    <row r="142" spans="1:42" x14ac:dyDescent="0.25">
      <c r="A142" s="1" t="s">
        <v>321</v>
      </c>
      <c r="B142" s="10">
        <v>9.5000000000000001E-2</v>
      </c>
      <c r="C142" s="10">
        <v>7.1999999999999995E-2</v>
      </c>
      <c r="D142" s="11" t="str">
        <v>S&amp;P Global Inc.</v>
      </c>
      <c r="E142" s="1">
        <v>518.52</v>
      </c>
      <c r="F142" s="1">
        <v>162296760000</v>
      </c>
      <c r="G142" s="1" t="str">
        <v>USD</v>
      </c>
      <c r="H142" s="13">
        <v>0.11769966908147753</v>
      </c>
      <c r="I142" s="1" t="str">
        <v>USD</v>
      </c>
      <c r="J142" s="3">
        <v>12027000000</v>
      </c>
      <c r="K142" s="3">
        <v>1287000000</v>
      </c>
      <c r="L142" s="3">
        <v>12497000000</v>
      </c>
      <c r="M142" s="9">
        <v>13276000000</v>
      </c>
      <c r="N142" s="3">
        <v>13276000000</v>
      </c>
      <c r="O142" s="3">
        <v>7730000000</v>
      </c>
      <c r="P142" s="3">
        <v>5546000000</v>
      </c>
      <c r="Q142" s="3">
        <v>5233000000</v>
      </c>
      <c r="R142" s="14" t="str">
        <f t="shared" si="61"/>
        <v/>
      </c>
      <c r="S142" s="3" t="s">
        <v>258</v>
      </c>
      <c r="T142" s="16" t="str">
        <f t="shared" si="60"/>
        <v/>
      </c>
      <c r="U142" s="1" t="s">
        <v>258</v>
      </c>
      <c r="V142" s="14" cm="1">
        <f t="array" ref="V142">IF($S142="",J142,_FV($S142,"Price")*J142)</f>
        <v>12027000000</v>
      </c>
      <c r="W142" s="3" cm="1">
        <f t="array" ref="W142">IF($S142="",K142,_FV($S142,"Price")*K142)</f>
        <v>1287000000</v>
      </c>
      <c r="X142" s="3" cm="1">
        <f t="array" ref="X142">IF($S142="",L142,_FV($S142,"Price")*L142)</f>
        <v>12497000000</v>
      </c>
      <c r="Y142" s="3" cm="1">
        <f t="array" ref="Y142">IF($S142="",M142,_FV($S142,"Price")*M142)</f>
        <v>13276000000</v>
      </c>
      <c r="Z142" s="3" cm="1">
        <f t="array" ref="Z142">IF($S142="",N142,_FV($S142,"Price")*N142)</f>
        <v>13276000000</v>
      </c>
      <c r="AA142" s="3" cm="1">
        <f t="array" ref="AA142">IF($S142="",O142,_FV($S142,"Price")*O142)</f>
        <v>7730000000</v>
      </c>
      <c r="AB142" s="3" cm="1">
        <f t="array" ref="AB142">IF($S142="",P142,_FV($S142,"Price")*P142)</f>
        <v>5546000000</v>
      </c>
      <c r="AC142" s="3" cm="1">
        <f t="array" ref="AC142">IF($S142="",Q142,_FV($S142,"Price")*Q142)</f>
        <v>5233000000</v>
      </c>
      <c r="AD142" s="4">
        <f t="shared" ref="AD142:AD152" si="74">(N142-P142)/N142</f>
        <v>0.58225369087074419</v>
      </c>
      <c r="AE142" s="4">
        <f t="shared" ref="AE142:AE152" si="75">Q142/N142</f>
        <v>0.39416993070201867</v>
      </c>
      <c r="AF142" s="3">
        <f t="shared" ref="AF142:AF152" si="76">(AI142)+J142-K142</f>
        <v>173036760000</v>
      </c>
      <c r="AG142" s="4" t="str">
        <f t="shared" ref="AG142:AG152" si="77">A142</f>
        <v>SPGI</v>
      </c>
      <c r="AH142" s="4" t="str">
        <f t="shared" ref="AH142:AH152" si="78">D142</f>
        <v>S&amp;P Global Inc.</v>
      </c>
      <c r="AI142" s="8" cm="1">
        <f t="array" ref="AI142">IF(U142="",F142,_FV(U142,"Price")*F142)</f>
        <v>162296760000</v>
      </c>
      <c r="AJ142" s="5">
        <f t="shared" si="62"/>
        <v>9.5000000000000001E-2</v>
      </c>
      <c r="AK142" s="5">
        <f t="shared" si="63"/>
        <v>7.1999999999999995E-2</v>
      </c>
      <c r="AL142" s="6">
        <f t="shared" ref="AL142:AL152" si="79">AI142/Z142</f>
        <v>12.224823742090992</v>
      </c>
      <c r="AM142" s="6">
        <f t="shared" ref="AM142:AM152" si="80">AI142/AA142</f>
        <v>20.995699870633892</v>
      </c>
      <c r="AN142" s="6">
        <f t="shared" ref="AN142:AN152" si="81">AI142/AA142/B142/100</f>
        <v>2.2100736705930415</v>
      </c>
      <c r="AO142" s="6">
        <f t="shared" ref="AO142:AO152" si="82">AI142/AA142/C142/100</f>
        <v>2.9160694264769296</v>
      </c>
      <c r="AP142" s="5">
        <f t="shared" ref="AP142:AP152" si="83">AD142+AE142</f>
        <v>0.97642362157276286</v>
      </c>
    </row>
    <row r="143" spans="1:42" x14ac:dyDescent="0.25">
      <c r="A143" s="1" t="s">
        <v>322</v>
      </c>
      <c r="B143" s="10">
        <v>5.1999996999999999E-2</v>
      </c>
      <c r="C143" s="10">
        <v>7.2999999999999995E-2</v>
      </c>
      <c r="D143" s="11" t="str">
        <v>Costco Wholesale Corporation</v>
      </c>
      <c r="E143" s="1">
        <v>916.83</v>
      </c>
      <c r="F143" s="1">
        <v>406462828050</v>
      </c>
      <c r="G143" s="1" t="str">
        <v>USD</v>
      </c>
      <c r="H143" s="13">
        <v>6.7573164606043512E-2</v>
      </c>
      <c r="I143" s="1" t="str">
        <v>USD</v>
      </c>
      <c r="J143" s="3">
        <v>9297000000</v>
      </c>
      <c r="K143" s="3">
        <v>10203000000</v>
      </c>
      <c r="L143" s="3">
        <v>242290000000</v>
      </c>
      <c r="M143" s="9">
        <v>253695000000</v>
      </c>
      <c r="N143" s="3">
        <v>253695000000</v>
      </c>
      <c r="O143" s="3">
        <v>31706000000</v>
      </c>
      <c r="P143" s="3">
        <v>221989000000</v>
      </c>
      <c r="Q143" s="3">
        <v>10724000000</v>
      </c>
      <c r="R143" s="14" t="str">
        <f t="shared" si="61"/>
        <v/>
      </c>
      <c r="S143" s="3" t="s">
        <v>258</v>
      </c>
      <c r="T143" s="16" t="str">
        <f t="shared" si="60"/>
        <v/>
      </c>
      <c r="U143" s="1" t="s">
        <v>258</v>
      </c>
      <c r="V143" s="14" cm="1">
        <f t="array" ref="V143">IF($S143="",J143,_FV($S143,"Price")*J143)</f>
        <v>9297000000</v>
      </c>
      <c r="W143" s="3" cm="1">
        <f t="array" ref="W143">IF($S143="",K143,_FV($S143,"Price")*K143)</f>
        <v>10203000000</v>
      </c>
      <c r="X143" s="3" cm="1">
        <f t="array" ref="X143">IF($S143="",L143,_FV($S143,"Price")*L143)</f>
        <v>242290000000</v>
      </c>
      <c r="Y143" s="3" cm="1">
        <f t="array" ref="Y143">IF($S143="",M143,_FV($S143,"Price")*M143)</f>
        <v>253695000000</v>
      </c>
      <c r="Z143" s="3" cm="1">
        <f t="array" ref="Z143">IF($S143="",N143,_FV($S143,"Price")*N143)</f>
        <v>253695000000</v>
      </c>
      <c r="AA143" s="3" cm="1">
        <f t="array" ref="AA143">IF($S143="",O143,_FV($S143,"Price")*O143)</f>
        <v>31706000000</v>
      </c>
      <c r="AB143" s="3" cm="1">
        <f t="array" ref="AB143">IF($S143="",P143,_FV($S143,"Price")*P143)</f>
        <v>221989000000</v>
      </c>
      <c r="AC143" s="3" cm="1">
        <f t="array" ref="AC143">IF($S143="",Q143,_FV($S143,"Price")*Q143)</f>
        <v>10724000000</v>
      </c>
      <c r="AD143" s="4">
        <f t="shared" si="74"/>
        <v>0.12497684227123121</v>
      </c>
      <c r="AE143" s="4">
        <f t="shared" si="75"/>
        <v>4.2271231202822286E-2</v>
      </c>
      <c r="AF143" s="3">
        <f t="shared" si="76"/>
        <v>405556828050</v>
      </c>
      <c r="AG143" s="4" t="str">
        <f t="shared" si="77"/>
        <v>COST</v>
      </c>
      <c r="AH143" s="4" t="str">
        <f t="shared" si="78"/>
        <v>Costco Wholesale Corporation</v>
      </c>
      <c r="AI143" s="8" cm="1">
        <f t="array" ref="AI143">IF(U143="",F143,_FV(U143,"Price")*F143)</f>
        <v>406462828050</v>
      </c>
      <c r="AJ143" s="5">
        <f t="shared" si="62"/>
        <v>5.1999996999999999E-2</v>
      </c>
      <c r="AK143" s="5">
        <f t="shared" si="63"/>
        <v>7.2999999999999995E-2</v>
      </c>
      <c r="AL143" s="6">
        <f t="shared" si="79"/>
        <v>1.6021712215455566</v>
      </c>
      <c r="AM143" s="6">
        <f t="shared" si="80"/>
        <v>12.819744781744781</v>
      </c>
      <c r="AN143" s="6">
        <f t="shared" si="81"/>
        <v>2.465335677181824</v>
      </c>
      <c r="AO143" s="6">
        <f t="shared" si="82"/>
        <v>1.7561294221568196</v>
      </c>
      <c r="AP143" s="5">
        <f t="shared" si="83"/>
        <v>0.16724807347405349</v>
      </c>
    </row>
    <row r="144" spans="1:42" x14ac:dyDescent="0.25">
      <c r="A144" s="1" t="s">
        <v>323</v>
      </c>
      <c r="B144" s="10">
        <v>0.187</v>
      </c>
      <c r="C144" s="10">
        <v>8.1999995000000006E-2</v>
      </c>
      <c r="D144" s="11" t="str">
        <v>Canadian Pacific Railway Limited</v>
      </c>
      <c r="E144" s="1">
        <v>85.72</v>
      </c>
      <c r="F144" s="1">
        <v>79987475000</v>
      </c>
      <c r="G144" s="1" t="str">
        <v>USD</v>
      </c>
      <c r="H144" s="13">
        <v>0.42443839346494217</v>
      </c>
      <c r="I144" s="1" t="str">
        <v>USD</v>
      </c>
      <c r="J144" s="3">
        <v>22624000000</v>
      </c>
      <c r="K144" s="3">
        <v>451000000</v>
      </c>
      <c r="L144" s="3">
        <v>12555000000</v>
      </c>
      <c r="M144" s="9">
        <v>14238000000</v>
      </c>
      <c r="N144" s="3">
        <v>14238000000</v>
      </c>
      <c r="O144" s="3">
        <v>7739000000</v>
      </c>
      <c r="P144" s="3">
        <v>6499000000</v>
      </c>
      <c r="Q144" s="3">
        <v>6466000000</v>
      </c>
      <c r="R144" s="14" t="str">
        <f t="shared" si="61"/>
        <v/>
      </c>
      <c r="S144" s="3" t="s">
        <v>258</v>
      </c>
      <c r="T144" s="16" t="str">
        <f t="shared" si="60"/>
        <v/>
      </c>
      <c r="U144" s="1" t="s">
        <v>258</v>
      </c>
      <c r="V144" s="14" cm="1">
        <f t="array" ref="V144">IF($S144="",J144,_FV($S144,"Price")*J144)</f>
        <v>22624000000</v>
      </c>
      <c r="W144" s="3" cm="1">
        <f t="array" ref="W144">IF($S144="",K144,_FV($S144,"Price")*K144)</f>
        <v>451000000</v>
      </c>
      <c r="X144" s="3" cm="1">
        <f t="array" ref="X144">IF($S144="",L144,_FV($S144,"Price")*L144)</f>
        <v>12555000000</v>
      </c>
      <c r="Y144" s="3" cm="1">
        <f t="array" ref="Y144">IF($S144="",M144,_FV($S144,"Price")*M144)</f>
        <v>14238000000</v>
      </c>
      <c r="Z144" s="3" cm="1">
        <f t="array" ref="Z144">IF($S144="",N144,_FV($S144,"Price")*N144)</f>
        <v>14238000000</v>
      </c>
      <c r="AA144" s="3" cm="1">
        <f t="array" ref="AA144">IF($S144="",O144,_FV($S144,"Price")*O144)</f>
        <v>7739000000</v>
      </c>
      <c r="AB144" s="3" cm="1">
        <f t="array" ref="AB144">IF($S144="",P144,_FV($S144,"Price")*P144)</f>
        <v>6499000000</v>
      </c>
      <c r="AC144" s="3" cm="1">
        <f t="array" ref="AC144">IF($S144="",Q144,_FV($S144,"Price")*Q144)</f>
        <v>6466000000</v>
      </c>
      <c r="AD144" s="4">
        <f t="shared" si="74"/>
        <v>0.54354544177553032</v>
      </c>
      <c r="AE144" s="4">
        <f t="shared" si="75"/>
        <v>0.45413681696867536</v>
      </c>
      <c r="AF144" s="3">
        <f t="shared" si="76"/>
        <v>102160475000</v>
      </c>
      <c r="AG144" s="4" t="str">
        <f t="shared" si="77"/>
        <v>CP</v>
      </c>
      <c r="AH144" s="4" t="str">
        <f t="shared" si="78"/>
        <v>Canadian Pacific Railway Limited</v>
      </c>
      <c r="AI144" s="8" cm="1">
        <f t="array" ref="AI144">IF(U144="",F144,_FV(U144,"Price")*F144)</f>
        <v>79987475000</v>
      </c>
      <c r="AJ144" s="5">
        <f t="shared" si="62"/>
        <v>0.187</v>
      </c>
      <c r="AK144" s="5">
        <f t="shared" si="63"/>
        <v>8.1999995000000006E-2</v>
      </c>
      <c r="AL144" s="6">
        <f t="shared" si="79"/>
        <v>5.6178869925551345</v>
      </c>
      <c r="AM144" s="6">
        <f t="shared" si="80"/>
        <v>10.335634448895206</v>
      </c>
      <c r="AN144" s="6">
        <f t="shared" si="81"/>
        <v>0.55270772453985062</v>
      </c>
      <c r="AO144" s="6">
        <f t="shared" si="82"/>
        <v>1.260443302331324</v>
      </c>
      <c r="AP144" s="5">
        <f t="shared" si="83"/>
        <v>0.99768225874420569</v>
      </c>
    </row>
    <row r="145" spans="1:42" x14ac:dyDescent="0.25">
      <c r="A145" s="1" t="s">
        <v>324</v>
      </c>
      <c r="B145" s="10">
        <v>1.0999999999999999E-2</v>
      </c>
      <c r="C145" s="10">
        <v>2.7999999000000001E-2</v>
      </c>
      <c r="D145" s="11" t="str">
        <v>Berkshire Hathaway Inc.</v>
      </c>
      <c r="E145" s="1">
        <v>681388.25</v>
      </c>
      <c r="F145" s="1">
        <v>976729854468</v>
      </c>
      <c r="G145" s="1" t="str">
        <v>USD</v>
      </c>
      <c r="H145" s="13">
        <v>0.55635168025961823</v>
      </c>
      <c r="I145" s="1" t="str">
        <v>USD</v>
      </c>
      <c r="J145" s="3">
        <v>123628000000</v>
      </c>
      <c r="K145" s="3">
        <v>35811000000</v>
      </c>
      <c r="L145" s="3">
        <v>364482000000</v>
      </c>
      <c r="M145" s="9">
        <v>340330000000</v>
      </c>
      <c r="N145" s="3">
        <v>340330000000</v>
      </c>
      <c r="O145" s="3">
        <v>90028000000</v>
      </c>
      <c r="P145" s="3">
        <v>250302000000</v>
      </c>
      <c r="Q145" s="3">
        <v>60610000000</v>
      </c>
      <c r="R145" s="14" t="str">
        <f t="shared" si="61"/>
        <v/>
      </c>
      <c r="S145" s="3" t="s">
        <v>258</v>
      </c>
      <c r="T145" s="16" t="str">
        <f t="shared" si="60"/>
        <v/>
      </c>
      <c r="U145" s="1" t="s">
        <v>258</v>
      </c>
      <c r="V145" s="14" cm="1">
        <f t="array" ref="V145">IF($S145="",J145,_FV($S145,"Price")*J145)</f>
        <v>123628000000</v>
      </c>
      <c r="W145" s="3" cm="1">
        <f t="array" ref="W145">IF($S145="",K145,_FV($S145,"Price")*K145)</f>
        <v>35811000000</v>
      </c>
      <c r="X145" s="3" cm="1">
        <f t="array" ref="X145">IF($S145="",L145,_FV($S145,"Price")*L145)</f>
        <v>364482000000</v>
      </c>
      <c r="Y145" s="3" cm="1">
        <f t="array" ref="Y145">IF($S145="",M145,_FV($S145,"Price")*M145)</f>
        <v>340330000000</v>
      </c>
      <c r="Z145" s="3" cm="1">
        <f t="array" ref="Z145">IF($S145="",N145,_FV($S145,"Price")*N145)</f>
        <v>340330000000</v>
      </c>
      <c r="AA145" s="3" cm="1">
        <f t="array" ref="AA145">IF($S145="",O145,_FV($S145,"Price")*O145)</f>
        <v>90028000000</v>
      </c>
      <c r="AB145" s="3" cm="1">
        <f t="array" ref="AB145">IF($S145="",P145,_FV($S145,"Price")*P145)</f>
        <v>250302000000</v>
      </c>
      <c r="AC145" s="3" cm="1">
        <f t="array" ref="AC145">IF($S145="",Q145,_FV($S145,"Price")*Q145)</f>
        <v>60610000000</v>
      </c>
      <c r="AD145" s="4">
        <f t="shared" si="74"/>
        <v>0.26453148414773897</v>
      </c>
      <c r="AE145" s="4">
        <f t="shared" si="75"/>
        <v>0.1780918520259748</v>
      </c>
      <c r="AF145" s="3">
        <f t="shared" si="76"/>
        <v>1064546854468</v>
      </c>
      <c r="AG145" s="4" t="str">
        <f t="shared" si="77"/>
        <v>BRK-A</v>
      </c>
      <c r="AH145" s="4" t="str">
        <f t="shared" si="78"/>
        <v>Berkshire Hathaway Inc.</v>
      </c>
      <c r="AI145" s="8" cm="1">
        <f t="array" ref="AI145">IF(U145="",F145,_FV(U145,"Price")*F145)</f>
        <v>976729854468</v>
      </c>
      <c r="AJ145" s="5">
        <f t="shared" si="62"/>
        <v>1.0999999999999999E-2</v>
      </c>
      <c r="AK145" s="5">
        <f t="shared" si="63"/>
        <v>2.7999999000000001E-2</v>
      </c>
      <c r="AL145" s="6">
        <f t="shared" si="79"/>
        <v>2.8699493270296479</v>
      </c>
      <c r="AM145" s="6">
        <f t="shared" si="80"/>
        <v>10.849178638512463</v>
      </c>
      <c r="AN145" s="6">
        <f t="shared" si="81"/>
        <v>9.8628896713749672</v>
      </c>
      <c r="AO145" s="6">
        <f t="shared" si="82"/>
        <v>3.8747067949939793</v>
      </c>
      <c r="AP145" s="5">
        <f t="shared" si="83"/>
        <v>0.44262333617371374</v>
      </c>
    </row>
    <row r="146" spans="1:42" x14ac:dyDescent="0.25">
      <c r="A146" s="1" t="s">
        <v>325</v>
      </c>
      <c r="B146" s="10">
        <v>0.14399999999999999</v>
      </c>
      <c r="C146" s="10">
        <v>0.129</v>
      </c>
      <c r="D146" s="11" t="str">
        <v>Prosus N.V.</v>
      </c>
      <c r="E146" s="1">
        <v>7.63</v>
      </c>
      <c r="F146" s="1">
        <v>89799118820</v>
      </c>
      <c r="G146" s="1" t="str">
        <v>USD</v>
      </c>
      <c r="H146" s="13">
        <v>-5.1691240242844751E-2</v>
      </c>
      <c r="I146" s="1" t="str">
        <v>USD</v>
      </c>
      <c r="J146" s="3">
        <v>16238000000</v>
      </c>
      <c r="K146" s="3">
        <v>9565000000</v>
      </c>
      <c r="L146" s="3">
        <v>5467000000</v>
      </c>
      <c r="M146" s="9">
        <v>5477503566</v>
      </c>
      <c r="N146" s="3">
        <v>5477503566</v>
      </c>
      <c r="O146" s="3">
        <v>2055987098</v>
      </c>
      <c r="P146" s="3">
        <v>3421516468</v>
      </c>
      <c r="Q146" s="3">
        <v>3322000000</v>
      </c>
      <c r="R146" s="14" t="str">
        <f t="shared" si="61"/>
        <v/>
      </c>
      <c r="S146" s="3" t="s">
        <v>258</v>
      </c>
      <c r="T146" s="16" t="str">
        <f t="shared" si="60"/>
        <v/>
      </c>
      <c r="U146" s="1" t="s">
        <v>258</v>
      </c>
      <c r="V146" s="14" cm="1">
        <f t="array" ref="V146">IF($S146="",J146,_FV($S146,"Price")*J146)</f>
        <v>16238000000</v>
      </c>
      <c r="W146" s="3" cm="1">
        <f t="array" ref="W146">IF($S146="",K146,_FV($S146,"Price")*K146)</f>
        <v>9565000000</v>
      </c>
      <c r="X146" s="3" cm="1">
        <f t="array" ref="X146">IF($S146="",L146,_FV($S146,"Price")*L146)</f>
        <v>5467000000</v>
      </c>
      <c r="Y146" s="3" cm="1">
        <f t="array" ref="Y146">IF($S146="",M146,_FV($S146,"Price")*M146)</f>
        <v>5477503566</v>
      </c>
      <c r="Z146" s="3" cm="1">
        <f t="array" ref="Z146">IF($S146="",N146,_FV($S146,"Price")*N146)</f>
        <v>5477503566</v>
      </c>
      <c r="AA146" s="3" cm="1">
        <f t="array" ref="AA146">IF($S146="",O146,_FV($S146,"Price")*O146)</f>
        <v>2055987098</v>
      </c>
      <c r="AB146" s="3" cm="1">
        <f t="array" ref="AB146">IF($S146="",P146,_FV($S146,"Price")*P146)</f>
        <v>3421516468</v>
      </c>
      <c r="AC146" s="3" cm="1">
        <f t="array" ref="AC146">IF($S146="",Q146,_FV($S146,"Price")*Q146)</f>
        <v>3322000000</v>
      </c>
      <c r="AD146" s="4">
        <f t="shared" si="74"/>
        <v>0.37535111994484827</v>
      </c>
      <c r="AE146" s="4">
        <f t="shared" si="75"/>
        <v>0.6064806640419812</v>
      </c>
      <c r="AF146" s="3">
        <f t="shared" si="76"/>
        <v>96472118820</v>
      </c>
      <c r="AG146" s="4" t="str">
        <f t="shared" si="77"/>
        <v>PROSY</v>
      </c>
      <c r="AH146" s="4" t="str">
        <f t="shared" si="78"/>
        <v>Prosus N.V.</v>
      </c>
      <c r="AI146" s="8" cm="1">
        <f t="array" ref="AI146">IF(U146="",F146,_FV(U146,"Price")*F146)</f>
        <v>89799118820</v>
      </c>
      <c r="AJ146" s="5">
        <f t="shared" si="62"/>
        <v>0.14399999999999999</v>
      </c>
      <c r="AK146" s="5">
        <f t="shared" si="63"/>
        <v>0.129</v>
      </c>
      <c r="AL146" s="6">
        <f t="shared" si="79"/>
        <v>16.39416893809102</v>
      </c>
      <c r="AM146" s="6">
        <f t="shared" si="80"/>
        <v>43.676888297282495</v>
      </c>
      <c r="AN146" s="6">
        <f t="shared" si="81"/>
        <v>3.0331172428668403</v>
      </c>
      <c r="AO146" s="6">
        <f t="shared" si="82"/>
        <v>3.3858052943629837</v>
      </c>
      <c r="AP146" s="5">
        <f t="shared" si="83"/>
        <v>0.98183178398682946</v>
      </c>
    </row>
    <row r="147" spans="1:42" x14ac:dyDescent="0.25">
      <c r="A147" s="1" t="s">
        <v>326</v>
      </c>
      <c r="B147" s="10">
        <v>5.5999998000000002E-2</v>
      </c>
      <c r="C147" s="10">
        <v>8.5000000000000006E-2</v>
      </c>
      <c r="D147" s="11" t="str">
        <v>Waste Management, Inc.</v>
      </c>
      <c r="E147" s="1">
        <v>206.5395</v>
      </c>
      <c r="F147" s="1">
        <v>82887399443</v>
      </c>
      <c r="G147" s="1" t="str">
        <v>USD</v>
      </c>
      <c r="H147" s="13">
        <v>3.6958066808813077E-2</v>
      </c>
      <c r="I147" s="1" t="str">
        <v>USD</v>
      </c>
      <c r="J147" s="3">
        <v>16743000000</v>
      </c>
      <c r="K147" s="3">
        <v>351000000</v>
      </c>
      <c r="L147" s="3">
        <v>20426000000</v>
      </c>
      <c r="M147" s="9">
        <v>20976000000</v>
      </c>
      <c r="N147" s="3">
        <v>20976000000</v>
      </c>
      <c r="O147" s="3">
        <v>7154000000</v>
      </c>
      <c r="P147" s="3">
        <v>13822000000</v>
      </c>
      <c r="Q147" s="3">
        <v>5840000000</v>
      </c>
      <c r="R147" s="14" t="str">
        <f t="shared" si="61"/>
        <v/>
      </c>
      <c r="S147" s="3" t="s">
        <v>258</v>
      </c>
      <c r="T147" s="16" t="str">
        <f t="shared" si="60"/>
        <v/>
      </c>
      <c r="U147" s="1" t="s">
        <v>258</v>
      </c>
      <c r="V147" s="14" cm="1">
        <f t="array" ref="V147">IF($S147="",J147,_FV($S147,"Price")*J147)</f>
        <v>16743000000</v>
      </c>
      <c r="W147" s="3" cm="1">
        <f t="array" ref="W147">IF($S147="",K147,_FV($S147,"Price")*K147)</f>
        <v>351000000</v>
      </c>
      <c r="X147" s="3" cm="1">
        <f t="array" ref="X147">IF($S147="",L147,_FV($S147,"Price")*L147)</f>
        <v>20426000000</v>
      </c>
      <c r="Y147" s="3" cm="1">
        <f t="array" ref="Y147">IF($S147="",M147,_FV($S147,"Price")*M147)</f>
        <v>20976000000</v>
      </c>
      <c r="Z147" s="3" cm="1">
        <f t="array" ref="Z147">IF($S147="",N147,_FV($S147,"Price")*N147)</f>
        <v>20976000000</v>
      </c>
      <c r="AA147" s="3" cm="1">
        <f t="array" ref="AA147">IF($S147="",O147,_FV($S147,"Price")*O147)</f>
        <v>7154000000</v>
      </c>
      <c r="AB147" s="3" cm="1">
        <f t="array" ref="AB147">IF($S147="",P147,_FV($S147,"Price")*P147)</f>
        <v>13822000000</v>
      </c>
      <c r="AC147" s="3" cm="1">
        <f t="array" ref="AC147">IF($S147="",Q147,_FV($S147,"Price")*Q147)</f>
        <v>5840000000</v>
      </c>
      <c r="AD147" s="4">
        <f t="shared" si="74"/>
        <v>0.34105644546147978</v>
      </c>
      <c r="AE147" s="4">
        <f t="shared" si="75"/>
        <v>0.2784134248665141</v>
      </c>
      <c r="AF147" s="3">
        <f t="shared" si="76"/>
        <v>99279399443</v>
      </c>
      <c r="AG147" s="4" t="str">
        <f t="shared" si="77"/>
        <v>WM</v>
      </c>
      <c r="AH147" s="4" t="str">
        <f t="shared" si="78"/>
        <v>Waste Management, Inc.</v>
      </c>
      <c r="AI147" s="8" cm="1">
        <f t="array" ref="AI147">IF(U147="",F147,_FV(U147,"Price")*F147)</f>
        <v>82887399443</v>
      </c>
      <c r="AJ147" s="5">
        <f t="shared" si="62"/>
        <v>5.5999998000000002E-2</v>
      </c>
      <c r="AK147" s="5">
        <f t="shared" si="63"/>
        <v>8.5000000000000006E-2</v>
      </c>
      <c r="AL147" s="6">
        <f t="shared" si="79"/>
        <v>3.9515350611651412</v>
      </c>
      <c r="AM147" s="6">
        <f t="shared" si="80"/>
        <v>11.586161510064299</v>
      </c>
      <c r="AN147" s="6">
        <f t="shared" si="81"/>
        <v>2.0689574864028208</v>
      </c>
      <c r="AO147" s="6">
        <f t="shared" si="82"/>
        <v>1.363077824713447</v>
      </c>
      <c r="AP147" s="5">
        <f t="shared" si="83"/>
        <v>0.61946987032799394</v>
      </c>
    </row>
    <row r="148" spans="1:42" x14ac:dyDescent="0.25">
      <c r="A148" s="1" t="s">
        <v>327</v>
      </c>
      <c r="B148" s="10">
        <v>2.9000001000000001E-2</v>
      </c>
      <c r="C148" s="10">
        <v>4.4999999999999998E-2</v>
      </c>
      <c r="D148" s="11" t="str">
        <v>T-Mobile US, Inc.</v>
      </c>
      <c r="E148" s="1">
        <v>202.63</v>
      </c>
      <c r="F148" s="1">
        <v>236424631400</v>
      </c>
      <c r="G148" s="1" t="str">
        <v>USD</v>
      </c>
      <c r="H148" s="13">
        <v>-1.2730768747407976E-2</v>
      </c>
      <c r="I148" s="1" t="str">
        <v>USD</v>
      </c>
      <c r="J148" s="3">
        <v>114150000000</v>
      </c>
      <c r="K148" s="3">
        <v>4507000000</v>
      </c>
      <c r="L148" s="3">
        <v>78558000000</v>
      </c>
      <c r="M148" s="9">
        <v>79096000000</v>
      </c>
      <c r="N148" s="3">
        <v>79096000000</v>
      </c>
      <c r="O148" s="3">
        <v>43283000000</v>
      </c>
      <c r="P148" s="3">
        <v>35813000000</v>
      </c>
      <c r="Q148" s="3">
        <v>13955000000</v>
      </c>
      <c r="R148" s="14" t="str">
        <f t="shared" si="61"/>
        <v/>
      </c>
      <c r="S148" s="3" t="s">
        <v>258</v>
      </c>
      <c r="T148" s="16" t="str">
        <f t="shared" si="60"/>
        <v/>
      </c>
      <c r="U148" s="1" t="s">
        <v>258</v>
      </c>
      <c r="V148" s="14" cm="1">
        <f t="array" ref="V148">IF($S148="",J148,_FV($S148,"Price")*J148)</f>
        <v>114150000000</v>
      </c>
      <c r="W148" s="3" cm="1">
        <f t="array" ref="W148">IF($S148="",K148,_FV($S148,"Price")*K148)</f>
        <v>4507000000</v>
      </c>
      <c r="X148" s="3" cm="1">
        <f t="array" ref="X148">IF($S148="",L148,_FV($S148,"Price")*L148)</f>
        <v>78558000000</v>
      </c>
      <c r="Y148" s="3" cm="1">
        <f t="array" ref="Y148">IF($S148="",M148,_FV($S148,"Price")*M148)</f>
        <v>79096000000</v>
      </c>
      <c r="Z148" s="3" cm="1">
        <f t="array" ref="Z148">IF($S148="",N148,_FV($S148,"Price")*N148)</f>
        <v>79096000000</v>
      </c>
      <c r="AA148" s="3" cm="1">
        <f t="array" ref="AA148">IF($S148="",O148,_FV($S148,"Price")*O148)</f>
        <v>43283000000</v>
      </c>
      <c r="AB148" s="3" cm="1">
        <f t="array" ref="AB148">IF($S148="",P148,_FV($S148,"Price")*P148)</f>
        <v>35813000000</v>
      </c>
      <c r="AC148" s="3" cm="1">
        <f t="array" ref="AC148">IF($S148="",Q148,_FV($S148,"Price")*Q148)</f>
        <v>13955000000</v>
      </c>
      <c r="AD148" s="4">
        <f t="shared" si="74"/>
        <v>0.54722109841205624</v>
      </c>
      <c r="AE148" s="4">
        <f t="shared" si="75"/>
        <v>0.17643117224638413</v>
      </c>
      <c r="AF148" s="3">
        <f t="shared" si="76"/>
        <v>346067631400</v>
      </c>
      <c r="AG148" s="4" t="str">
        <f t="shared" si="77"/>
        <v>TMUS</v>
      </c>
      <c r="AH148" s="4" t="str">
        <f t="shared" si="78"/>
        <v>T-Mobile US, Inc.</v>
      </c>
      <c r="AI148" s="8" cm="1">
        <f t="array" ref="AI148">IF(U148="",F148,_FV(U148,"Price")*F148)</f>
        <v>236424631400</v>
      </c>
      <c r="AJ148" s="5">
        <f t="shared" si="62"/>
        <v>2.9000001000000001E-2</v>
      </c>
      <c r="AK148" s="5">
        <f t="shared" si="63"/>
        <v>4.4999999999999998E-2</v>
      </c>
      <c r="AL148" s="6">
        <f t="shared" si="79"/>
        <v>2.9890845478911703</v>
      </c>
      <c r="AM148" s="6">
        <f t="shared" si="80"/>
        <v>5.4622977011759817</v>
      </c>
      <c r="AN148" s="6">
        <f t="shared" si="81"/>
        <v>1.8835508664899638</v>
      </c>
      <c r="AO148" s="6">
        <f t="shared" si="82"/>
        <v>1.2138439335946627</v>
      </c>
      <c r="AP148" s="5">
        <f t="shared" si="83"/>
        <v>0.7236522706584404</v>
      </c>
    </row>
    <row r="149" spans="1:42" x14ac:dyDescent="0.25">
      <c r="A149" s="1" t="s">
        <v>328</v>
      </c>
      <c r="B149" s="10">
        <v>0.16200000000000001</v>
      </c>
      <c r="C149" s="10">
        <v>0.192</v>
      </c>
      <c r="D149" s="11" t="str">
        <v>Xometry, Inc.</v>
      </c>
      <c r="E149" s="1">
        <v>18.670000000000002</v>
      </c>
      <c r="F149" s="1">
        <v>920365692</v>
      </c>
      <c r="G149" s="1" t="str">
        <v>USD</v>
      </c>
      <c r="H149" s="13">
        <v>0.21611954242585676</v>
      </c>
      <c r="I149" s="1" t="str">
        <v>USD</v>
      </c>
      <c r="J149" s="3">
        <v>297242000</v>
      </c>
      <c r="K149" s="3">
        <v>319432000</v>
      </c>
      <c r="L149" s="3">
        <v>463406000</v>
      </c>
      <c r="M149" s="9">
        <v>502357000</v>
      </c>
      <c r="N149" s="3">
        <v>502357000</v>
      </c>
      <c r="O149" s="3">
        <v>187505000</v>
      </c>
      <c r="P149" s="3">
        <v>314852000</v>
      </c>
      <c r="Q149" s="3">
        <v>-44338000</v>
      </c>
      <c r="R149" s="14" t="str">
        <f t="shared" si="61"/>
        <v/>
      </c>
      <c r="S149" s="3" t="s">
        <v>258</v>
      </c>
      <c r="T149" s="16" t="str">
        <f t="shared" si="60"/>
        <v/>
      </c>
      <c r="U149" s="1" t="s">
        <v>258</v>
      </c>
      <c r="V149" s="14" cm="1">
        <f t="array" ref="V149">IF($S149="",J149,_FV($S149,"Price")*J149)</f>
        <v>297242000</v>
      </c>
      <c r="W149" s="3" cm="1">
        <f t="array" ref="W149">IF($S149="",K149,_FV($S149,"Price")*K149)</f>
        <v>319432000</v>
      </c>
      <c r="X149" s="3" cm="1">
        <f t="array" ref="X149">IF($S149="",L149,_FV($S149,"Price")*L149)</f>
        <v>463406000</v>
      </c>
      <c r="Y149" s="3" cm="1">
        <f t="array" ref="Y149">IF($S149="",M149,_FV($S149,"Price")*M149)</f>
        <v>502357000</v>
      </c>
      <c r="Z149" s="3" cm="1">
        <f t="array" ref="Z149">IF($S149="",N149,_FV($S149,"Price")*N149)</f>
        <v>502357000</v>
      </c>
      <c r="AA149" s="3" cm="1">
        <f t="array" ref="AA149">IF($S149="",O149,_FV($S149,"Price")*O149)</f>
        <v>187505000</v>
      </c>
      <c r="AB149" s="3" cm="1">
        <f t="array" ref="AB149">IF($S149="",P149,_FV($S149,"Price")*P149)</f>
        <v>314852000</v>
      </c>
      <c r="AC149" s="3" cm="1">
        <f t="array" ref="AC149">IF($S149="",Q149,_FV($S149,"Price")*Q149)</f>
        <v>-44338000</v>
      </c>
      <c r="AD149" s="4">
        <f t="shared" si="74"/>
        <v>0.37325049715640468</v>
      </c>
      <c r="AE149" s="4">
        <f t="shared" si="75"/>
        <v>-8.8259942630440111E-2</v>
      </c>
      <c r="AF149" s="3">
        <f t="shared" si="76"/>
        <v>898175692</v>
      </c>
      <c r="AG149" s="4" t="str">
        <f t="shared" si="77"/>
        <v>XMTR</v>
      </c>
      <c r="AH149" s="4" t="str">
        <f t="shared" si="78"/>
        <v>Xometry, Inc.</v>
      </c>
      <c r="AI149" s="8" cm="1">
        <f t="array" ref="AI149">IF(U149="",F149,_FV(U149,"Price")*F149)</f>
        <v>920365692</v>
      </c>
      <c r="AJ149" s="5">
        <f t="shared" si="62"/>
        <v>0.16200000000000001</v>
      </c>
      <c r="AK149" s="5">
        <f t="shared" si="63"/>
        <v>0.192</v>
      </c>
      <c r="AL149" s="6">
        <f t="shared" si="79"/>
        <v>1.8320948886946933</v>
      </c>
      <c r="AM149" s="6">
        <f t="shared" si="80"/>
        <v>4.908486131036506</v>
      </c>
      <c r="AN149" s="6">
        <f t="shared" si="81"/>
        <v>0.3029929710516362</v>
      </c>
      <c r="AO149" s="6">
        <f t="shared" si="82"/>
        <v>0.25565031932481802</v>
      </c>
      <c r="AP149" s="5">
        <f t="shared" si="83"/>
        <v>0.28499055452596456</v>
      </c>
    </row>
    <row r="150" spans="1:42" x14ac:dyDescent="0.25">
      <c r="A150" s="1" t="s">
        <v>329</v>
      </c>
      <c r="B150" s="10">
        <v>6.4000000000000001E-2</v>
      </c>
      <c r="C150" s="10">
        <v>6.8000000000000005E-2</v>
      </c>
      <c r="D150" s="11" t="str">
        <v>Philip Morris International Inc.</v>
      </c>
      <c r="E150" s="1">
        <v>121.03</v>
      </c>
      <c r="F150" s="1">
        <v>188177444000</v>
      </c>
      <c r="G150" s="1" t="str">
        <v>USD</v>
      </c>
      <c r="H150" s="13">
        <v>0.10742396574523017</v>
      </c>
      <c r="I150" s="1" t="str">
        <v>USD</v>
      </c>
      <c r="J150" s="3">
        <v>49139000000</v>
      </c>
      <c r="K150" s="3">
        <v>3207000000</v>
      </c>
      <c r="L150" s="3">
        <v>35174000000</v>
      </c>
      <c r="M150" s="9">
        <v>36388000000</v>
      </c>
      <c r="N150" s="3">
        <v>36388000000</v>
      </c>
      <c r="O150" s="3">
        <v>23022000000</v>
      </c>
      <c r="P150" s="3">
        <v>13366000000</v>
      </c>
      <c r="Q150" s="3">
        <v>14095000000</v>
      </c>
      <c r="R150" s="14" t="str">
        <f t="shared" si="61"/>
        <v/>
      </c>
      <c r="S150" s="3" t="s">
        <v>258</v>
      </c>
      <c r="T150" s="16" t="str">
        <f t="shared" si="60"/>
        <v/>
      </c>
      <c r="U150" s="1" t="s">
        <v>258</v>
      </c>
      <c r="V150" s="14" cm="1">
        <f t="array" ref="V150">IF($S150="",J150,_FV($S150,"Price")*J150)</f>
        <v>49139000000</v>
      </c>
      <c r="W150" s="3" cm="1">
        <f t="array" ref="W150">IF($S150="",K150,_FV($S150,"Price")*K150)</f>
        <v>3207000000</v>
      </c>
      <c r="X150" s="3" cm="1">
        <f t="array" ref="X150">IF($S150="",L150,_FV($S150,"Price")*L150)</f>
        <v>35174000000</v>
      </c>
      <c r="Y150" s="3" cm="1">
        <f t="array" ref="Y150">IF($S150="",M150,_FV($S150,"Price")*M150)</f>
        <v>36388000000</v>
      </c>
      <c r="Z150" s="3" cm="1">
        <f t="array" ref="Z150">IF($S150="",N150,_FV($S150,"Price")*N150)</f>
        <v>36388000000</v>
      </c>
      <c r="AA150" s="3" cm="1">
        <f t="array" ref="AA150">IF($S150="",O150,_FV($S150,"Price")*O150)</f>
        <v>23022000000</v>
      </c>
      <c r="AB150" s="3" cm="1">
        <f t="array" ref="AB150">IF($S150="",P150,_FV($S150,"Price")*P150)</f>
        <v>13366000000</v>
      </c>
      <c r="AC150" s="3" cm="1">
        <f t="array" ref="AC150">IF($S150="",Q150,_FV($S150,"Price")*Q150)</f>
        <v>14095000000</v>
      </c>
      <c r="AD150" s="4">
        <f t="shared" si="74"/>
        <v>0.63268110366054742</v>
      </c>
      <c r="AE150" s="4">
        <f t="shared" si="75"/>
        <v>0.38735297350774983</v>
      </c>
      <c r="AF150" s="3">
        <f t="shared" si="76"/>
        <v>234109444000</v>
      </c>
      <c r="AG150" s="4" t="str">
        <f t="shared" si="77"/>
        <v>PM</v>
      </c>
      <c r="AH150" s="4" t="str">
        <f t="shared" si="78"/>
        <v>Philip Morris International Inc.</v>
      </c>
      <c r="AI150" s="8" cm="1">
        <f t="array" ref="AI150">IF(U150="",F150,_FV(U150,"Price")*F150)</f>
        <v>188177444000</v>
      </c>
      <c r="AJ150" s="5">
        <f t="shared" si="62"/>
        <v>6.4000000000000001E-2</v>
      </c>
      <c r="AK150" s="5">
        <f t="shared" si="63"/>
        <v>6.8000000000000005E-2</v>
      </c>
      <c r="AL150" s="6">
        <f t="shared" si="79"/>
        <v>5.1714148620424316</v>
      </c>
      <c r="AM150" s="6">
        <f t="shared" si="80"/>
        <v>8.1738095734514804</v>
      </c>
      <c r="AN150" s="6">
        <f t="shared" si="81"/>
        <v>1.2771577458517938</v>
      </c>
      <c r="AO150" s="6">
        <f t="shared" si="82"/>
        <v>1.2020308196252176</v>
      </c>
      <c r="AP150" s="5">
        <f t="shared" si="83"/>
        <v>1.0200340771682972</v>
      </c>
    </row>
    <row r="151" spans="1:42" x14ac:dyDescent="0.25">
      <c r="A151" s="1" t="s">
        <v>330</v>
      </c>
      <c r="B151" s="10">
        <v>-0.14899999</v>
      </c>
      <c r="C151" s="10">
        <v>-4.2000000000000003E-2</v>
      </c>
      <c r="D151" s="11" t="str">
        <v>Equinor ASA</v>
      </c>
      <c r="E151" s="1">
        <v>25.234999999999999</v>
      </c>
      <c r="F151" s="1">
        <v>69002799482</v>
      </c>
      <c r="G151" s="1" t="str">
        <v>USD</v>
      </c>
      <c r="H151" s="13">
        <v>-0.28291857936699688</v>
      </c>
      <c r="I151" s="1" t="str">
        <v>USD</v>
      </c>
      <c r="J151" s="3">
        <v>32597000000</v>
      </c>
      <c r="K151" s="3">
        <v>15579000000</v>
      </c>
      <c r="L151" s="3">
        <v>106848000000</v>
      </c>
      <c r="M151" s="9">
        <v>105318000000</v>
      </c>
      <c r="N151" s="3">
        <v>105318000000</v>
      </c>
      <c r="O151" s="3">
        <v>35359000000</v>
      </c>
      <c r="P151" s="3">
        <v>69959000000</v>
      </c>
      <c r="Q151" s="3">
        <v>46078000000</v>
      </c>
      <c r="R151" s="14" t="str">
        <f t="shared" si="61"/>
        <v/>
      </c>
      <c r="S151" s="3" t="s">
        <v>258</v>
      </c>
      <c r="T151" s="16" t="str">
        <f t="shared" si="60"/>
        <v/>
      </c>
      <c r="U151" s="1" t="s">
        <v>258</v>
      </c>
      <c r="V151" s="14" cm="1">
        <f t="array" ref="V151">IF($S151="",J151,_FV($S151,"Price")*J151)</f>
        <v>32597000000</v>
      </c>
      <c r="W151" s="3" cm="1">
        <f t="array" ref="W151">IF($S151="",K151,_FV($S151,"Price")*K151)</f>
        <v>15579000000</v>
      </c>
      <c r="X151" s="3" cm="1">
        <f t="array" ref="X151">IF($S151="",L151,_FV($S151,"Price")*L151)</f>
        <v>106848000000</v>
      </c>
      <c r="Y151" s="3" cm="1">
        <f t="array" ref="Y151">IF($S151="",M151,_FV($S151,"Price")*M151)</f>
        <v>105318000000</v>
      </c>
      <c r="Z151" s="3" cm="1">
        <f t="array" ref="Z151">IF($S151="",N151,_FV($S151,"Price")*N151)</f>
        <v>105318000000</v>
      </c>
      <c r="AA151" s="3" cm="1">
        <f t="array" ref="AA151">IF($S151="",O151,_FV($S151,"Price")*O151)</f>
        <v>35359000000</v>
      </c>
      <c r="AB151" s="3" cm="1">
        <f t="array" ref="AB151">IF($S151="",P151,_FV($S151,"Price")*P151)</f>
        <v>69959000000</v>
      </c>
      <c r="AC151" s="3" cm="1">
        <f t="array" ref="AC151">IF($S151="",Q151,_FV($S151,"Price")*Q151)</f>
        <v>46078000000</v>
      </c>
      <c r="AD151" s="4">
        <f t="shared" si="74"/>
        <v>0.33573558176190205</v>
      </c>
      <c r="AE151" s="4">
        <f t="shared" si="75"/>
        <v>0.43751305569798138</v>
      </c>
      <c r="AF151" s="3">
        <f t="shared" si="76"/>
        <v>86020799482</v>
      </c>
      <c r="AG151" s="4" t="str">
        <f t="shared" si="77"/>
        <v>EQNR</v>
      </c>
      <c r="AH151" s="4" t="str">
        <f t="shared" si="78"/>
        <v>Equinor ASA</v>
      </c>
      <c r="AI151" s="8" cm="1">
        <f t="array" ref="AI151">IF(U151="",F151,_FV(U151,"Price")*F151)</f>
        <v>69002799482</v>
      </c>
      <c r="AJ151" s="5">
        <f t="shared" si="62"/>
        <v>-0.14899999</v>
      </c>
      <c r="AK151" s="5">
        <f t="shared" si="63"/>
        <v>-4.2000000000000003E-2</v>
      </c>
      <c r="AL151" s="6">
        <f t="shared" si="79"/>
        <v>0.65518524356710151</v>
      </c>
      <c r="AM151" s="6">
        <f t="shared" si="80"/>
        <v>1.9514918261828671</v>
      </c>
      <c r="AN151" s="6">
        <f t="shared" si="81"/>
        <v>-0.1309726145741934</v>
      </c>
      <c r="AO151" s="6">
        <f t="shared" si="82"/>
        <v>-0.4646409109959207</v>
      </c>
      <c r="AP151" s="5">
        <f t="shared" si="83"/>
        <v>0.77324863745988348</v>
      </c>
    </row>
    <row r="152" spans="1:42" x14ac:dyDescent="0.25">
      <c r="A152" s="1" t="s">
        <v>331</v>
      </c>
      <c r="B152" s="10">
        <v>-4.4999999999999998E-2</v>
      </c>
      <c r="C152" s="10">
        <v>2.3E-2</v>
      </c>
      <c r="D152" s="11" t="str">
        <v>Vale S.A.</v>
      </c>
      <c r="E152" s="1">
        <v>10.395</v>
      </c>
      <c r="F152" s="1">
        <v>44396062070</v>
      </c>
      <c r="G152" s="1" t="str">
        <v>USD</v>
      </c>
      <c r="H152" s="13">
        <v>-4.9799204475467047E-2</v>
      </c>
      <c r="I152" s="1" t="str">
        <v>USD</v>
      </c>
      <c r="J152" s="3">
        <v>15142993455</v>
      </c>
      <c r="K152" s="3">
        <v>4736000000</v>
      </c>
      <c r="L152" s="3">
        <v>41655852675</v>
      </c>
      <c r="M152" s="9">
        <v>42023039504</v>
      </c>
      <c r="N152" s="3">
        <v>42023039504</v>
      </c>
      <c r="O152" s="3">
        <v>16933296117</v>
      </c>
      <c r="P152" s="3">
        <v>25089743387</v>
      </c>
      <c r="Q152" s="3">
        <v>17569790230</v>
      </c>
      <c r="R152" s="14" t="str">
        <f t="shared" si="61"/>
        <v/>
      </c>
      <c r="S152" s="3" t="s">
        <v>258</v>
      </c>
      <c r="T152" s="16" t="str">
        <f t="shared" si="60"/>
        <v/>
      </c>
      <c r="U152" s="1" t="s">
        <v>258</v>
      </c>
      <c r="V152" s="14" cm="1">
        <f t="array" ref="V152">IF($S152="",J152,_FV($S152,"Price")*J152)</f>
        <v>15142993455</v>
      </c>
      <c r="W152" s="3" cm="1">
        <f t="array" ref="W152">IF($S152="",K152,_FV($S152,"Price")*K152)</f>
        <v>4736000000</v>
      </c>
      <c r="X152" s="3" cm="1">
        <f t="array" ref="X152">IF($S152="",L152,_FV($S152,"Price")*L152)</f>
        <v>41655852675</v>
      </c>
      <c r="Y152" s="3" cm="1">
        <f t="array" ref="Y152">IF($S152="",M152,_FV($S152,"Price")*M152)</f>
        <v>42023039504</v>
      </c>
      <c r="Z152" s="3" cm="1">
        <f t="array" ref="Z152">IF($S152="",N152,_FV($S152,"Price")*N152)</f>
        <v>42023039504</v>
      </c>
      <c r="AA152" s="3" cm="1">
        <f t="array" ref="AA152">IF($S152="",O152,_FV($S152,"Price")*O152)</f>
        <v>16933296117</v>
      </c>
      <c r="AB152" s="3" cm="1">
        <f t="array" ref="AB152">IF($S152="",P152,_FV($S152,"Price")*P152)</f>
        <v>25089743387</v>
      </c>
      <c r="AC152" s="3" cm="1">
        <f t="array" ref="AC152">IF($S152="",Q152,_FV($S152,"Price")*Q152)</f>
        <v>17569790230</v>
      </c>
      <c r="AD152" s="4">
        <f t="shared" si="74"/>
        <v>0.40295267350635572</v>
      </c>
      <c r="AE152" s="4">
        <f t="shared" si="75"/>
        <v>0.41809898658871653</v>
      </c>
      <c r="AF152" s="3">
        <f t="shared" si="76"/>
        <v>54803055525</v>
      </c>
      <c r="AG152" s="4" t="str">
        <f t="shared" si="77"/>
        <v>VALE</v>
      </c>
      <c r="AH152" s="4" t="str">
        <f t="shared" si="78"/>
        <v>Vale S.A.</v>
      </c>
      <c r="AI152" s="8" cm="1">
        <f t="array" ref="AI152">IF(U152="",F152,_FV(U152,"Price")*F152)</f>
        <v>44396062070</v>
      </c>
      <c r="AJ152" s="5">
        <f t="shared" si="62"/>
        <v>-4.4999999999999998E-2</v>
      </c>
      <c r="AK152" s="5">
        <f t="shared" si="63"/>
        <v>2.3E-2</v>
      </c>
      <c r="AL152" s="6">
        <f t="shared" si="79"/>
        <v>1.0564695603651926</v>
      </c>
      <c r="AM152" s="6">
        <f t="shared" si="80"/>
        <v>2.6218204514494405</v>
      </c>
      <c r="AN152" s="6">
        <f t="shared" si="81"/>
        <v>-0.58262676698876459</v>
      </c>
      <c r="AO152" s="6">
        <f t="shared" si="82"/>
        <v>1.1399219354128003</v>
      </c>
      <c r="AP152" s="5">
        <f t="shared" si="83"/>
        <v>0.82105166009507224</v>
      </c>
    </row>
    <row r="153" spans="1:42" x14ac:dyDescent="0.25">
      <c r="A153" s="1" t="s">
        <v>346</v>
      </c>
      <c r="B153" s="10">
        <v>-0.186</v>
      </c>
      <c r="C153" s="10">
        <v>0.1</v>
      </c>
      <c r="D153" s="11" t="str">
        <v>Semler Scientific, Inc.</v>
      </c>
      <c r="E153" s="1">
        <v>21.9</v>
      </c>
      <c r="F153" s="1">
        <v>153131151</v>
      </c>
      <c r="G153" s="1" t="str">
        <v>USD</v>
      </c>
      <c r="H153" s="13">
        <v>0.20283667925060861</v>
      </c>
      <c r="I153" s="1" t="str">
        <v>USD</v>
      </c>
      <c r="J153" s="3">
        <v>116000</v>
      </c>
      <c r="K153" s="3">
        <v>23014000</v>
      </c>
      <c r="L153" s="3">
        <v>68184000</v>
      </c>
      <c r="M153" s="9">
        <v>61740000</v>
      </c>
      <c r="N153" s="3">
        <v>61740000</v>
      </c>
      <c r="O153" s="3">
        <v>54743000</v>
      </c>
      <c r="P153" s="3">
        <v>6997000</v>
      </c>
      <c r="Q153" s="3">
        <v>22256000</v>
      </c>
      <c r="R153" s="14" t="str">
        <f t="shared" si="61"/>
        <v/>
      </c>
      <c r="T153" s="16" t="str">
        <f t="shared" si="60"/>
        <v/>
      </c>
      <c r="V153" s="14" cm="1">
        <f t="array" ref="V153">IF($S153="",J153,_FV($S153,"Price")*J153)</f>
        <v>116000</v>
      </c>
      <c r="W153" s="3" cm="1">
        <f t="array" ref="W153">IF($S153="",K153,_FV($S153,"Price")*K153)</f>
        <v>23014000</v>
      </c>
      <c r="X153" s="3" cm="1">
        <f t="array" ref="X153">IF($S153="",L153,_FV($S153,"Price")*L153)</f>
        <v>68184000</v>
      </c>
      <c r="Y153" s="3" cm="1">
        <f t="array" ref="Y153">IF($S153="",M153,_FV($S153,"Price")*M153)</f>
        <v>61740000</v>
      </c>
      <c r="Z153" s="3" cm="1">
        <f t="array" ref="Z153">IF($S153="",N153,_FV($S153,"Price")*N153)</f>
        <v>61740000</v>
      </c>
      <c r="AA153" s="3" cm="1">
        <f t="array" ref="AA153">IF($S153="",O153,_FV($S153,"Price")*O153)</f>
        <v>54743000</v>
      </c>
      <c r="AB153" s="3" cm="1">
        <f t="array" ref="AB153">IF($S153="",P153,_FV($S153,"Price")*P153)</f>
        <v>6997000</v>
      </c>
      <c r="AC153" s="3" cm="1">
        <f t="array" ref="AC153">IF($S153="",Q153,_FV($S153,"Price")*Q153)</f>
        <v>22256000</v>
      </c>
      <c r="AD153" s="4">
        <f t="shared" ref="AD153:AD159" si="84">(N153-P153)/N153</f>
        <v>0.88666990605766116</v>
      </c>
      <c r="AE153" s="4">
        <f t="shared" ref="AE153:AE159" si="85">Q153/N153</f>
        <v>0.36047942986718495</v>
      </c>
      <c r="AF153" s="3">
        <f t="shared" ref="AF153:AF159" si="86">(AI153)+J153-K153</f>
        <v>130233151</v>
      </c>
      <c r="AG153" s="4" t="str">
        <f t="shared" ref="AG153:AG159" si="87">A153</f>
        <v>SMLR</v>
      </c>
      <c r="AH153" s="4" t="str">
        <f t="shared" ref="AH153:AH159" si="88">D153</f>
        <v>Semler Scientific, Inc.</v>
      </c>
      <c r="AI153" s="8" cm="1">
        <f t="array" ref="AI153">IF(U153="",F153,_FV(U153,"Price")*F153)</f>
        <v>153131151</v>
      </c>
      <c r="AJ153" s="5">
        <f t="shared" ref="AJ153:AJ159" si="89">B153</f>
        <v>-0.186</v>
      </c>
      <c r="AK153" s="5">
        <f t="shared" ref="AK153:AK159" si="90">C153</f>
        <v>0.1</v>
      </c>
      <c r="AL153" s="6">
        <f t="shared" ref="AL153:AL159" si="91">AI153/Z153</f>
        <v>2.4802583576287658</v>
      </c>
      <c r="AM153" s="6">
        <f t="shared" ref="AM153:AM159" si="92">AI153/AA153</f>
        <v>2.7972736422921654</v>
      </c>
      <c r="AN153" s="6">
        <f t="shared" ref="AN153:AN159" si="93">AI153/AA153/B153/100</f>
        <v>-0.1503910560372132</v>
      </c>
      <c r="AO153" s="6">
        <f t="shared" ref="AO153:AO159" si="94">AI153/AA153/C153/100</f>
        <v>0.27972736422921651</v>
      </c>
      <c r="AP153" s="5">
        <f t="shared" ref="AP153:AP159" si="95">AD153+AE153</f>
        <v>1.247149335924846</v>
      </c>
    </row>
    <row r="154" spans="1:42" x14ac:dyDescent="0.25">
      <c r="A154" s="1" t="s">
        <v>347</v>
      </c>
      <c r="B154" s="10">
        <v>0.26900000000000002</v>
      </c>
      <c r="C154" s="10">
        <v>0.161</v>
      </c>
      <c r="D154" s="11" t="str">
        <v>Redwire Corporation</v>
      </c>
      <c r="E154" s="1">
        <v>6.61</v>
      </c>
      <c r="F154" s="1">
        <v>439799655</v>
      </c>
      <c r="G154" s="1" t="str">
        <v>USD</v>
      </c>
      <c r="H154" s="13">
        <v>0.5185395113018455</v>
      </c>
      <c r="I154" s="1" t="str">
        <v>USD</v>
      </c>
      <c r="J154" s="3">
        <v>219783000</v>
      </c>
      <c r="K154" s="3">
        <v>28316000</v>
      </c>
      <c r="L154" s="3">
        <v>243800000</v>
      </c>
      <c r="M154" s="9">
        <v>292000000</v>
      </c>
      <c r="N154" s="3">
        <v>292000000</v>
      </c>
      <c r="O154" s="3">
        <v>55657001</v>
      </c>
      <c r="P154" s="3">
        <v>236342999</v>
      </c>
      <c r="Q154" s="3">
        <v>-3952000</v>
      </c>
      <c r="R154" s="14" t="str">
        <f t="shared" si="61"/>
        <v/>
      </c>
      <c r="T154" s="16" t="str">
        <f t="shared" si="60"/>
        <v/>
      </c>
      <c r="V154" s="14" cm="1">
        <f t="array" ref="V154">IF($S154="",J154,_FV($S154,"Price")*J154)</f>
        <v>219783000</v>
      </c>
      <c r="W154" s="3" cm="1">
        <f t="array" ref="W154">IF($S154="",K154,_FV($S154,"Price")*K154)</f>
        <v>28316000</v>
      </c>
      <c r="X154" s="3" cm="1">
        <f t="array" ref="X154">IF($S154="",L154,_FV($S154,"Price")*L154)</f>
        <v>243800000</v>
      </c>
      <c r="Y154" s="3" cm="1">
        <f t="array" ref="Y154">IF($S154="",M154,_FV($S154,"Price")*M154)</f>
        <v>292000000</v>
      </c>
      <c r="Z154" s="3" cm="1">
        <f t="array" ref="Z154">IF($S154="",N154,_FV($S154,"Price")*N154)</f>
        <v>292000000</v>
      </c>
      <c r="AA154" s="3" cm="1">
        <f t="array" ref="AA154">IF($S154="",O154,_FV($S154,"Price")*O154)</f>
        <v>55657001</v>
      </c>
      <c r="AB154" s="3" cm="1">
        <f t="array" ref="AB154">IF($S154="",P154,_FV($S154,"Price")*P154)</f>
        <v>236342999</v>
      </c>
      <c r="AC154" s="3" cm="1">
        <f t="array" ref="AC154">IF($S154="",Q154,_FV($S154,"Price")*Q154)</f>
        <v>-3952000</v>
      </c>
      <c r="AD154" s="4">
        <f t="shared" si="84"/>
        <v>0.19060616780821918</v>
      </c>
      <c r="AE154" s="4">
        <f t="shared" si="85"/>
        <v>-1.3534246575342466E-2</v>
      </c>
      <c r="AF154" s="3">
        <f t="shared" si="86"/>
        <v>631266655</v>
      </c>
      <c r="AG154" s="4" t="str">
        <f t="shared" si="87"/>
        <v>RDW</v>
      </c>
      <c r="AH154" s="4" t="str">
        <f t="shared" si="88"/>
        <v>Redwire Corporation</v>
      </c>
      <c r="AI154" s="8" cm="1">
        <f t="array" ref="AI154">IF(U154="",F154,_FV(U154,"Price")*F154)</f>
        <v>439799655</v>
      </c>
      <c r="AJ154" s="5">
        <f t="shared" si="89"/>
        <v>0.26900000000000002</v>
      </c>
      <c r="AK154" s="5">
        <f t="shared" si="90"/>
        <v>0.161</v>
      </c>
      <c r="AL154" s="6">
        <f t="shared" si="91"/>
        <v>1.5061632020547946</v>
      </c>
      <c r="AM154" s="6">
        <f t="shared" si="92"/>
        <v>7.9019646602949374</v>
      </c>
      <c r="AN154" s="6">
        <f t="shared" si="93"/>
        <v>0.29375333309646606</v>
      </c>
      <c r="AO154" s="6">
        <f t="shared" si="94"/>
        <v>0.49080525840341221</v>
      </c>
      <c r="AP154" s="5">
        <f t="shared" si="95"/>
        <v>0.17707192123287671</v>
      </c>
    </row>
    <row r="155" spans="1:42" x14ac:dyDescent="0.25">
      <c r="A155" s="1" t="s">
        <v>348</v>
      </c>
      <c r="B155" s="10">
        <v>2.5000000000000001E-2</v>
      </c>
      <c r="C155" s="10">
        <v>5.3000002999999997E-2</v>
      </c>
      <c r="D155" s="11" t="str">
        <v>AbbVie Inc.</v>
      </c>
      <c r="E155" s="1">
        <v>193.64</v>
      </c>
      <c r="F155" s="1">
        <v>342034077600</v>
      </c>
      <c r="G155" s="1" t="str">
        <v>USD</v>
      </c>
      <c r="H155" s="13">
        <v>-6.4353877424466882E-2</v>
      </c>
      <c r="I155" s="1" t="str">
        <v>USD</v>
      </c>
      <c r="J155" s="3">
        <v>70634000000</v>
      </c>
      <c r="K155" s="3">
        <v>9201000000</v>
      </c>
      <c r="L155" s="3">
        <v>54318000000</v>
      </c>
      <c r="M155" s="9">
        <v>55000000000</v>
      </c>
      <c r="N155" s="3">
        <v>55000000000</v>
      </c>
      <c r="O155" s="3">
        <v>39871000000</v>
      </c>
      <c r="P155" s="3">
        <v>15129000000</v>
      </c>
      <c r="Q155" s="3">
        <v>18096000000</v>
      </c>
      <c r="R155" s="14" t="str">
        <f t="shared" si="61"/>
        <v/>
      </c>
      <c r="T155" s="16" t="str">
        <f t="shared" si="60"/>
        <v/>
      </c>
      <c r="V155" s="14" cm="1">
        <f t="array" ref="V155">IF($S155="",J155,_FV($S155,"Price")*J155)</f>
        <v>70634000000</v>
      </c>
      <c r="W155" s="3" cm="1">
        <f t="array" ref="W155">IF($S155="",K155,_FV($S155,"Price")*K155)</f>
        <v>9201000000</v>
      </c>
      <c r="X155" s="3" cm="1">
        <f t="array" ref="X155">IF($S155="",L155,_FV($S155,"Price")*L155)</f>
        <v>54318000000</v>
      </c>
      <c r="Y155" s="3" cm="1">
        <f t="array" ref="Y155">IF($S155="",M155,_FV($S155,"Price")*M155)</f>
        <v>55000000000</v>
      </c>
      <c r="Z155" s="3" cm="1">
        <f t="array" ref="Z155">IF($S155="",N155,_FV($S155,"Price")*N155)</f>
        <v>55000000000</v>
      </c>
      <c r="AA155" s="3" cm="1">
        <f t="array" ref="AA155">IF($S155="",O155,_FV($S155,"Price")*O155)</f>
        <v>39871000000</v>
      </c>
      <c r="AB155" s="3" cm="1">
        <f t="array" ref="AB155">IF($S155="",P155,_FV($S155,"Price")*P155)</f>
        <v>15129000000</v>
      </c>
      <c r="AC155" s="3" cm="1">
        <f t="array" ref="AC155">IF($S155="",Q155,_FV($S155,"Price")*Q155)</f>
        <v>18096000000</v>
      </c>
      <c r="AD155" s="4">
        <f t="shared" si="84"/>
        <v>0.72492727272727275</v>
      </c>
      <c r="AE155" s="4">
        <f t="shared" si="85"/>
        <v>0.32901818181818182</v>
      </c>
      <c r="AF155" s="3">
        <f t="shared" si="86"/>
        <v>403467077600</v>
      </c>
      <c r="AG155" s="4" t="str">
        <f t="shared" si="87"/>
        <v>ABBV</v>
      </c>
      <c r="AH155" s="4" t="str">
        <f t="shared" si="88"/>
        <v>AbbVie Inc.</v>
      </c>
      <c r="AI155" s="8" cm="1">
        <f t="array" ref="AI155">IF(U155="",F155,_FV(U155,"Price")*F155)</f>
        <v>342034077600</v>
      </c>
      <c r="AJ155" s="5">
        <f t="shared" si="89"/>
        <v>2.5000000000000001E-2</v>
      </c>
      <c r="AK155" s="5">
        <f t="shared" si="90"/>
        <v>5.3000002999999997E-2</v>
      </c>
      <c r="AL155" s="6">
        <f t="shared" si="91"/>
        <v>6.2188014109090908</v>
      </c>
      <c r="AM155" s="6">
        <f t="shared" si="92"/>
        <v>8.5785176594517321</v>
      </c>
      <c r="AN155" s="6">
        <f t="shared" si="93"/>
        <v>3.4314070637806924</v>
      </c>
      <c r="AO155" s="6">
        <f t="shared" si="94"/>
        <v>1.6185881460142053</v>
      </c>
      <c r="AP155" s="5">
        <f t="shared" si="95"/>
        <v>1.0539454545454545</v>
      </c>
    </row>
    <row r="156" spans="1:42" x14ac:dyDescent="0.25">
      <c r="A156" s="1" t="s">
        <v>349</v>
      </c>
      <c r="B156" s="10">
        <v>0.23499999999999999</v>
      </c>
      <c r="C156" s="10">
        <v>0.16399999000000001</v>
      </c>
      <c r="D156" s="11" t="str">
        <v>Neurocrine Biosciences, Inc.</v>
      </c>
      <c r="E156" s="1">
        <v>117.8463</v>
      </c>
      <c r="F156" s="1">
        <v>11899647989</v>
      </c>
      <c r="G156" s="1" t="str">
        <v>USD</v>
      </c>
      <c r="H156" s="13">
        <v>0.26761604084100221</v>
      </c>
      <c r="I156" s="1" t="str">
        <v>USD</v>
      </c>
      <c r="J156" s="3">
        <v>291600000</v>
      </c>
      <c r="K156" s="3">
        <v>262900000</v>
      </c>
      <c r="L156" s="3">
        <v>1887100000</v>
      </c>
      <c r="M156" s="9">
        <v>2119499999</v>
      </c>
      <c r="N156" s="3">
        <v>2119499999</v>
      </c>
      <c r="O156" s="3">
        <v>2071399999</v>
      </c>
      <c r="P156" s="3">
        <v>48100000</v>
      </c>
      <c r="Q156" s="3">
        <v>416100000</v>
      </c>
      <c r="R156" s="14" t="str">
        <f t="shared" si="61"/>
        <v/>
      </c>
      <c r="T156" s="16" t="str">
        <f t="shared" si="60"/>
        <v/>
      </c>
      <c r="V156" s="14" cm="1">
        <f t="array" ref="V156">IF($S156="",J156,_FV($S156,"Price")*J156)</f>
        <v>291600000</v>
      </c>
      <c r="W156" s="3" cm="1">
        <f t="array" ref="W156">IF($S156="",K156,_FV($S156,"Price")*K156)</f>
        <v>262900000</v>
      </c>
      <c r="X156" s="3" cm="1">
        <f t="array" ref="X156">IF($S156="",L156,_FV($S156,"Price")*L156)</f>
        <v>1887100000</v>
      </c>
      <c r="Y156" s="3" cm="1">
        <f t="array" ref="Y156">IF($S156="",M156,_FV($S156,"Price")*M156)</f>
        <v>2119499999</v>
      </c>
      <c r="Z156" s="3" cm="1">
        <f t="array" ref="Z156">IF($S156="",N156,_FV($S156,"Price")*N156)</f>
        <v>2119499999</v>
      </c>
      <c r="AA156" s="3" cm="1">
        <f t="array" ref="AA156">IF($S156="",O156,_FV($S156,"Price")*O156)</f>
        <v>2071399999</v>
      </c>
      <c r="AB156" s="3" cm="1">
        <f t="array" ref="AB156">IF($S156="",P156,_FV($S156,"Price")*P156)</f>
        <v>48100000</v>
      </c>
      <c r="AC156" s="3" cm="1">
        <f t="array" ref="AC156">IF($S156="",Q156,_FV($S156,"Price")*Q156)</f>
        <v>416100000</v>
      </c>
      <c r="AD156" s="4">
        <f t="shared" si="84"/>
        <v>0.97730596837806372</v>
      </c>
      <c r="AE156" s="4">
        <f t="shared" si="85"/>
        <v>0.19631988685837221</v>
      </c>
      <c r="AF156" s="3">
        <f t="shared" si="86"/>
        <v>11928347989</v>
      </c>
      <c r="AG156" s="4" t="str">
        <f t="shared" si="87"/>
        <v>NBIX</v>
      </c>
      <c r="AH156" s="4" t="str">
        <f t="shared" si="88"/>
        <v>Neurocrine Biosciences, Inc.</v>
      </c>
      <c r="AI156" s="8" cm="1">
        <f t="array" ref="AI156">IF(U156="",F156,_FV(U156,"Price")*F156)</f>
        <v>11899647989</v>
      </c>
      <c r="AJ156" s="5">
        <f t="shared" si="89"/>
        <v>0.23499999999999999</v>
      </c>
      <c r="AK156" s="5">
        <f t="shared" si="90"/>
        <v>0.16399999000000001</v>
      </c>
      <c r="AL156" s="6">
        <f t="shared" si="91"/>
        <v>5.614365649735487</v>
      </c>
      <c r="AM156" s="6">
        <f t="shared" si="92"/>
        <v>5.7447368903856022</v>
      </c>
      <c r="AN156" s="6">
        <f t="shared" si="93"/>
        <v>0.24445688895257883</v>
      </c>
      <c r="AO156" s="6">
        <f t="shared" si="94"/>
        <v>0.35028885613868643</v>
      </c>
      <c r="AP156" s="5">
        <f t="shared" si="95"/>
        <v>1.1736258552364358</v>
      </c>
    </row>
    <row r="157" spans="1:42" x14ac:dyDescent="0.25">
      <c r="A157" s="1" t="s">
        <v>350</v>
      </c>
      <c r="B157" s="10">
        <v>-5.0000000000000001E-3</v>
      </c>
      <c r="C157" s="10">
        <v>7.9000000000000001E-2</v>
      </c>
      <c r="D157" s="11" t="str">
        <v>Danaher Corporation</v>
      </c>
      <c r="E157" s="1">
        <v>273.43</v>
      </c>
      <c r="F157" s="1">
        <v>197474700590</v>
      </c>
      <c r="G157" s="1" t="str">
        <v>USD</v>
      </c>
      <c r="H157" s="13">
        <v>-0.24088843697372184</v>
      </c>
      <c r="I157" s="1" t="str">
        <v>USD</v>
      </c>
      <c r="J157" s="3">
        <v>18210000000</v>
      </c>
      <c r="K157" s="3">
        <v>5995000000</v>
      </c>
      <c r="L157" s="3">
        <v>23890000000</v>
      </c>
      <c r="M157" s="9">
        <v>21105000000</v>
      </c>
      <c r="N157" s="3">
        <v>21105000000</v>
      </c>
      <c r="O157" s="3">
        <v>12538000000</v>
      </c>
      <c r="P157" s="3">
        <v>8567000000</v>
      </c>
      <c r="Q157" s="3">
        <v>7755000000</v>
      </c>
      <c r="R157" s="14" t="str">
        <f t="shared" si="61"/>
        <v/>
      </c>
      <c r="T157" s="16" t="str">
        <f t="shared" si="60"/>
        <v/>
      </c>
      <c r="V157" s="14" cm="1">
        <f t="array" ref="V157">IF($S157="",J157,_FV($S157,"Price")*J157)</f>
        <v>18210000000</v>
      </c>
      <c r="W157" s="3" cm="1">
        <f t="array" ref="W157">IF($S157="",K157,_FV($S157,"Price")*K157)</f>
        <v>5995000000</v>
      </c>
      <c r="X157" s="3" cm="1">
        <f t="array" ref="X157">IF($S157="",L157,_FV($S157,"Price")*L157)</f>
        <v>23890000000</v>
      </c>
      <c r="Y157" s="3" cm="1">
        <f t="array" ref="Y157">IF($S157="",M157,_FV($S157,"Price")*M157)</f>
        <v>21105000000</v>
      </c>
      <c r="Z157" s="3" cm="1">
        <f t="array" ref="Z157">IF($S157="",N157,_FV($S157,"Price")*N157)</f>
        <v>21105000000</v>
      </c>
      <c r="AA157" s="3" cm="1">
        <f t="array" ref="AA157">IF($S157="",O157,_FV($S157,"Price")*O157)</f>
        <v>12538000000</v>
      </c>
      <c r="AB157" s="3" cm="1">
        <f t="array" ref="AB157">IF($S157="",P157,_FV($S157,"Price")*P157)</f>
        <v>8567000000</v>
      </c>
      <c r="AC157" s="3" cm="1">
        <f t="array" ref="AC157">IF($S157="",Q157,_FV($S157,"Price")*Q157)</f>
        <v>7755000000</v>
      </c>
      <c r="AD157" s="4">
        <f t="shared" si="84"/>
        <v>0.59407723288320302</v>
      </c>
      <c r="AE157" s="4">
        <f t="shared" si="85"/>
        <v>0.36744847192608387</v>
      </c>
      <c r="AF157" s="3">
        <f t="shared" si="86"/>
        <v>209689700590</v>
      </c>
      <c r="AG157" s="4" t="str">
        <f t="shared" si="87"/>
        <v>DHR</v>
      </c>
      <c r="AH157" s="4" t="str">
        <f t="shared" si="88"/>
        <v>Danaher Corporation</v>
      </c>
      <c r="AI157" s="8" cm="1">
        <f t="array" ref="AI157">IF(U157="",F157,_FV(U157,"Price")*F157)</f>
        <v>197474700590</v>
      </c>
      <c r="AJ157" s="5">
        <f t="shared" si="89"/>
        <v>-5.0000000000000001E-3</v>
      </c>
      <c r="AK157" s="5">
        <f t="shared" si="90"/>
        <v>7.9000000000000001E-2</v>
      </c>
      <c r="AL157" s="6">
        <f t="shared" si="91"/>
        <v>9.356773304430229</v>
      </c>
      <c r="AM157" s="6">
        <f t="shared" si="92"/>
        <v>15.750095756101452</v>
      </c>
      <c r="AN157" s="6">
        <f t="shared" si="93"/>
        <v>-31.5001915122029</v>
      </c>
      <c r="AO157" s="6">
        <f t="shared" si="94"/>
        <v>1.9936830071014495</v>
      </c>
      <c r="AP157" s="5">
        <f t="shared" si="95"/>
        <v>0.9615257048092869</v>
      </c>
    </row>
    <row r="158" spans="1:42" x14ac:dyDescent="0.25">
      <c r="A158" s="1" t="s">
        <v>351</v>
      </c>
      <c r="B158" s="10">
        <v>0.245</v>
      </c>
      <c r="C158" s="10">
        <v>0.20200000000000001</v>
      </c>
      <c r="D158" s="11" t="str">
        <v>InPost S.A.</v>
      </c>
      <c r="E158" s="1">
        <v>17.02</v>
      </c>
      <c r="F158" s="1">
        <v>8508962137</v>
      </c>
      <c r="G158" s="1" t="str">
        <v>EUR</v>
      </c>
      <c r="H158" s="13">
        <v>0.25261324041811845</v>
      </c>
      <c r="I158" s="1" t="str">
        <v>PLN</v>
      </c>
      <c r="J158" s="3">
        <v>4841400000</v>
      </c>
      <c r="K158" s="3">
        <v>432800000</v>
      </c>
      <c r="L158" s="3">
        <v>8843700000</v>
      </c>
      <c r="M158" s="9">
        <v>9757100000</v>
      </c>
      <c r="N158" s="3">
        <v>9757100000</v>
      </c>
      <c r="O158" s="3">
        <v>9505800000</v>
      </c>
      <c r="P158" s="3">
        <v>251300000</v>
      </c>
      <c r="Q158" s="3">
        <v>2452100000</v>
      </c>
      <c r="R158" s="14" t="str">
        <f t="shared" si="61"/>
        <v>PLN/USD</v>
      </c>
      <c r="S158" s="3" t="e" vm="4">
        <v>#VALUE!</v>
      </c>
      <c r="T158" s="16" t="str">
        <f t="shared" si="60"/>
        <v>EUR/USD</v>
      </c>
      <c r="U158" s="1" t="e" vm="3">
        <v>#VALUE!</v>
      </c>
      <c r="V158" s="14" cm="1">
        <f t="array" ref="V158">IF($S158="",J158,_FV($S158,"Price")*J158)</f>
        <v>1260216420</v>
      </c>
      <c r="W158" s="3" cm="1">
        <f t="array" ref="W158">IF($S158="",K158,_FV($S158,"Price")*K158)</f>
        <v>112657839.99999999</v>
      </c>
      <c r="X158" s="3" cm="1">
        <f t="array" ref="X158">IF($S158="",L158,_FV($S158,"Price")*L158)</f>
        <v>2302015110</v>
      </c>
      <c r="Y158" s="3" cm="1">
        <f t="array" ref="Y158">IF($S158="",M158,_FV($S158,"Price")*M158)</f>
        <v>2539773130</v>
      </c>
      <c r="Z158" s="3" cm="1">
        <f t="array" ref="Z158">IF($S158="",N158,_FV($S158,"Price")*N158)</f>
        <v>2539773130</v>
      </c>
      <c r="AA158" s="3" cm="1">
        <f t="array" ref="AA158">IF($S158="",O158,_FV($S158,"Price")*O158)</f>
        <v>2474359740</v>
      </c>
      <c r="AB158" s="3" cm="1">
        <f t="array" ref="AB158">IF($S158="",P158,_FV($S158,"Price")*P158)</f>
        <v>65413389.999999993</v>
      </c>
      <c r="AC158" s="3" cm="1">
        <f t="array" ref="AC158">IF($S158="",Q158,_FV($S158,"Price")*Q158)</f>
        <v>638281630</v>
      </c>
      <c r="AD158" s="4">
        <f t="shared" si="84"/>
        <v>0.97424439638827109</v>
      </c>
      <c r="AE158" s="4">
        <f t="shared" si="85"/>
        <v>0.25131442744258026</v>
      </c>
      <c r="AF158" s="3">
        <f t="shared" si="86"/>
        <v>13869715000.130301</v>
      </c>
      <c r="AG158" s="4" t="str">
        <f t="shared" si="87"/>
        <v>INPST.AS</v>
      </c>
      <c r="AH158" s="4" t="str">
        <f t="shared" si="88"/>
        <v>InPost S.A.</v>
      </c>
      <c r="AI158" s="8" cm="1">
        <f t="array" ref="AI158">IF(U158="",F158,_FV(U158,"Price")*F158)</f>
        <v>9461115000.1303005</v>
      </c>
      <c r="AJ158" s="5">
        <f t="shared" si="89"/>
        <v>0.245</v>
      </c>
      <c r="AK158" s="5">
        <f t="shared" si="90"/>
        <v>0.20200000000000001</v>
      </c>
      <c r="AL158" s="6">
        <f t="shared" si="91"/>
        <v>3.725181154322355</v>
      </c>
      <c r="AM158" s="6">
        <f t="shared" si="92"/>
        <v>3.8236618738915871</v>
      </c>
      <c r="AN158" s="6">
        <f t="shared" si="93"/>
        <v>0.15606783158741172</v>
      </c>
      <c r="AO158" s="6">
        <f t="shared" si="94"/>
        <v>0.18929019177681122</v>
      </c>
      <c r="AP158" s="5">
        <f t="shared" si="95"/>
        <v>1.2255588238308515</v>
      </c>
    </row>
    <row r="159" spans="1:42" x14ac:dyDescent="0.25">
      <c r="A159" s="1" t="s">
        <v>352</v>
      </c>
      <c r="B159" s="10">
        <v>0.157</v>
      </c>
      <c r="C159" s="10">
        <v>4.3999999999999997E-2</v>
      </c>
      <c r="D159" s="11" t="str">
        <v>Amphastar Pharmaceuticals, Inc.</v>
      </c>
      <c r="E159" s="1">
        <v>48.9</v>
      </c>
      <c r="F159" s="1">
        <v>2380246620</v>
      </c>
      <c r="G159" s="1" t="str">
        <v>USD</v>
      </c>
      <c r="H159" s="13">
        <v>0.29140638934481261</v>
      </c>
      <c r="I159" s="1" t="str">
        <v>USD</v>
      </c>
      <c r="J159" s="3">
        <v>620581000</v>
      </c>
      <c r="K159" s="3">
        <v>156098000</v>
      </c>
      <c r="L159" s="3">
        <v>644395000</v>
      </c>
      <c r="M159" s="9">
        <v>712891000</v>
      </c>
      <c r="N159" s="3">
        <v>712891000</v>
      </c>
      <c r="O159" s="3">
        <v>381307000</v>
      </c>
      <c r="P159" s="3">
        <v>331584000</v>
      </c>
      <c r="Q159" s="3">
        <v>241464000</v>
      </c>
      <c r="R159" s="14" t="str">
        <f t="shared" si="61"/>
        <v/>
      </c>
      <c r="T159" s="16" t="str">
        <f t="shared" si="60"/>
        <v/>
      </c>
      <c r="V159" s="14" cm="1">
        <f t="array" ref="V159">IF($S159="",J159,_FV($S159,"Price")*J159)</f>
        <v>620581000</v>
      </c>
      <c r="W159" s="3" cm="1">
        <f t="array" ref="W159">IF($S159="",K159,_FV($S159,"Price")*K159)</f>
        <v>156098000</v>
      </c>
      <c r="X159" s="3" cm="1">
        <f t="array" ref="X159">IF($S159="",L159,_FV($S159,"Price")*L159)</f>
        <v>644395000</v>
      </c>
      <c r="Y159" s="3" cm="1">
        <f t="array" ref="Y159">IF($S159="",M159,_FV($S159,"Price")*M159)</f>
        <v>712891000</v>
      </c>
      <c r="Z159" s="3" cm="1">
        <f t="array" ref="Z159">IF($S159="",N159,_FV($S159,"Price")*N159)</f>
        <v>712891000</v>
      </c>
      <c r="AA159" s="3" cm="1">
        <f t="array" ref="AA159">IF($S159="",O159,_FV($S159,"Price")*O159)</f>
        <v>381307000</v>
      </c>
      <c r="AB159" s="3" cm="1">
        <f t="array" ref="AB159">IF($S159="",P159,_FV($S159,"Price")*P159)</f>
        <v>331584000</v>
      </c>
      <c r="AC159" s="3" cm="1">
        <f t="array" ref="AC159">IF($S159="",Q159,_FV($S159,"Price")*Q159)</f>
        <v>241464000</v>
      </c>
      <c r="AD159" s="4">
        <f t="shared" si="84"/>
        <v>0.53487419535384795</v>
      </c>
      <c r="AE159" s="4">
        <f t="shared" si="85"/>
        <v>0.33871096703423104</v>
      </c>
      <c r="AF159" s="3">
        <f t="shared" si="86"/>
        <v>2844729620</v>
      </c>
      <c r="AG159" s="4" t="str">
        <f t="shared" si="87"/>
        <v>AMPH</v>
      </c>
      <c r="AH159" s="4" t="str">
        <f t="shared" si="88"/>
        <v>Amphastar Pharmaceuticals, Inc.</v>
      </c>
      <c r="AI159" s="8" cm="1">
        <f t="array" ref="AI159">IF(U159="",F159,_FV(U159,"Price")*F159)</f>
        <v>2380246620</v>
      </c>
      <c r="AJ159" s="5">
        <f t="shared" si="89"/>
        <v>0.157</v>
      </c>
      <c r="AK159" s="5">
        <f t="shared" si="90"/>
        <v>4.3999999999999997E-2</v>
      </c>
      <c r="AL159" s="6">
        <f t="shared" si="91"/>
        <v>3.3388647352821117</v>
      </c>
      <c r="AM159" s="6">
        <f t="shared" si="92"/>
        <v>6.2423365424710271</v>
      </c>
      <c r="AN159" s="6">
        <f t="shared" si="93"/>
        <v>0.39760105366057497</v>
      </c>
      <c r="AO159" s="6">
        <f t="shared" si="94"/>
        <v>1.4187128505615971</v>
      </c>
      <c r="AP159" s="5">
        <f t="shared" si="95"/>
        <v>0.87358516238807904</v>
      </c>
    </row>
    <row r="160" spans="1:42" x14ac:dyDescent="0.25">
      <c r="A160" s="1" t="s">
        <v>360</v>
      </c>
      <c r="B160" s="10">
        <v>0.64</v>
      </c>
      <c r="C160" s="10">
        <v>0.28299999999999997</v>
      </c>
      <c r="D160" s="11" t="str">
        <v>PDD Holdings Inc.</v>
      </c>
      <c r="E160" s="1">
        <v>102.44</v>
      </c>
      <c r="F160" s="1">
        <v>142265661801</v>
      </c>
      <c r="G160" s="1" t="str">
        <v>USD</v>
      </c>
      <c r="H160" s="13">
        <v>0.89678138893940518</v>
      </c>
      <c r="I160" s="1" t="str">
        <v>CNY</v>
      </c>
      <c r="J160" s="3">
        <v>7899208000</v>
      </c>
      <c r="K160" s="3">
        <v>34326192000</v>
      </c>
      <c r="L160" s="3">
        <v>247639205000</v>
      </c>
      <c r="M160" s="9">
        <v>341592997000</v>
      </c>
      <c r="N160" s="3">
        <v>341592997000</v>
      </c>
      <c r="O160" s="3">
        <v>213291708000</v>
      </c>
      <c r="P160" s="3">
        <v>128301289000</v>
      </c>
      <c r="Q160" s="3">
        <v>73777626000</v>
      </c>
      <c r="R160" s="14" t="str">
        <f t="shared" si="61"/>
        <v>CNY/USD</v>
      </c>
      <c r="S160" s="3" t="e" vm="5">
        <v>#VALUE!</v>
      </c>
      <c r="T160" s="16" t="str">
        <f t="shared" si="60"/>
        <v/>
      </c>
      <c r="V160" s="14" cm="1">
        <f t="array" ref="V160">IF($S160="",J160,_FV($S160,"Price")*J160)</f>
        <v>1120107694.4000001</v>
      </c>
      <c r="W160" s="3" cm="1">
        <f t="array" ref="W160">IF($S160="",K160,_FV($S160,"Price")*K160)</f>
        <v>4867454025.6000004</v>
      </c>
      <c r="X160" s="3" cm="1">
        <f t="array" ref="X160">IF($S160="",L160,_FV($S160,"Price")*L160)</f>
        <v>35115239269</v>
      </c>
      <c r="Y160" s="3" cm="1">
        <f t="array" ref="Y160">IF($S160="",M160,_FV($S160,"Price")*M160)</f>
        <v>48437886974.600006</v>
      </c>
      <c r="Z160" s="3" cm="1">
        <f t="array" ref="Z160">IF($S160="",N160,_FV($S160,"Price")*N160)</f>
        <v>48437886974.600006</v>
      </c>
      <c r="AA160" s="3" cm="1">
        <f t="array" ref="AA160">IF($S160="",O160,_FV($S160,"Price")*O160)</f>
        <v>30244764194.400002</v>
      </c>
      <c r="AB160" s="3" cm="1">
        <f t="array" ref="AB160">IF($S160="",P160,_FV($S160,"Price")*P160)</f>
        <v>18193122780.200001</v>
      </c>
      <c r="AC160" s="3" cm="1">
        <f t="array" ref="AC160">IF($S160="",Q160,_FV($S160,"Price")*Q160)</f>
        <v>10461667366.800001</v>
      </c>
      <c r="AD160" s="4">
        <f t="shared" ref="AD160:AD161" si="96">(N160-P160)/N160</f>
        <v>0.62440304652966871</v>
      </c>
      <c r="AE160" s="4">
        <f t="shared" ref="AE160:AE161" si="97">Q160/N160</f>
        <v>0.21598108464735299</v>
      </c>
      <c r="AF160" s="3">
        <f t="shared" ref="AF160:AF161" si="98">(AI160)+J160-K160</f>
        <v>115838677801</v>
      </c>
      <c r="AG160" s="4" t="str">
        <f t="shared" ref="AG160:AG161" si="99">A160</f>
        <v>PDD</v>
      </c>
      <c r="AH160" s="4" t="str">
        <f t="shared" ref="AH160:AH161" si="100">D160</f>
        <v>PDD Holdings Inc.</v>
      </c>
      <c r="AI160" s="8" cm="1">
        <f t="array" ref="AI160">IF(U160="",F160,_FV(U160,"Price")*F160)</f>
        <v>142265661801</v>
      </c>
      <c r="AJ160" s="5">
        <f t="shared" ref="AJ160:AJ161" si="101">B160</f>
        <v>0.64</v>
      </c>
      <c r="AK160" s="5">
        <f t="shared" ref="AK160:AK161" si="102">C160</f>
        <v>0.28299999999999997</v>
      </c>
      <c r="AL160" s="6">
        <f t="shared" ref="AL160:AL161" si="103">AI160/Z160</f>
        <v>2.9370740692219224</v>
      </c>
      <c r="AM160" s="6">
        <f t="shared" ref="AM160:AM161" si="104">AI160/AA160</f>
        <v>4.7038112410656963</v>
      </c>
      <c r="AN160" s="6">
        <f t="shared" ref="AN160:AN161" si="105">AI160/AA160/B160/100</f>
        <v>7.3497050641651504E-2</v>
      </c>
      <c r="AO160" s="6">
        <f t="shared" ref="AO160:AO161" si="106">AI160/AA160/C160/100</f>
        <v>0.16621241134507764</v>
      </c>
      <c r="AP160" s="5">
        <f t="shared" ref="AP160:AP161" si="107">AD160+AE160</f>
        <v>0.84038413117702171</v>
      </c>
    </row>
    <row r="161" spans="1:42" x14ac:dyDescent="0.25">
      <c r="A161" s="1" t="s">
        <v>361</v>
      </c>
      <c r="B161" s="10">
        <v>0.245</v>
      </c>
      <c r="C161" s="10">
        <v>0.154</v>
      </c>
      <c r="D161" s="11" t="str">
        <v>Uber Technologies, Inc.</v>
      </c>
      <c r="E161" s="1">
        <v>74.894999999999996</v>
      </c>
      <c r="F161" s="1">
        <v>157349901300</v>
      </c>
      <c r="G161" s="1" t="str">
        <v>USD</v>
      </c>
      <c r="H161" s="13">
        <v>0.16952661793769802</v>
      </c>
      <c r="I161" s="1" t="str">
        <v>USD</v>
      </c>
      <c r="J161" s="3">
        <v>11297000000</v>
      </c>
      <c r="K161" s="3">
        <v>4208000000</v>
      </c>
      <c r="L161" s="3">
        <v>37281000000</v>
      </c>
      <c r="M161" s="9">
        <v>40059000000</v>
      </c>
      <c r="N161" s="3">
        <v>40059000000</v>
      </c>
      <c r="O161" s="3">
        <v>14865000000</v>
      </c>
      <c r="P161" s="3">
        <v>25194000000</v>
      </c>
      <c r="Q161" s="3">
        <v>2219000000</v>
      </c>
      <c r="R161" s="14" t="str">
        <f t="shared" si="61"/>
        <v/>
      </c>
      <c r="S161" s="3" t="s">
        <v>258</v>
      </c>
      <c r="T161" s="16" t="str">
        <f t="shared" si="60"/>
        <v/>
      </c>
      <c r="V161" s="14" cm="1">
        <f t="array" ref="V161">IF($S161="",J161,_FV($S161,"Price")*J161)</f>
        <v>11297000000</v>
      </c>
      <c r="W161" s="3" cm="1">
        <f t="array" ref="W161">IF($S161="",K161,_FV($S161,"Price")*K161)</f>
        <v>4208000000</v>
      </c>
      <c r="X161" s="3" cm="1">
        <f t="array" ref="X161">IF($S161="",L161,_FV($S161,"Price")*L161)</f>
        <v>37281000000</v>
      </c>
      <c r="Y161" s="3" cm="1">
        <f t="array" ref="Y161">IF($S161="",M161,_FV($S161,"Price")*M161)</f>
        <v>40059000000</v>
      </c>
      <c r="Z161" s="3" cm="1">
        <f t="array" ref="Z161">IF($S161="",N161,_FV($S161,"Price")*N161)</f>
        <v>40059000000</v>
      </c>
      <c r="AA161" s="3" cm="1">
        <f t="array" ref="AA161">IF($S161="",O161,_FV($S161,"Price")*O161)</f>
        <v>14865000000</v>
      </c>
      <c r="AB161" s="3" cm="1">
        <f t="array" ref="AB161">IF($S161="",P161,_FV($S161,"Price")*P161)</f>
        <v>25194000000</v>
      </c>
      <c r="AC161" s="3" cm="1">
        <f t="array" ref="AC161">IF($S161="",Q161,_FV($S161,"Price")*Q161)</f>
        <v>2219000000</v>
      </c>
      <c r="AD161" s="4">
        <f t="shared" si="96"/>
        <v>0.37107766045083501</v>
      </c>
      <c r="AE161" s="4">
        <f t="shared" si="97"/>
        <v>5.5393294890037192E-2</v>
      </c>
      <c r="AF161" s="3">
        <f t="shared" si="98"/>
        <v>164438901300</v>
      </c>
      <c r="AG161" s="4" t="str">
        <f t="shared" si="99"/>
        <v>UBER</v>
      </c>
      <c r="AH161" s="4" t="str">
        <f t="shared" si="100"/>
        <v>Uber Technologies, Inc.</v>
      </c>
      <c r="AI161" s="8" cm="1">
        <f t="array" ref="AI161">IF(U161="",F161,_FV(U161,"Price")*F161)</f>
        <v>157349901300</v>
      </c>
      <c r="AJ161" s="5">
        <f t="shared" si="101"/>
        <v>0.245</v>
      </c>
      <c r="AK161" s="5">
        <f t="shared" si="102"/>
        <v>0.154</v>
      </c>
      <c r="AL161" s="6">
        <f t="shared" si="103"/>
        <v>3.9279538006440502</v>
      </c>
      <c r="AM161" s="6">
        <f t="shared" si="104"/>
        <v>10.585260766902119</v>
      </c>
      <c r="AN161" s="6">
        <f t="shared" si="105"/>
        <v>0.43205145987355587</v>
      </c>
      <c r="AO161" s="6">
        <f t="shared" si="106"/>
        <v>0.68735459525338427</v>
      </c>
      <c r="AP161" s="5">
        <f t="shared" si="107"/>
        <v>0.4264709553408722</v>
      </c>
    </row>
    <row r="162" spans="1:42" x14ac:dyDescent="0.25">
      <c r="A162" s="1" t="s">
        <v>364</v>
      </c>
      <c r="B162" s="10">
        <v>1.496</v>
      </c>
      <c r="C162" s="10">
        <v>0.32400000000000001</v>
      </c>
      <c r="D162" s="11" t="str">
        <v>Iris Energy Limited</v>
      </c>
      <c r="E162" s="1">
        <v>7.9950000000000001</v>
      </c>
      <c r="F162" s="1">
        <v>1501855249</v>
      </c>
      <c r="G162" s="1" t="str">
        <v>USD</v>
      </c>
      <c r="H162" s="13">
        <v>1.4790687202849992</v>
      </c>
      <c r="I162" s="1" t="str">
        <v>USD</v>
      </c>
      <c r="J162" s="3">
        <v>1655000</v>
      </c>
      <c r="K162" s="3">
        <v>68894000</v>
      </c>
      <c r="L162" s="3">
        <v>187192000</v>
      </c>
      <c r="M162" s="9">
        <v>191280500</v>
      </c>
      <c r="N162" s="3">
        <v>191280500</v>
      </c>
      <c r="O162" s="3">
        <v>47036000</v>
      </c>
      <c r="P162" s="3">
        <v>144244500</v>
      </c>
      <c r="Q162" s="3">
        <v>21927000</v>
      </c>
      <c r="R162" s="14" t="str">
        <f t="shared" si="61"/>
        <v/>
      </c>
      <c r="S162" s="3" t="s">
        <v>258</v>
      </c>
      <c r="T162" s="16" t="str">
        <f t="shared" si="60"/>
        <v/>
      </c>
      <c r="V162" s="14" cm="1">
        <f t="array" ref="V162">IF($S162="",J162,_FV($S162,"Price")*J162)</f>
        <v>1655000</v>
      </c>
      <c r="W162" s="3" cm="1">
        <f t="array" ref="W162">IF($S162="",K162,_FV($S162,"Price")*K162)</f>
        <v>68894000</v>
      </c>
      <c r="X162" s="3" cm="1">
        <f t="array" ref="X162">IF($S162="",L162,_FV($S162,"Price")*L162)</f>
        <v>187192000</v>
      </c>
      <c r="Y162" s="3" cm="1">
        <f t="array" ref="Y162">IF($S162="",M162,_FV($S162,"Price")*M162)</f>
        <v>191280500</v>
      </c>
      <c r="Z162" s="3" cm="1">
        <f t="array" ref="Z162">IF($S162="",N162,_FV($S162,"Price")*N162)</f>
        <v>191280500</v>
      </c>
      <c r="AA162" s="3" cm="1">
        <f t="array" ref="AA162">IF($S162="",O162,_FV($S162,"Price")*O162)</f>
        <v>47036000</v>
      </c>
      <c r="AB162" s="3" cm="1">
        <f t="array" ref="AB162">IF($S162="",P162,_FV($S162,"Price")*P162)</f>
        <v>144244500</v>
      </c>
      <c r="AC162" s="3" cm="1">
        <f t="array" ref="AC162">IF($S162="",Q162,_FV($S162,"Price")*Q162)</f>
        <v>21927000</v>
      </c>
      <c r="AD162" s="4">
        <f t="shared" ref="AD162:AD163" si="108">(N162-P162)/N162</f>
        <v>0.24590065375195067</v>
      </c>
      <c r="AE162" s="4">
        <f t="shared" ref="AE162:AE163" si="109">Q162/N162</f>
        <v>0.11463269909896723</v>
      </c>
      <c r="AF162" s="3">
        <f t="shared" ref="AF162:AF163" si="110">(AI162)+J162-K162</f>
        <v>1434616249</v>
      </c>
      <c r="AG162" s="4" t="str">
        <f t="shared" ref="AG162:AG163" si="111">A162</f>
        <v>IREN</v>
      </c>
      <c r="AH162" s="4" t="str">
        <f t="shared" ref="AH162:AH163" si="112">D162</f>
        <v>Iris Energy Limited</v>
      </c>
      <c r="AI162" s="8" cm="1">
        <f t="array" ref="AI162">IF(U162="",F162,_FV(U162,"Price")*F162)</f>
        <v>1501855249</v>
      </c>
      <c r="AJ162" s="5">
        <f t="shared" ref="AJ162:AJ163" si="113">B162</f>
        <v>1.496</v>
      </c>
      <c r="AK162" s="5">
        <f t="shared" ref="AK162:AK163" si="114">C162</f>
        <v>0.32400000000000001</v>
      </c>
      <c r="AL162" s="6">
        <f t="shared" ref="AL162:AL163" si="115">AI162/Z162</f>
        <v>7.8515857549514978</v>
      </c>
      <c r="AM162" s="6">
        <f t="shared" ref="AM162:AM163" si="116">AI162/AA162</f>
        <v>31.929910047623096</v>
      </c>
      <c r="AN162" s="6">
        <f t="shared" ref="AN162:AN163" si="117">AI162/AA162/B162/100</f>
        <v>0.21343522759106348</v>
      </c>
      <c r="AO162" s="6">
        <f t="shared" ref="AO162:AO163" si="118">AI162/AA162/C162/100</f>
        <v>0.98549105085256472</v>
      </c>
      <c r="AP162" s="5">
        <f t="shared" ref="AP162:AP163" si="119">AD162+AE162</f>
        <v>0.36053335285091792</v>
      </c>
    </row>
    <row r="163" spans="1:42" x14ac:dyDescent="0.25">
      <c r="A163" s="1" t="s">
        <v>365</v>
      </c>
      <c r="B163" s="10">
        <v>0.03</v>
      </c>
      <c r="C163" s="10">
        <v>0.04</v>
      </c>
      <c r="D163" s="11" t="str">
        <v>HelloFresh SE</v>
      </c>
      <c r="E163" s="1">
        <v>8.2840000000000007</v>
      </c>
      <c r="F163" s="1">
        <v>1393322376</v>
      </c>
      <c r="G163" s="1" t="str">
        <v>EUR</v>
      </c>
      <c r="H163" s="13">
        <v>-1.3934167630665685E-3</v>
      </c>
      <c r="I163" s="1" t="str">
        <v>EUR</v>
      </c>
      <c r="J163" s="3">
        <v>681900000</v>
      </c>
      <c r="K163" s="3">
        <v>504000000</v>
      </c>
      <c r="L163" s="3">
        <v>7596600000</v>
      </c>
      <c r="M163" s="9">
        <v>7687300000</v>
      </c>
      <c r="N163" s="3">
        <v>7687300000</v>
      </c>
      <c r="O163" s="3">
        <v>4718500000</v>
      </c>
      <c r="P163" s="3">
        <v>2968800000</v>
      </c>
      <c r="Q163" s="3">
        <v>357800000</v>
      </c>
      <c r="R163" s="14" t="str">
        <f t="shared" si="61"/>
        <v>EUR/USD</v>
      </c>
      <c r="S163" s="3" t="e" vm="3">
        <v>#VALUE!</v>
      </c>
      <c r="T163" s="16" t="str">
        <f t="shared" si="60"/>
        <v>EUR/USD</v>
      </c>
      <c r="U163" s="1" t="e" vm="3">
        <v>#VALUE!</v>
      </c>
      <c r="V163" s="14" cm="1">
        <f t="array" ref="V163">IF($S163="",J163,_FV($S163,"Price")*J163)</f>
        <v>758204610.00000012</v>
      </c>
      <c r="W163" s="3" cm="1">
        <f t="array" ref="W163">IF($S163="",K163,_FV($S163,"Price")*K163)</f>
        <v>560397600</v>
      </c>
      <c r="X163" s="3" cm="1">
        <f t="array" ref="X163">IF($S163="",L163,_FV($S163,"Price")*L163)</f>
        <v>8446659540.000001</v>
      </c>
      <c r="Y163" s="3" cm="1">
        <f t="array" ref="Y163">IF($S163="",M163,_FV($S163,"Price")*M163)</f>
        <v>8547508870.000001</v>
      </c>
      <c r="Z163" s="3" cm="1">
        <f t="array" ref="Z163">IF($S163="",N163,_FV($S163,"Price")*N163)</f>
        <v>8547508870.000001</v>
      </c>
      <c r="AA163" s="3" cm="1">
        <f t="array" ref="AA163">IF($S163="",O163,_FV($S163,"Price")*O163)</f>
        <v>5246500150.000001</v>
      </c>
      <c r="AB163" s="3" cm="1">
        <f t="array" ref="AB163">IF($S163="",P163,_FV($S163,"Price")*P163)</f>
        <v>3301008720.0000005</v>
      </c>
      <c r="AC163" s="3" cm="1">
        <f t="array" ref="AC163">IF($S163="",Q163,_FV($S163,"Price")*Q163)</f>
        <v>397837820.00000006</v>
      </c>
      <c r="AD163" s="4">
        <f t="shared" si="108"/>
        <v>0.6138045867859977</v>
      </c>
      <c r="AE163" s="4">
        <f t="shared" si="109"/>
        <v>4.6544300339521026E-2</v>
      </c>
      <c r="AF163" s="3">
        <f t="shared" si="110"/>
        <v>1727135149.8744001</v>
      </c>
      <c r="AG163" s="4" t="str">
        <f t="shared" si="111"/>
        <v>HFG.DE</v>
      </c>
      <c r="AH163" s="4" t="str">
        <f t="shared" si="112"/>
        <v>HelloFresh SE</v>
      </c>
      <c r="AI163" s="8" cm="1">
        <f t="array" ref="AI163">IF(U163="",F163,_FV(U163,"Price")*F163)</f>
        <v>1549235149.8744001</v>
      </c>
      <c r="AJ163" s="5">
        <f t="shared" si="113"/>
        <v>0.03</v>
      </c>
      <c r="AK163" s="5">
        <f t="shared" si="114"/>
        <v>0.04</v>
      </c>
      <c r="AL163" s="6">
        <f t="shared" si="115"/>
        <v>0.18124990256657084</v>
      </c>
      <c r="AM163" s="6">
        <f t="shared" si="116"/>
        <v>0.29528926057009641</v>
      </c>
      <c r="AN163" s="6">
        <f t="shared" si="117"/>
        <v>9.8429753523365471E-2</v>
      </c>
      <c r="AO163" s="6">
        <f t="shared" si="118"/>
        <v>7.3822315142524103E-2</v>
      </c>
      <c r="AP163" s="5">
        <f t="shared" si="119"/>
        <v>0.66034888712551876</v>
      </c>
    </row>
    <row r="164" spans="1:42" x14ac:dyDescent="0.25">
      <c r="A164" s="1" t="s">
        <v>368</v>
      </c>
      <c r="B164" s="10">
        <v>0.17199999999999999</v>
      </c>
      <c r="C164" s="10">
        <v>0.29700001999999998</v>
      </c>
      <c r="D164" s="11" t="str">
        <v>Li Auto Inc.</v>
      </c>
      <c r="E164" s="1">
        <v>22.234999999999999</v>
      </c>
      <c r="F164" s="1">
        <v>21742396138</v>
      </c>
      <c r="G164" s="1" t="str">
        <v>USD</v>
      </c>
      <c r="H164" s="13">
        <v>1.7348209244827455</v>
      </c>
      <c r="I164" s="1" t="str">
        <v>CNY</v>
      </c>
      <c r="J164" s="3">
        <v>15464003000</v>
      </c>
      <c r="K164" s="3">
        <v>38478016000</v>
      </c>
      <c r="L164" s="3">
        <v>123851332000</v>
      </c>
      <c r="M164" s="9">
        <v>133723608000</v>
      </c>
      <c r="N164" s="3">
        <v>133723608000</v>
      </c>
      <c r="O164" s="3">
        <v>28892614000</v>
      </c>
      <c r="P164" s="3">
        <v>104830994000</v>
      </c>
      <c r="Q164" s="3">
        <v>10539819001</v>
      </c>
      <c r="R164" s="14" t="str">
        <f t="shared" si="61"/>
        <v>CNY/USD</v>
      </c>
      <c r="S164" s="3" t="e" vm="5">
        <v>#VALUE!</v>
      </c>
      <c r="T164" s="16" t="str">
        <f t="shared" si="60"/>
        <v/>
      </c>
      <c r="V164" s="14" cm="1">
        <f t="array" ref="V164">IF($S164="",J164,_FV($S164,"Price")*J164)</f>
        <v>2192795625.4000001</v>
      </c>
      <c r="W164" s="3" cm="1">
        <f t="array" ref="W164">IF($S164="",K164,_FV($S164,"Price")*K164)</f>
        <v>5456182668.8000002</v>
      </c>
      <c r="X164" s="3" cm="1">
        <f t="array" ref="X164">IF($S164="",L164,_FV($S164,"Price")*L164)</f>
        <v>17562118877.600002</v>
      </c>
      <c r="Y164" s="3" cm="1">
        <f t="array" ref="Y164">IF($S164="",M164,_FV($S164,"Price")*M164)</f>
        <v>18962007614.400002</v>
      </c>
      <c r="Z164" s="3" cm="1">
        <f t="array" ref="Z164">IF($S164="",N164,_FV($S164,"Price")*N164)</f>
        <v>18962007614.400002</v>
      </c>
      <c r="AA164" s="3" cm="1">
        <f t="array" ref="AA164">IF($S164="",O164,_FV($S164,"Price")*O164)</f>
        <v>4096972665.2000003</v>
      </c>
      <c r="AB164" s="3" cm="1">
        <f t="array" ref="AB164">IF($S164="",P164,_FV($S164,"Price")*P164)</f>
        <v>14865034949.200001</v>
      </c>
      <c r="AC164" s="3" cm="1">
        <f t="array" ref="AC164">IF($S164="",Q164,_FV($S164,"Price")*Q164)</f>
        <v>1494546334.3418002</v>
      </c>
      <c r="AD164" s="4">
        <f t="shared" ref="AD164:AD166" si="120">(N164-P164)/N164</f>
        <v>0.21606217804114289</v>
      </c>
      <c r="AE164" s="4">
        <f t="shared" ref="AE164:AE166" si="121">Q164/N164</f>
        <v>7.8817937674849459E-2</v>
      </c>
      <c r="AF164" s="3">
        <f t="shared" ref="AF164:AF166" si="122">(AI164)+J164-K164</f>
        <v>-1271616862</v>
      </c>
      <c r="AG164" s="4" t="str">
        <f t="shared" ref="AG164:AG166" si="123">A164</f>
        <v>LI</v>
      </c>
      <c r="AH164" s="4" t="str">
        <f t="shared" ref="AH164:AH166" si="124">D164</f>
        <v>Li Auto Inc.</v>
      </c>
      <c r="AI164" s="8" cm="1">
        <f t="array" ref="AI164">IF(U164="",F164,_FV(U164,"Price")*F164)</f>
        <v>21742396138</v>
      </c>
      <c r="AJ164" s="5">
        <f t="shared" ref="AJ164:AJ166" si="125">B164</f>
        <v>0.17199999999999999</v>
      </c>
      <c r="AK164" s="5">
        <f t="shared" ref="AK164:AK166" si="126">C164</f>
        <v>0.29700001999999998</v>
      </c>
      <c r="AL164" s="6">
        <f t="shared" ref="AL164:AL166" si="127">AI164/Z164</f>
        <v>1.1466294381977009</v>
      </c>
      <c r="AM164" s="6">
        <f t="shared" ref="AM164:AM166" si="128">AI164/AA164</f>
        <v>5.3069419580661545</v>
      </c>
      <c r="AN164" s="6">
        <f t="shared" ref="AN164:AN166" si="129">AI164/AA164/B164/100</f>
        <v>0.30854313709686948</v>
      </c>
      <c r="AO164" s="6">
        <f t="shared" ref="AO164:AO166" si="130">AI164/AA164/C164/100</f>
        <v>0.17868490238034848</v>
      </c>
      <c r="AP164" s="5">
        <f t="shared" ref="AP164:AP166" si="131">AD164+AE164</f>
        <v>0.29488011571599237</v>
      </c>
    </row>
    <row r="165" spans="1:42" x14ac:dyDescent="0.25">
      <c r="A165" s="1" t="s">
        <v>369</v>
      </c>
      <c r="B165" s="10">
        <v>0.14399999999999999</v>
      </c>
      <c r="C165" s="10">
        <v>0.25600000000000001</v>
      </c>
      <c r="D165" s="11" t="str">
        <v>BlackSky Technology Inc.</v>
      </c>
      <c r="E165" s="1">
        <v>5.375</v>
      </c>
      <c r="F165" s="1">
        <v>100049175</v>
      </c>
      <c r="G165" s="1" t="str">
        <v>USD</v>
      </c>
      <c r="H165" s="13">
        <v>0.44593726090283092</v>
      </c>
      <c r="I165" s="1" t="str">
        <v>USD</v>
      </c>
      <c r="J165" s="3">
        <v>115450000</v>
      </c>
      <c r="K165" s="3">
        <v>34181000</v>
      </c>
      <c r="L165" s="3">
        <v>94492000</v>
      </c>
      <c r="M165" s="9">
        <v>105942000</v>
      </c>
      <c r="N165" s="3">
        <v>105942000</v>
      </c>
      <c r="O165" s="3">
        <v>40093000</v>
      </c>
      <c r="P165" s="3">
        <v>65849000</v>
      </c>
      <c r="Q165" s="3">
        <v>-11666000</v>
      </c>
      <c r="R165" s="14" t="str">
        <f t="shared" si="61"/>
        <v/>
      </c>
      <c r="S165" s="3" t="s">
        <v>258</v>
      </c>
      <c r="T165" s="16" t="str">
        <f t="shared" si="60"/>
        <v/>
      </c>
      <c r="V165" s="14" cm="1">
        <f t="array" ref="V165">IF($S165="",J165,_FV($S165,"Price")*J165)</f>
        <v>115450000</v>
      </c>
      <c r="W165" s="3" cm="1">
        <f t="array" ref="W165">IF($S165="",K165,_FV($S165,"Price")*K165)</f>
        <v>34181000</v>
      </c>
      <c r="X165" s="3" cm="1">
        <f t="array" ref="X165">IF($S165="",L165,_FV($S165,"Price")*L165)</f>
        <v>94492000</v>
      </c>
      <c r="Y165" s="3" cm="1">
        <f t="array" ref="Y165">IF($S165="",M165,_FV($S165,"Price")*M165)</f>
        <v>105942000</v>
      </c>
      <c r="Z165" s="3" cm="1">
        <f t="array" ref="Z165">IF($S165="",N165,_FV($S165,"Price")*N165)</f>
        <v>105942000</v>
      </c>
      <c r="AA165" s="3" cm="1">
        <f t="array" ref="AA165">IF($S165="",O165,_FV($S165,"Price")*O165)</f>
        <v>40093000</v>
      </c>
      <c r="AB165" s="3" cm="1">
        <f t="array" ref="AB165">IF($S165="",P165,_FV($S165,"Price")*P165)</f>
        <v>65849000</v>
      </c>
      <c r="AC165" s="3" cm="1">
        <f t="array" ref="AC165">IF($S165="",Q165,_FV($S165,"Price")*Q165)</f>
        <v>-11666000</v>
      </c>
      <c r="AD165" s="4">
        <f t="shared" si="120"/>
        <v>0.37844292159861054</v>
      </c>
      <c r="AE165" s="4">
        <f t="shared" si="121"/>
        <v>-0.11011685639312077</v>
      </c>
      <c r="AF165" s="3">
        <f t="shared" si="122"/>
        <v>181318175</v>
      </c>
      <c r="AG165" s="4" t="str">
        <f t="shared" si="123"/>
        <v>BKSY</v>
      </c>
      <c r="AH165" s="4" t="str">
        <f t="shared" si="124"/>
        <v>BlackSky Technology Inc.</v>
      </c>
      <c r="AI165" s="8" cm="1">
        <f t="array" ref="AI165">IF(U165="",F165,_FV(U165,"Price")*F165)</f>
        <v>100049175</v>
      </c>
      <c r="AJ165" s="5">
        <f t="shared" si="125"/>
        <v>0.14399999999999999</v>
      </c>
      <c r="AK165" s="5">
        <f t="shared" si="126"/>
        <v>0.25600000000000001</v>
      </c>
      <c r="AL165" s="6">
        <f t="shared" si="127"/>
        <v>0.94437687602650511</v>
      </c>
      <c r="AM165" s="6">
        <f t="shared" si="128"/>
        <v>2.4954275060484372</v>
      </c>
      <c r="AN165" s="6">
        <f t="shared" si="129"/>
        <v>0.17329357680891927</v>
      </c>
      <c r="AO165" s="6">
        <f t="shared" si="130"/>
        <v>9.7477636955017072E-2</v>
      </c>
      <c r="AP165" s="5">
        <f t="shared" si="131"/>
        <v>0.26832606520548974</v>
      </c>
    </row>
    <row r="166" spans="1:42" x14ac:dyDescent="0.25">
      <c r="A166" s="1" t="s">
        <v>370</v>
      </c>
      <c r="B166" s="10">
        <v>0.33</v>
      </c>
      <c r="C166" s="10">
        <v>0.253</v>
      </c>
      <c r="D166" s="11" t="str">
        <v>Luckin Coffee Inc.</v>
      </c>
      <c r="E166" s="1">
        <v>20.18</v>
      </c>
      <c r="F166" s="1">
        <v>5645503525</v>
      </c>
      <c r="G166" s="1" t="str">
        <v>USD</v>
      </c>
      <c r="H166" s="13">
        <v>0.87340703538152686</v>
      </c>
      <c r="I166" s="1" t="str">
        <v>CNY</v>
      </c>
      <c r="J166" s="3">
        <v>5640031000</v>
      </c>
      <c r="K166" s="3">
        <v>3534304000</v>
      </c>
      <c r="L166" s="3">
        <v>24903166000</v>
      </c>
      <c r="M166" s="9">
        <v>28945781000</v>
      </c>
      <c r="N166" s="3">
        <v>28945781000</v>
      </c>
      <c r="O166" s="3">
        <v>8104242000</v>
      </c>
      <c r="P166" s="3">
        <v>20841539000</v>
      </c>
      <c r="Q166" s="3">
        <v>5286779000</v>
      </c>
      <c r="R166" s="14" t="str">
        <f t="shared" si="61"/>
        <v>CNY/USD</v>
      </c>
      <c r="S166" s="3" t="e" vm="5">
        <v>#VALUE!</v>
      </c>
      <c r="T166" s="16" t="str">
        <f>IF(G166="USD","",G166 &amp; "/USD")</f>
        <v/>
      </c>
      <c r="V166" s="14" cm="1">
        <f t="array" ref="V166">IF($S166="",J166,_FV($S166,"Price")*J166)</f>
        <v>799756395.80000007</v>
      </c>
      <c r="W166" s="3" cm="1">
        <f t="array" ref="W166">IF($S166="",K166,_FV($S166,"Price")*K166)</f>
        <v>501164307.20000005</v>
      </c>
      <c r="X166" s="3" cm="1">
        <f t="array" ref="X166">IF($S166="",L166,_FV($S166,"Price")*L166)</f>
        <v>3531268938.8000002</v>
      </c>
      <c r="Y166" s="3" cm="1">
        <f t="array" ref="Y166">IF($S166="",M166,_FV($S166,"Price")*M166)</f>
        <v>4104511745.8000002</v>
      </c>
      <c r="Z166" s="3" cm="1">
        <f t="array" ref="Z166">IF($S166="",N166,_FV($S166,"Price")*N166)</f>
        <v>4104511745.8000002</v>
      </c>
      <c r="AA166" s="3" cm="1">
        <f t="array" ref="AA166">IF($S166="",O166,_FV($S166,"Price")*O166)</f>
        <v>1149181515.6000001</v>
      </c>
      <c r="AB166" s="3" cm="1">
        <f t="array" ref="AB166">IF($S166="",P166,_FV($S166,"Price")*P166)</f>
        <v>2955330230.2000003</v>
      </c>
      <c r="AC166" s="3" cm="1">
        <f t="array" ref="AC166">IF($S166="",Q166,_FV($S166,"Price")*Q166)</f>
        <v>749665262.20000005</v>
      </c>
      <c r="AD166" s="4">
        <f t="shared" si="120"/>
        <v>0.2799800772347445</v>
      </c>
      <c r="AE166" s="4">
        <f t="shared" si="121"/>
        <v>0.18264419951218452</v>
      </c>
      <c r="AF166" s="3">
        <f t="shared" si="122"/>
        <v>7751230525</v>
      </c>
      <c r="AG166" s="4" t="str">
        <f t="shared" si="123"/>
        <v>LKNCY</v>
      </c>
      <c r="AH166" s="4" t="str">
        <f t="shared" si="124"/>
        <v>Luckin Coffee Inc.</v>
      </c>
      <c r="AI166" s="8" cm="1">
        <f t="array" ref="AI166">IF(U166="",F166,_FV(U166,"Price")*F166)</f>
        <v>5645503525</v>
      </c>
      <c r="AJ166" s="5">
        <f t="shared" si="125"/>
        <v>0.33</v>
      </c>
      <c r="AK166" s="5">
        <f t="shared" si="126"/>
        <v>0.253</v>
      </c>
      <c r="AL166" s="6">
        <f t="shared" si="127"/>
        <v>1.3754385112375038</v>
      </c>
      <c r="AM166" s="6">
        <f t="shared" si="128"/>
        <v>4.912629944323827</v>
      </c>
      <c r="AN166" s="6">
        <f>AI166/AA166/B166/100</f>
        <v>0.14886757407041901</v>
      </c>
      <c r="AO166" s="6">
        <f t="shared" si="130"/>
        <v>0.19417509661358998</v>
      </c>
      <c r="AP166" s="5">
        <f t="shared" si="131"/>
        <v>0.46262427674692902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953-B7EC-4A17-B355-B0E44D6914A2}">
  <dimension ref="A1:K164"/>
  <sheetViews>
    <sheetView tabSelected="1" topLeftCell="B7" workbookViewId="0">
      <selection activeCell="E13" sqref="E13"/>
    </sheetView>
  </sheetViews>
  <sheetFormatPr defaultRowHeight="15" x14ac:dyDescent="0.25"/>
  <cols>
    <col min="1" max="1" width="11" style="1" bestFit="1" customWidth="1"/>
    <col min="2" max="2" width="51.42578125" style="1" bestFit="1" customWidth="1"/>
    <col min="3" max="3" width="20.140625" style="8" bestFit="1" customWidth="1"/>
    <col min="4" max="4" width="23.85546875" style="10" bestFit="1" customWidth="1"/>
    <col min="5" max="5" width="23.85546875" style="2" bestFit="1" customWidth="1"/>
    <col min="6" max="6" width="18.28515625" style="2" bestFit="1" customWidth="1"/>
    <col min="7" max="7" width="16.7109375" style="2" bestFit="1" customWidth="1"/>
    <col min="8" max="8" width="28.7109375" style="2" bestFit="1" customWidth="1"/>
    <col min="9" max="9" width="29.7109375" style="10" bestFit="1" customWidth="1"/>
    <col min="10" max="10" width="14.42578125" bestFit="1" customWidth="1"/>
    <col min="11" max="11" width="36.5703125" bestFit="1" customWidth="1"/>
  </cols>
  <sheetData>
    <row r="1" spans="1:11" x14ac:dyDescent="0.25">
      <c r="A1" s="7" t="s">
        <v>129</v>
      </c>
      <c r="B1" s="7" t="s">
        <v>119</v>
      </c>
      <c r="C1" s="7" t="s">
        <v>255</v>
      </c>
      <c r="D1" s="7" t="s">
        <v>332</v>
      </c>
      <c r="E1" s="7" t="s">
        <v>345</v>
      </c>
      <c r="F1" s="7" t="s">
        <v>251</v>
      </c>
      <c r="G1" s="7" t="s">
        <v>250</v>
      </c>
      <c r="H1" s="7" t="s">
        <v>249</v>
      </c>
      <c r="I1" s="7" t="s">
        <v>252</v>
      </c>
      <c r="J1" s="7" t="s">
        <v>245</v>
      </c>
      <c r="K1" s="7" t="s">
        <v>311</v>
      </c>
    </row>
    <row r="2" spans="1:11" x14ac:dyDescent="0.25">
      <c r="A2" s="1" t="s">
        <v>350</v>
      </c>
      <c r="B2" s="1" t="s">
        <v>357</v>
      </c>
      <c r="C2" s="8">
        <v>197474700590</v>
      </c>
      <c r="D2" s="10">
        <v>-5.0000000000000001E-3</v>
      </c>
      <c r="E2" s="10">
        <v>7.9000000000000001E-2</v>
      </c>
      <c r="F2" s="2">
        <v>9.356773304430229</v>
      </c>
      <c r="G2" s="2">
        <v>15.750095756101452</v>
      </c>
      <c r="H2" s="2">
        <v>-31.5001915122029</v>
      </c>
      <c r="I2" s="2">
        <v>1.9936830071014495</v>
      </c>
      <c r="J2" s="10">
        <v>0.9615257048092869</v>
      </c>
      <c r="K2" s="2">
        <f>(Table1[[#This Row],[MC / TTMGP / Rev Growth]]+Table1[[#This Row],[MC / TTMGP / Rev Growth2]])/2</f>
        <v>-14.753254252550725</v>
      </c>
    </row>
    <row r="3" spans="1:11" x14ac:dyDescent="0.25">
      <c r="A3" s="1" t="s">
        <v>23</v>
      </c>
      <c r="B3" s="1" t="s">
        <v>160</v>
      </c>
      <c r="C3" s="8">
        <v>2034309670000</v>
      </c>
      <c r="D3" s="10">
        <v>-3.0000000000000001E-3</v>
      </c>
      <c r="E3" s="10">
        <v>0.107</v>
      </c>
      <c r="F3" s="2">
        <v>3.3662009253161331</v>
      </c>
      <c r="G3" s="2">
        <v>7.006622109863919</v>
      </c>
      <c r="H3" s="2">
        <v>-23.355407032879729</v>
      </c>
      <c r="I3" s="19">
        <v>0.65482449624896444</v>
      </c>
      <c r="J3" s="10">
        <v>0.62193422842335533</v>
      </c>
      <c r="K3" s="2">
        <f>(Table1[[#This Row],[MC / TTMGP / Rev Growth]]+Table1[[#This Row],[MC / TTMGP / Rev Growth2]])/2</f>
        <v>-11.350291268315383</v>
      </c>
    </row>
    <row r="4" spans="1:11" x14ac:dyDescent="0.25">
      <c r="A4" s="1" t="s">
        <v>123</v>
      </c>
      <c r="B4" s="1" t="s">
        <v>176</v>
      </c>
      <c r="C4" s="8">
        <v>784083115.14700007</v>
      </c>
      <c r="D4" s="10">
        <v>-0.20899999</v>
      </c>
      <c r="E4" s="10">
        <v>3.5000000000000003E-2</v>
      </c>
      <c r="F4" s="2">
        <v>0.36350118817495297</v>
      </c>
      <c r="G4" s="2">
        <v>-37.912587634408602</v>
      </c>
      <c r="H4" s="2">
        <v>1.8139994951391436</v>
      </c>
      <c r="I4" s="2">
        <v>-10.832167895545314</v>
      </c>
      <c r="J4" s="10">
        <v>8.649707466687287E-2</v>
      </c>
      <c r="K4" s="2">
        <f>(Table1[[#This Row],[MC / TTMGP / Rev Growth]]+Table1[[#This Row],[MC / TTMGP / Rev Growth2]])/2</f>
        <v>-4.5090842002030858</v>
      </c>
    </row>
    <row r="5" spans="1:11" x14ac:dyDescent="0.25">
      <c r="A5" s="1" t="s">
        <v>281</v>
      </c>
      <c r="B5" s="1" t="s">
        <v>298</v>
      </c>
      <c r="C5" s="8">
        <v>3446009265000</v>
      </c>
      <c r="D5" s="10">
        <v>-1.7000000000000001E-2</v>
      </c>
      <c r="E5" s="10">
        <v>0.08</v>
      </c>
      <c r="F5" s="2">
        <v>8.9366764911061374</v>
      </c>
      <c r="G5" s="2">
        <v>19.443603348172722</v>
      </c>
      <c r="H5" s="2">
        <v>-11.437413734219247</v>
      </c>
      <c r="I5" s="2">
        <v>2.4304504185215903</v>
      </c>
      <c r="J5" s="10">
        <v>0.78591452867327272</v>
      </c>
      <c r="K5" s="2">
        <f>(Table1[[#This Row],[MC / TTMGP / Rev Growth]]+Table1[[#This Row],[MC / TTMGP / Rev Growth2]])/2</f>
        <v>-4.5034816578488286</v>
      </c>
    </row>
    <row r="6" spans="1:11" x14ac:dyDescent="0.25">
      <c r="A6" s="1" t="s">
        <v>22</v>
      </c>
      <c r="B6" s="1" t="s">
        <v>159</v>
      </c>
      <c r="C6" s="8">
        <v>101582877000</v>
      </c>
      <c r="D6" s="10">
        <v>4.0000000000000001E-3</v>
      </c>
      <c r="E6" s="10">
        <v>-2E-3</v>
      </c>
      <c r="F6" s="2">
        <v>2.1841552602722052</v>
      </c>
      <c r="G6" s="2">
        <v>3.085187298791229</v>
      </c>
      <c r="H6" s="2">
        <v>7.7129682469780718</v>
      </c>
      <c r="I6" s="2">
        <v>-15.425936493956144</v>
      </c>
      <c r="J6" s="10">
        <v>1.1202777956954568</v>
      </c>
      <c r="K6" s="2">
        <f>(Table1[[#This Row],[MC / TTMGP / Rev Growth]]+Table1[[#This Row],[MC / TTMGP / Rev Growth2]])/2</f>
        <v>-3.8564841234890359</v>
      </c>
    </row>
    <row r="7" spans="1:11" x14ac:dyDescent="0.25">
      <c r="A7" s="1" t="s">
        <v>313</v>
      </c>
      <c r="B7" s="1" t="s">
        <v>317</v>
      </c>
      <c r="C7" s="8">
        <v>20295733393</v>
      </c>
      <c r="D7" s="10">
        <v>2E-3</v>
      </c>
      <c r="E7" s="10">
        <v>-1E-3</v>
      </c>
      <c r="F7" s="2">
        <v>1.2538909460730228</v>
      </c>
      <c r="G7" s="2">
        <v>1.2203372935490293</v>
      </c>
      <c r="H7" s="2">
        <v>6.1016864677451466</v>
      </c>
      <c r="I7" s="2">
        <v>-12.203372935490293</v>
      </c>
      <c r="J7" s="10">
        <v>1.2084413497099968</v>
      </c>
      <c r="K7" s="2">
        <f>(Table1[[#This Row],[MC / TTMGP / Rev Growth]]+Table1[[#This Row],[MC / TTMGP / Rev Growth2]])/2</f>
        <v>-3.0508432338725733</v>
      </c>
    </row>
    <row r="8" spans="1:11" x14ac:dyDescent="0.25">
      <c r="A8" s="1" t="s">
        <v>112</v>
      </c>
      <c r="B8" s="1" t="s">
        <v>153</v>
      </c>
      <c r="C8" s="8">
        <v>90464018461.3116</v>
      </c>
      <c r="D8" s="10">
        <v>-2.5999998999999999E-2</v>
      </c>
      <c r="E8" s="10">
        <v>-2E-3</v>
      </c>
      <c r="F8" s="2">
        <v>0.47464614850014242</v>
      </c>
      <c r="G8" s="2">
        <v>0.89133293332114127</v>
      </c>
      <c r="H8" s="2">
        <v>-0.34282037215506866</v>
      </c>
      <c r="I8" s="2">
        <v>-4.4566646666057066</v>
      </c>
      <c r="J8" s="10">
        <v>1.8826514282506006</v>
      </c>
      <c r="K8" s="2">
        <f>(Table1[[#This Row],[MC / TTMGP / Rev Growth]]+Table1[[#This Row],[MC / TTMGP / Rev Growth2]])/2</f>
        <v>-2.3997425193803874</v>
      </c>
    </row>
    <row r="9" spans="1:11" x14ac:dyDescent="0.25">
      <c r="A9" s="1" t="s">
        <v>45</v>
      </c>
      <c r="B9" s="1" t="s">
        <v>190</v>
      </c>
      <c r="C9" s="8">
        <v>252364880000</v>
      </c>
      <c r="D9" s="10">
        <v>-0.02</v>
      </c>
      <c r="E9" s="10">
        <v>8.8999993999999999E-2</v>
      </c>
      <c r="F9" s="2">
        <v>6.9207426299191006</v>
      </c>
      <c r="G9" s="2">
        <v>9.6477131279149777</v>
      </c>
      <c r="H9" s="2">
        <v>-4.8238565639574889</v>
      </c>
      <c r="I9" s="2">
        <v>1.0840127840811964</v>
      </c>
      <c r="J9" s="10">
        <v>1.0432195255724668</v>
      </c>
      <c r="K9" s="2">
        <f>(Table1[[#This Row],[MC / TTMGP / Rev Growth]]+Table1[[#This Row],[MC / TTMGP / Rev Growth2]])/2</f>
        <v>-1.8699218899381462</v>
      </c>
    </row>
    <row r="10" spans="1:11" x14ac:dyDescent="0.25">
      <c r="A10" s="1" t="s">
        <v>1</v>
      </c>
      <c r="B10" s="1" t="s">
        <v>131</v>
      </c>
      <c r="C10" s="8">
        <v>796008448800</v>
      </c>
      <c r="D10" s="10">
        <v>-7.8E-2</v>
      </c>
      <c r="E10" s="10">
        <v>0.158</v>
      </c>
      <c r="F10" s="2">
        <v>8.3510821544723974</v>
      </c>
      <c r="G10" s="2">
        <v>47.128978614564829</v>
      </c>
      <c r="H10" s="2">
        <v>-6.0421767454570299</v>
      </c>
      <c r="I10" s="2">
        <v>2.982846747757268</v>
      </c>
      <c r="J10" s="10">
        <v>0.33242409618330221</v>
      </c>
      <c r="K10" s="2">
        <f>(Table1[[#This Row],[MC / TTMGP / Rev Growth]]+Table1[[#This Row],[MC / TTMGP / Rev Growth2]])/2</f>
        <v>-1.5296649988498809</v>
      </c>
    </row>
    <row r="11" spans="1:11" x14ac:dyDescent="0.25">
      <c r="A11" s="1" t="s">
        <v>113</v>
      </c>
      <c r="B11" s="1" t="s">
        <v>170</v>
      </c>
      <c r="C11" s="8">
        <v>23891335578.022503</v>
      </c>
      <c r="D11" s="10">
        <v>-4.4999999999999998E-2</v>
      </c>
      <c r="E11" s="10">
        <v>8.4000000000000005E-2</v>
      </c>
      <c r="F11" s="2">
        <v>1.4228823447689238</v>
      </c>
      <c r="G11" s="2">
        <v>16.865734920216262</v>
      </c>
      <c r="H11" s="2">
        <v>-3.7479410933813915</v>
      </c>
      <c r="I11" s="2">
        <v>2.0078255857400311</v>
      </c>
      <c r="J11" s="10">
        <v>0.14502350837692868</v>
      </c>
      <c r="K11" s="2">
        <f>(Table1[[#This Row],[MC / TTMGP / Rev Growth]]+Table1[[#This Row],[MC / TTMGP / Rev Growth2]])/2</f>
        <v>-0.87005775382068018</v>
      </c>
    </row>
    <row r="12" spans="1:11" x14ac:dyDescent="0.25">
      <c r="A12" s="1" t="s">
        <v>19</v>
      </c>
      <c r="B12" s="1" t="s">
        <v>156</v>
      </c>
      <c r="C12" s="8">
        <v>112069296000</v>
      </c>
      <c r="D12" s="10">
        <v>-0.19299999000000001</v>
      </c>
      <c r="E12" s="10">
        <v>-4.5999999999999999E-2</v>
      </c>
      <c r="F12" s="2">
        <v>2.0859415552991103</v>
      </c>
      <c r="G12" s="2">
        <v>5.173065731166913</v>
      </c>
      <c r="H12" s="2">
        <v>-0.26803450773064358</v>
      </c>
      <c r="I12" s="2">
        <v>-1.1245795067754158</v>
      </c>
      <c r="J12" s="10">
        <v>0.72851133529389867</v>
      </c>
      <c r="K12" s="2">
        <f>(Table1[[#This Row],[MC / TTMGP / Rev Growth]]+Table1[[#This Row],[MC / TTMGP / Rev Growth2]])/2</f>
        <v>-0.69630700725302974</v>
      </c>
    </row>
    <row r="13" spans="1:11" x14ac:dyDescent="0.25">
      <c r="A13" s="1" t="s">
        <v>94</v>
      </c>
      <c r="B13" s="1" t="s">
        <v>137</v>
      </c>
      <c r="C13" s="8">
        <v>2533095549.4051199</v>
      </c>
      <c r="D13" s="10">
        <v>-2.3E-2</v>
      </c>
      <c r="E13" s="10">
        <v>5.1999996999999999E-2</v>
      </c>
      <c r="F13" s="2">
        <v>1.7726942230314748</v>
      </c>
      <c r="G13" s="2">
        <v>4.1296461423625486</v>
      </c>
      <c r="H13" s="2">
        <v>-1.7954983227663255</v>
      </c>
      <c r="I13" s="2">
        <v>0.79416276550218812</v>
      </c>
      <c r="J13" s="10">
        <v>0.94826093272524425</v>
      </c>
      <c r="K13" s="2">
        <f>(Table1[[#This Row],[MC / TTMGP / Rev Growth]]+Table1[[#This Row],[MC / TTMGP / Rev Growth2]])/2</f>
        <v>-0.50066777863206868</v>
      </c>
    </row>
    <row r="14" spans="1:11" x14ac:dyDescent="0.25">
      <c r="A14" s="1" t="s">
        <v>58</v>
      </c>
      <c r="B14" s="1" t="s">
        <v>206</v>
      </c>
      <c r="C14" s="8">
        <v>1926741394</v>
      </c>
      <c r="D14" s="10">
        <v>-0.22900000000000001</v>
      </c>
      <c r="E14" s="10">
        <v>-7.9000000000000001E-2</v>
      </c>
      <c r="F14" s="2">
        <v>1.5612750157607032</v>
      </c>
      <c r="G14" s="2">
        <v>4.1591468049925098</v>
      </c>
      <c r="H14" s="2">
        <v>-0.18162213122238033</v>
      </c>
      <c r="I14" s="2">
        <v>-0.52647427911297595</v>
      </c>
      <c r="J14" s="10">
        <v>0.88130529413766667</v>
      </c>
      <c r="K14" s="2">
        <f>(Table1[[#This Row],[MC / TTMGP / Rev Growth]]+Table1[[#This Row],[MC / TTMGP / Rev Growth2]])/2</f>
        <v>-0.35404820516767815</v>
      </c>
    </row>
    <row r="15" spans="1:11" x14ac:dyDescent="0.25">
      <c r="A15" s="1" t="s">
        <v>90</v>
      </c>
      <c r="B15" s="1" t="s">
        <v>175</v>
      </c>
      <c r="C15" s="8">
        <v>1523203874.1150002</v>
      </c>
      <c r="D15" s="10">
        <v>-4.2999999999999997E-2</v>
      </c>
      <c r="E15" s="10">
        <v>0.161</v>
      </c>
      <c r="F15" s="2">
        <v>3.0900755877164889</v>
      </c>
      <c r="G15" s="2">
        <v>3.9179489489489492</v>
      </c>
      <c r="H15" s="2">
        <v>-0.91115091836022077</v>
      </c>
      <c r="I15" s="2">
        <v>0.24335086639434464</v>
      </c>
      <c r="J15" s="10">
        <v>1.1073747084538241</v>
      </c>
      <c r="K15" s="2">
        <f>(Table1[[#This Row],[MC / TTMGP / Rev Growth]]+Table1[[#This Row],[MC / TTMGP / Rev Growth2]])/2</f>
        <v>-0.33390002598293805</v>
      </c>
    </row>
    <row r="16" spans="1:11" x14ac:dyDescent="0.25">
      <c r="A16" s="1" t="s">
        <v>79</v>
      </c>
      <c r="B16" s="1" t="s">
        <v>237</v>
      </c>
      <c r="C16" s="8">
        <v>517757327</v>
      </c>
      <c r="D16" s="10">
        <v>1.8029999999999999</v>
      </c>
      <c r="E16" s="10">
        <v>0.66300004999999995</v>
      </c>
      <c r="F16" s="2">
        <v>3.281763900157193</v>
      </c>
      <c r="G16" s="2">
        <v>-31.611046278771596</v>
      </c>
      <c r="H16" s="2">
        <v>-0.17532471591110149</v>
      </c>
      <c r="I16" s="2">
        <v>-0.47678799238056768</v>
      </c>
      <c r="J16" s="10">
        <v>-0.24768013792404037</v>
      </c>
      <c r="K16" s="2">
        <f>(Table1[[#This Row],[MC / TTMGP / Rev Growth]]+Table1[[#This Row],[MC / TTMGP / Rev Growth2]])/2</f>
        <v>-0.32605635414583456</v>
      </c>
    </row>
    <row r="17" spans="1:11" x14ac:dyDescent="0.25">
      <c r="A17" s="1" t="s">
        <v>330</v>
      </c>
      <c r="B17" s="1" t="s">
        <v>343</v>
      </c>
      <c r="C17" s="8">
        <v>69002799482</v>
      </c>
      <c r="D17" s="10">
        <v>-0.14899999</v>
      </c>
      <c r="E17" s="10">
        <v>-4.2000000000000003E-2</v>
      </c>
      <c r="F17" s="2">
        <v>0.65518524356710151</v>
      </c>
      <c r="G17" s="2">
        <v>1.9514918261828671</v>
      </c>
      <c r="H17" s="2">
        <v>-0.1309726145741934</v>
      </c>
      <c r="I17" s="2">
        <v>-0.4646409109959207</v>
      </c>
      <c r="J17" s="10">
        <v>0.77324863745988348</v>
      </c>
      <c r="K17" s="2">
        <f>(Table1[[#This Row],[MC / TTMGP / Rev Growth]]+Table1[[#This Row],[MC / TTMGP / Rev Growth2]])/2</f>
        <v>-0.29780676278505702</v>
      </c>
    </row>
    <row r="18" spans="1:11" x14ac:dyDescent="0.25">
      <c r="A18" s="1" t="s">
        <v>118</v>
      </c>
      <c r="B18" s="1" t="s">
        <v>230</v>
      </c>
      <c r="C18" s="8">
        <v>197496159.336</v>
      </c>
      <c r="D18" s="10">
        <v>-0.05</v>
      </c>
      <c r="E18" s="10">
        <v>0.15</v>
      </c>
      <c r="F18" s="2">
        <v>1.9415134520055963</v>
      </c>
      <c r="G18" s="2">
        <v>4.0822447411810634</v>
      </c>
      <c r="H18" s="2">
        <v>-0.81644894823621261</v>
      </c>
      <c r="I18" s="2">
        <v>0.27214964941207087</v>
      </c>
      <c r="J18" s="10">
        <v>0.89555627295190021</v>
      </c>
      <c r="K18" s="2">
        <f>(Table1[[#This Row],[MC / TTMGP / Rev Growth]]+Table1[[#This Row],[MC / TTMGP / Rev Growth2]])/2</f>
        <v>-0.27214964941207087</v>
      </c>
    </row>
    <row r="19" spans="1:11" x14ac:dyDescent="0.25">
      <c r="A19" s="1" t="s">
        <v>59</v>
      </c>
      <c r="B19" s="1" t="s">
        <v>207</v>
      </c>
      <c r="C19" s="8">
        <v>2991130470</v>
      </c>
      <c r="D19" s="10">
        <v>135.636</v>
      </c>
      <c r="E19" s="10">
        <v>1.8320000000000001</v>
      </c>
      <c r="F19" s="2">
        <v>91.270916331014277</v>
      </c>
      <c r="G19" s="2">
        <v>-85.637038192853865</v>
      </c>
      <c r="H19" s="2">
        <v>-6.3137395818848889E-3</v>
      </c>
      <c r="I19" s="2">
        <v>-0.46745108183872197</v>
      </c>
      <c r="J19" s="10">
        <v>-14.108385206883925</v>
      </c>
      <c r="K19" s="2">
        <f>(Table1[[#This Row],[MC / TTMGP / Rev Growth]]+Table1[[#This Row],[MC / TTMGP / Rev Growth2]])/2</f>
        <v>-0.23688241071030344</v>
      </c>
    </row>
    <row r="20" spans="1:11" x14ac:dyDescent="0.25">
      <c r="A20" s="1" t="s">
        <v>290</v>
      </c>
      <c r="B20" s="1" t="s">
        <v>307</v>
      </c>
      <c r="C20" s="8">
        <v>599901986000</v>
      </c>
      <c r="D20" s="10">
        <v>5.8999999999999997E-2</v>
      </c>
      <c r="E20" s="10">
        <v>-3.5000000000000003E-2</v>
      </c>
      <c r="F20" s="2">
        <v>3.518589905862342</v>
      </c>
      <c r="G20" s="2">
        <v>3.7591376758467274</v>
      </c>
      <c r="H20" s="2">
        <v>0.63714197895707247</v>
      </c>
      <c r="I20" s="2">
        <v>-1.0740393359562077</v>
      </c>
      <c r="J20" s="10">
        <v>0.92549928150385641</v>
      </c>
      <c r="K20" s="2">
        <f>(Table1[[#This Row],[MC / TTMGP / Rev Growth]]+Table1[[#This Row],[MC / TTMGP / Rev Growth2]])/2</f>
        <v>-0.21844867849956762</v>
      </c>
    </row>
    <row r="21" spans="1:11" x14ac:dyDescent="0.25">
      <c r="A21" s="1" t="s">
        <v>277</v>
      </c>
      <c r="B21" s="1" t="s">
        <v>294</v>
      </c>
      <c r="C21" s="8">
        <v>41981095473</v>
      </c>
      <c r="D21" s="10">
        <v>-5.5999998000000002E-2</v>
      </c>
      <c r="E21" s="10">
        <v>8.1000000000000003E-2</v>
      </c>
      <c r="F21" s="2">
        <v>2.4864128441608564</v>
      </c>
      <c r="G21" s="2">
        <v>5.9930442918385083</v>
      </c>
      <c r="H21" s="2">
        <v>-1.070186518906395</v>
      </c>
      <c r="I21" s="2">
        <v>0.7398820113380874</v>
      </c>
      <c r="J21" s="10">
        <v>0.79901218307540334</v>
      </c>
      <c r="K21" s="2">
        <f>(Table1[[#This Row],[MC / TTMGP / Rev Growth]]+Table1[[#This Row],[MC / TTMGP / Rev Growth2]])/2</f>
        <v>-0.16515225378415382</v>
      </c>
    </row>
    <row r="22" spans="1:11" x14ac:dyDescent="0.25">
      <c r="A22" s="1" t="s">
        <v>98</v>
      </c>
      <c r="B22" s="1" t="s">
        <v>143</v>
      </c>
      <c r="C22" s="8">
        <v>17007433354.346598</v>
      </c>
      <c r="D22" s="10">
        <v>-0.16900000000000001</v>
      </c>
      <c r="E22" s="10">
        <v>-6.2E-2</v>
      </c>
      <c r="F22" s="2">
        <v>0.20067328051278743</v>
      </c>
      <c r="G22" s="2">
        <v>1.474561395215527</v>
      </c>
      <c r="H22" s="2">
        <v>-8.725215356304894E-2</v>
      </c>
      <c r="I22" s="2">
        <v>-0.23783248309927857</v>
      </c>
      <c r="J22" s="10">
        <v>0.29930004637691843</v>
      </c>
      <c r="K22" s="2">
        <f>(Table1[[#This Row],[MC / TTMGP / Rev Growth]]+Table1[[#This Row],[MC / TTMGP / Rev Growth2]])/2</f>
        <v>-0.16254231833116375</v>
      </c>
    </row>
    <row r="23" spans="1:11" x14ac:dyDescent="0.25">
      <c r="A23" s="1" t="s">
        <v>47</v>
      </c>
      <c r="B23" s="1" t="s">
        <v>192</v>
      </c>
      <c r="C23" s="8">
        <v>2410004180</v>
      </c>
      <c r="D23" s="10">
        <v>22.504999999999999</v>
      </c>
      <c r="E23" s="10">
        <v>7.3339999999999996</v>
      </c>
      <c r="F23" s="2">
        <v>1842.5108409785933</v>
      </c>
      <c r="G23" s="2">
        <v>-143.43555410070229</v>
      </c>
      <c r="H23" s="2">
        <v>-6.3734971828794618E-2</v>
      </c>
      <c r="I23" s="2">
        <v>-0.1955761577593432</v>
      </c>
      <c r="J23" s="10">
        <v>-274.96483180428135</v>
      </c>
      <c r="K23" s="2">
        <f>(Table1[[#This Row],[MC / TTMGP / Rev Growth]]+Table1[[#This Row],[MC / TTMGP / Rev Growth2]])/2</f>
        <v>-0.12965556479406892</v>
      </c>
    </row>
    <row r="24" spans="1:11" x14ac:dyDescent="0.25">
      <c r="A24" s="1" t="s">
        <v>4</v>
      </c>
      <c r="B24" s="1" t="s">
        <v>134</v>
      </c>
      <c r="C24" s="8">
        <v>15738744840</v>
      </c>
      <c r="D24" s="10">
        <v>-0.39</v>
      </c>
      <c r="E24" s="10">
        <v>0.44400000000000001</v>
      </c>
      <c r="F24" s="2">
        <v>11.080119624147013</v>
      </c>
      <c r="G24" s="2">
        <v>24.049326198436518</v>
      </c>
      <c r="H24" s="2">
        <v>-0.61664938970350047</v>
      </c>
      <c r="I24" s="19">
        <v>0.54165149095577736</v>
      </c>
      <c r="J24" s="10">
        <v>0.89183490572347202</v>
      </c>
      <c r="K24" s="2">
        <f>(Table1[[#This Row],[MC / TTMGP / Rev Growth]]+Table1[[#This Row],[MC / TTMGP / Rev Growth2]])/2</f>
        <v>-3.7498949373861556E-2</v>
      </c>
    </row>
    <row r="25" spans="1:11" x14ac:dyDescent="0.25">
      <c r="A25" s="1" t="s">
        <v>46</v>
      </c>
      <c r="B25" s="1" t="s">
        <v>191</v>
      </c>
      <c r="C25" s="8">
        <v>2077224</v>
      </c>
      <c r="D25" s="10">
        <v>0.31</v>
      </c>
      <c r="E25" s="10">
        <v>0.249</v>
      </c>
      <c r="F25" s="2">
        <v>0.32388720024174317</v>
      </c>
      <c r="G25" s="2">
        <v>1.0108933055615035</v>
      </c>
      <c r="H25" s="2">
        <v>3.2609461469725917E-2</v>
      </c>
      <c r="I25" s="2">
        <v>4.0598124721345517E-2</v>
      </c>
      <c r="J25" s="10">
        <v>-0.88560811099479253</v>
      </c>
      <c r="K25" s="2">
        <f>(Table1[[#This Row],[MC / TTMGP / Rev Growth]]+Table1[[#This Row],[MC / TTMGP / Rev Growth2]])/2</f>
        <v>3.6603793095535714E-2</v>
      </c>
    </row>
    <row r="26" spans="1:11" x14ac:dyDescent="0.25">
      <c r="A26" s="1" t="s">
        <v>346</v>
      </c>
      <c r="B26" s="1" t="s">
        <v>353</v>
      </c>
      <c r="C26" s="8">
        <v>153131151</v>
      </c>
      <c r="D26" s="10">
        <v>-0.186</v>
      </c>
      <c r="E26" s="10">
        <v>0.1</v>
      </c>
      <c r="F26" s="2">
        <v>2.4802583576287658</v>
      </c>
      <c r="G26" s="2">
        <v>2.7972736422921654</v>
      </c>
      <c r="H26" s="2">
        <v>-0.1503910560372132</v>
      </c>
      <c r="I26" s="2">
        <v>0.27972736422921651</v>
      </c>
      <c r="J26" s="10">
        <v>1.247149335924846</v>
      </c>
      <c r="K26" s="2">
        <f>(Table1[[#This Row],[MC / TTMGP / Rev Growth]]+Table1[[#This Row],[MC / TTMGP / Rev Growth2]])/2</f>
        <v>6.4668154096001657E-2</v>
      </c>
    </row>
    <row r="27" spans="1:11" x14ac:dyDescent="0.25">
      <c r="A27" s="1" t="s">
        <v>365</v>
      </c>
      <c r="B27" s="1" t="s">
        <v>367</v>
      </c>
      <c r="C27" s="8">
        <v>1549235149.8744001</v>
      </c>
      <c r="D27" s="10">
        <v>0.03</v>
      </c>
      <c r="E27" s="10">
        <v>0.04</v>
      </c>
      <c r="F27" s="2">
        <v>0.18124990256657084</v>
      </c>
      <c r="G27" s="2">
        <v>0.29528926057009641</v>
      </c>
      <c r="H27" s="2">
        <v>9.8429753523365471E-2</v>
      </c>
      <c r="I27" s="2">
        <v>7.3822315142524103E-2</v>
      </c>
      <c r="J27" s="10">
        <v>0.66034888712551876</v>
      </c>
      <c r="K27" s="2">
        <f>(Table1[[#This Row],[MC / TTMGP / Rev Growth]]+Table1[[#This Row],[MC / TTMGP / Rev Growth2]])/2</f>
        <v>8.6126034332944787E-2</v>
      </c>
    </row>
    <row r="28" spans="1:11" x14ac:dyDescent="0.25">
      <c r="A28" s="1" t="s">
        <v>69</v>
      </c>
      <c r="B28" s="1" t="s">
        <v>219</v>
      </c>
      <c r="C28" s="8">
        <v>732017423</v>
      </c>
      <c r="D28" s="10">
        <v>0.58299999999999996</v>
      </c>
      <c r="E28" s="10">
        <v>0.21100000999999999</v>
      </c>
      <c r="F28" s="2">
        <v>0.7432795954299547</v>
      </c>
      <c r="G28" s="2">
        <v>2.7972693759792122</v>
      </c>
      <c r="H28" s="2">
        <v>4.7980606792096266E-2</v>
      </c>
      <c r="I28" s="2">
        <v>0.13257200205721376</v>
      </c>
      <c r="J28" s="10">
        <v>0.38438114307994736</v>
      </c>
      <c r="K28" s="2">
        <f>(Table1[[#This Row],[MC / TTMGP / Rev Growth]]+Table1[[#This Row],[MC / TTMGP / Rev Growth2]])/2</f>
        <v>9.0276304424655007E-2</v>
      </c>
    </row>
    <row r="29" spans="1:11" x14ac:dyDescent="0.25">
      <c r="A29" s="1" t="s">
        <v>0</v>
      </c>
      <c r="B29" s="1" t="s">
        <v>130</v>
      </c>
      <c r="C29" s="8">
        <v>3426896430</v>
      </c>
      <c r="D29" s="10">
        <v>0.58199999999999996</v>
      </c>
      <c r="E29" s="10">
        <v>0.36200001999999998</v>
      </c>
      <c r="F29" s="2">
        <v>3.2112994207866468</v>
      </c>
      <c r="G29" s="2">
        <v>4.1141040238281894</v>
      </c>
      <c r="H29" s="2">
        <v>7.0689072574367517E-2</v>
      </c>
      <c r="I29" s="2">
        <v>0.11364927614722754</v>
      </c>
      <c r="J29" s="10">
        <v>0.75811915433538524</v>
      </c>
      <c r="K29" s="2">
        <f>(Table1[[#This Row],[MC / TTMGP / Rev Growth]]+Table1[[#This Row],[MC / TTMGP / Rev Growth2]])/2</f>
        <v>9.2169174360797523E-2</v>
      </c>
    </row>
    <row r="30" spans="1:11" x14ac:dyDescent="0.25">
      <c r="A30" s="1" t="s">
        <v>32</v>
      </c>
      <c r="B30" s="1" t="s">
        <v>172</v>
      </c>
      <c r="C30" s="8">
        <v>96552080000</v>
      </c>
      <c r="D30" s="10">
        <v>-0.13</v>
      </c>
      <c r="E30" s="10">
        <v>7.8E-2</v>
      </c>
      <c r="F30" s="2">
        <v>1.7516387583679542</v>
      </c>
      <c r="G30" s="2">
        <v>4.2293609006088744</v>
      </c>
      <c r="H30" s="2">
        <v>-0.32533545389299035</v>
      </c>
      <c r="I30" s="2">
        <v>0.54222575648831717</v>
      </c>
      <c r="J30" s="10">
        <v>0.61626240452821968</v>
      </c>
      <c r="K30" s="2">
        <f>(Table1[[#This Row],[MC / TTMGP / Rev Growth]]+Table1[[#This Row],[MC / TTMGP / Rev Growth2]])/2</f>
        <v>0.10844515129766341</v>
      </c>
    </row>
    <row r="31" spans="1:11" x14ac:dyDescent="0.25">
      <c r="A31" s="1" t="s">
        <v>360</v>
      </c>
      <c r="B31" s="1" t="s">
        <v>362</v>
      </c>
      <c r="C31" s="8">
        <v>142265661801</v>
      </c>
      <c r="D31" s="10">
        <v>0.64</v>
      </c>
      <c r="E31" s="10">
        <v>0.28299999999999997</v>
      </c>
      <c r="F31" s="2">
        <v>2.9370740692219224</v>
      </c>
      <c r="G31" s="2">
        <v>4.7038112410656963</v>
      </c>
      <c r="H31" s="2">
        <v>7.3497050641651504E-2</v>
      </c>
      <c r="I31" s="2">
        <v>0.16621241134507764</v>
      </c>
      <c r="J31" s="10">
        <v>0.84038413117702171</v>
      </c>
      <c r="K31" s="2">
        <f>(Table1[[#This Row],[MC / TTMGP / Rev Growth]]+Table1[[#This Row],[MC / TTMGP / Rev Growth2]])/2</f>
        <v>0.11985473099336458</v>
      </c>
    </row>
    <row r="32" spans="1:11" x14ac:dyDescent="0.25">
      <c r="A32" s="1" t="s">
        <v>71</v>
      </c>
      <c r="B32" s="1" t="s">
        <v>221</v>
      </c>
      <c r="C32" s="8">
        <v>1071999288</v>
      </c>
      <c r="D32" s="10">
        <v>0.30599999999999999</v>
      </c>
      <c r="E32" s="10">
        <v>0.21200000999999999</v>
      </c>
      <c r="F32" s="2">
        <v>1.5456452828229961</v>
      </c>
      <c r="G32" s="2">
        <v>3.1208584928456018</v>
      </c>
      <c r="H32" s="2">
        <v>0.10198883963547718</v>
      </c>
      <c r="I32" s="2">
        <v>0.14721029932241994</v>
      </c>
      <c r="J32" s="10">
        <v>0.64511412838957205</v>
      </c>
      <c r="K32" s="2">
        <f>(Table1[[#This Row],[MC / TTMGP / Rev Growth]]+Table1[[#This Row],[MC / TTMGP / Rev Growth2]])/2</f>
        <v>0.12459956947894857</v>
      </c>
    </row>
    <row r="33" spans="1:11" x14ac:dyDescent="0.25">
      <c r="A33" s="1" t="s">
        <v>369</v>
      </c>
      <c r="B33" s="1" t="s">
        <v>372</v>
      </c>
      <c r="C33" s="8">
        <v>100049175</v>
      </c>
      <c r="D33" s="10">
        <v>0.14399999999999999</v>
      </c>
      <c r="E33" s="10">
        <v>0.25600000000000001</v>
      </c>
      <c r="F33" s="2">
        <v>0.94437687602650511</v>
      </c>
      <c r="G33" s="2">
        <v>2.4954275060484372</v>
      </c>
      <c r="H33" s="2">
        <v>0.17329357680891927</v>
      </c>
      <c r="I33" s="19">
        <v>9.7477636955017072E-2</v>
      </c>
      <c r="J33" s="10">
        <v>0.26832606520548974</v>
      </c>
      <c r="K33" s="2">
        <f>(Table1[[#This Row],[MC / TTMGP / Rev Growth]]+Table1[[#This Row],[MC / TTMGP / Rev Growth2]])/2</f>
        <v>0.13538560688196816</v>
      </c>
    </row>
    <row r="34" spans="1:11" x14ac:dyDescent="0.25">
      <c r="A34" s="1" t="s">
        <v>116</v>
      </c>
      <c r="B34" s="1" t="s">
        <v>218</v>
      </c>
      <c r="C34" s="8">
        <v>20111227887.589802</v>
      </c>
      <c r="D34" s="10">
        <v>1.117</v>
      </c>
      <c r="E34" s="10">
        <v>0.20100000000000001</v>
      </c>
      <c r="F34" s="2">
        <v>1.347723882836833</v>
      </c>
      <c r="G34" s="2">
        <v>5.0407622587813492</v>
      </c>
      <c r="H34" s="2">
        <v>4.5127683605920767E-2</v>
      </c>
      <c r="I34" s="2">
        <v>0.25078419197917162</v>
      </c>
      <c r="J34" s="10">
        <v>0.49500022361146301</v>
      </c>
      <c r="K34" s="2">
        <f>(Table1[[#This Row],[MC / TTMGP / Rev Growth]]+Table1[[#This Row],[MC / TTMGP / Rev Growth2]])/2</f>
        <v>0.1479559377925462</v>
      </c>
    </row>
    <row r="35" spans="1:11" x14ac:dyDescent="0.25">
      <c r="A35" s="1" t="s">
        <v>370</v>
      </c>
      <c r="B35" s="1" t="s">
        <v>373</v>
      </c>
      <c r="C35" s="8">
        <v>5645503525</v>
      </c>
      <c r="D35" s="10">
        <v>0.33</v>
      </c>
      <c r="E35" s="10">
        <v>0.253</v>
      </c>
      <c r="F35" s="2">
        <v>1.3754385112375038</v>
      </c>
      <c r="G35" s="2">
        <v>4.912629944323827</v>
      </c>
      <c r="H35" s="2">
        <v>0.14886757407041901</v>
      </c>
      <c r="I35" s="19">
        <v>0.19417509661358998</v>
      </c>
      <c r="J35" s="10">
        <v>0.46262427674692902</v>
      </c>
      <c r="K35" s="2">
        <f>(Table1[[#This Row],[MC / TTMGP / Rev Growth]]+Table1[[#This Row],[MC / TTMGP / Rev Growth2]])/2</f>
        <v>0.17152133534200448</v>
      </c>
    </row>
    <row r="36" spans="1:11" x14ac:dyDescent="0.25">
      <c r="A36" s="1" t="s">
        <v>351</v>
      </c>
      <c r="B36" s="1" t="s">
        <v>358</v>
      </c>
      <c r="C36" s="8">
        <v>9461115000.1303005</v>
      </c>
      <c r="D36" s="10">
        <v>0.245</v>
      </c>
      <c r="E36" s="10">
        <v>0.20200000000000001</v>
      </c>
      <c r="F36" s="2">
        <v>3.725181154322355</v>
      </c>
      <c r="G36" s="2">
        <v>3.8236618738915871</v>
      </c>
      <c r="H36" s="2">
        <v>0.15606783158741172</v>
      </c>
      <c r="I36" s="2">
        <v>0.18929019177681122</v>
      </c>
      <c r="J36" s="10">
        <v>1.2255588238308515</v>
      </c>
      <c r="K36" s="2">
        <f>(Table1[[#This Row],[MC / TTMGP / Rev Growth]]+Table1[[#This Row],[MC / TTMGP / Rev Growth2]])/2</f>
        <v>0.17267901168211147</v>
      </c>
    </row>
    <row r="37" spans="1:11" x14ac:dyDescent="0.25">
      <c r="A37" s="1" t="s">
        <v>62</v>
      </c>
      <c r="B37" s="1" t="s">
        <v>210</v>
      </c>
      <c r="C37" s="8">
        <v>406471615</v>
      </c>
      <c r="D37" s="10">
        <v>-0.23699999999999999</v>
      </c>
      <c r="E37" s="10">
        <v>0.10100000000000001</v>
      </c>
      <c r="F37" s="2">
        <v>2.3190701963847045</v>
      </c>
      <c r="G37" s="2">
        <v>6.6197665930417955</v>
      </c>
      <c r="H37" s="2">
        <v>-0.27931504611990698</v>
      </c>
      <c r="I37" s="2">
        <v>0.65542243495463315</v>
      </c>
      <c r="J37" s="10">
        <v>0.59994171510029737</v>
      </c>
      <c r="K37" s="2">
        <f>(Table1[[#This Row],[MC / TTMGP / Rev Growth]]+Table1[[#This Row],[MC / TTMGP / Rev Growth2]])/2</f>
        <v>0.18805369441736308</v>
      </c>
    </row>
    <row r="38" spans="1:11" x14ac:dyDescent="0.25">
      <c r="A38" s="1" t="s">
        <v>17</v>
      </c>
      <c r="B38" s="1" t="s">
        <v>154</v>
      </c>
      <c r="C38" s="8">
        <v>15330302293</v>
      </c>
      <c r="D38" s="10">
        <v>0.318</v>
      </c>
      <c r="E38" s="10">
        <v>0.189</v>
      </c>
      <c r="F38" s="2">
        <v>5.4209378847379988</v>
      </c>
      <c r="G38" s="2">
        <v>5.59833000434638</v>
      </c>
      <c r="H38" s="2">
        <v>0.17604811334422579</v>
      </c>
      <c r="I38" s="2">
        <v>0.29620793673790369</v>
      </c>
      <c r="J38" s="10">
        <v>1.2660937417620077</v>
      </c>
      <c r="K38" s="2">
        <f>(Table1[[#This Row],[MC / TTMGP / Rev Growth]]+Table1[[#This Row],[MC / TTMGP / Rev Growth2]])/2</f>
        <v>0.23612802504106473</v>
      </c>
    </row>
    <row r="39" spans="1:11" x14ac:dyDescent="0.25">
      <c r="A39" s="1" t="s">
        <v>88</v>
      </c>
      <c r="B39" s="1" t="s">
        <v>149</v>
      </c>
      <c r="C39" s="8">
        <v>95382197394.491989</v>
      </c>
      <c r="D39" s="10">
        <v>0.23899999999999999</v>
      </c>
      <c r="E39" s="10">
        <v>0.186</v>
      </c>
      <c r="F39" s="2">
        <v>1.0455996778126901</v>
      </c>
      <c r="G39" s="2">
        <v>5.0066785738632378</v>
      </c>
      <c r="H39" s="2">
        <v>0.20948445915745764</v>
      </c>
      <c r="I39" s="2">
        <v>0.26917626741200201</v>
      </c>
      <c r="J39" s="10">
        <v>0.3422059075102033</v>
      </c>
      <c r="K39" s="2">
        <f>(Table1[[#This Row],[MC / TTMGP / Rev Growth]]+Table1[[#This Row],[MC / TTMGP / Rev Growth2]])/2</f>
        <v>0.23933036328472984</v>
      </c>
    </row>
    <row r="40" spans="1:11" x14ac:dyDescent="0.25">
      <c r="A40" s="1" t="s">
        <v>368</v>
      </c>
      <c r="B40" s="1" t="s">
        <v>371</v>
      </c>
      <c r="C40" s="8">
        <v>21742396138</v>
      </c>
      <c r="D40" s="10">
        <v>0.17199999999999999</v>
      </c>
      <c r="E40" s="10">
        <v>0.29700001999999998</v>
      </c>
      <c r="F40" s="2">
        <v>1.1466294381977009</v>
      </c>
      <c r="G40" s="2">
        <v>5.3069419580661545</v>
      </c>
      <c r="H40" s="2">
        <v>0.30854313709686948</v>
      </c>
      <c r="I40" s="19">
        <v>0.17868490238034848</v>
      </c>
      <c r="J40" s="10">
        <v>0.29488011571599237</v>
      </c>
      <c r="K40" s="2">
        <f>(Table1[[#This Row],[MC / TTMGP / Rev Growth]]+Table1[[#This Row],[MC / TTMGP / Rev Growth2]])/2</f>
        <v>0.24361401973860897</v>
      </c>
    </row>
    <row r="41" spans="1:11" x14ac:dyDescent="0.25">
      <c r="A41" s="1" t="s">
        <v>50</v>
      </c>
      <c r="B41" s="1" t="s">
        <v>198</v>
      </c>
      <c r="C41" s="8">
        <v>5323996250</v>
      </c>
      <c r="D41" s="10">
        <v>0.32299998000000002</v>
      </c>
      <c r="E41" s="10">
        <v>0.124</v>
      </c>
      <c r="F41" s="2">
        <v>1.0289903846153847</v>
      </c>
      <c r="G41" s="2">
        <v>4.5539271661962193</v>
      </c>
      <c r="H41" s="2">
        <v>0.14098846588771363</v>
      </c>
      <c r="I41" s="19">
        <v>0.36725219082227573</v>
      </c>
      <c r="J41" s="10">
        <v>0.3561847700038655</v>
      </c>
      <c r="K41" s="2">
        <f>(Table1[[#This Row],[MC / TTMGP / Rev Growth]]+Table1[[#This Row],[MC / TTMGP / Rev Growth2]])/2</f>
        <v>0.25412032835499465</v>
      </c>
    </row>
    <row r="42" spans="1:11" x14ac:dyDescent="0.25">
      <c r="A42" s="1" t="s">
        <v>279</v>
      </c>
      <c r="B42" s="1" t="s">
        <v>296</v>
      </c>
      <c r="C42" s="8">
        <v>8388362204.3999996</v>
      </c>
      <c r="D42" s="10">
        <v>0.189</v>
      </c>
      <c r="E42" s="10">
        <v>0.188</v>
      </c>
      <c r="F42" s="2">
        <v>1.1723767029399543</v>
      </c>
      <c r="G42" s="2">
        <v>5.1091441648903331</v>
      </c>
      <c r="H42" s="2">
        <v>0.27032508808943562</v>
      </c>
      <c r="I42" s="2">
        <v>0.27176298749416666</v>
      </c>
      <c r="J42" s="10">
        <v>0.31129158643788274</v>
      </c>
      <c r="K42" s="2">
        <f>(Table1[[#This Row],[MC / TTMGP / Rev Growth]]+Table1[[#This Row],[MC / TTMGP / Rev Growth2]])/2</f>
        <v>0.27104403779180114</v>
      </c>
    </row>
    <row r="43" spans="1:11" x14ac:dyDescent="0.25">
      <c r="A43" s="1" t="s">
        <v>331</v>
      </c>
      <c r="B43" s="1" t="s">
        <v>344</v>
      </c>
      <c r="C43" s="8">
        <v>44396062070</v>
      </c>
      <c r="D43" s="10">
        <v>-4.4999999999999998E-2</v>
      </c>
      <c r="E43" s="10">
        <v>2.3E-2</v>
      </c>
      <c r="F43" s="2">
        <v>1.0564695603651926</v>
      </c>
      <c r="G43" s="2">
        <v>2.6218204514494405</v>
      </c>
      <c r="H43" s="2">
        <v>-0.58262676698876459</v>
      </c>
      <c r="I43" s="2">
        <v>1.1399219354128003</v>
      </c>
      <c r="J43" s="10">
        <v>0.82105166009507224</v>
      </c>
      <c r="K43" s="2">
        <f>(Table1[[#This Row],[MC / TTMGP / Rev Growth]]+Table1[[#This Row],[MC / TTMGP / Rev Growth2]])/2</f>
        <v>0.27864758421201785</v>
      </c>
    </row>
    <row r="44" spans="1:11" x14ac:dyDescent="0.25">
      <c r="A44" s="1" t="s">
        <v>328</v>
      </c>
      <c r="B44" s="1" t="s">
        <v>341</v>
      </c>
      <c r="C44" s="8">
        <v>920365692</v>
      </c>
      <c r="D44" s="10">
        <v>0.16200000000000001</v>
      </c>
      <c r="E44" s="10">
        <v>0.192</v>
      </c>
      <c r="F44" s="2">
        <v>1.8320948886946933</v>
      </c>
      <c r="G44" s="2">
        <v>4.908486131036506</v>
      </c>
      <c r="H44" s="2">
        <v>0.3029929710516362</v>
      </c>
      <c r="I44" s="2">
        <v>0.25565031932481802</v>
      </c>
      <c r="J44" s="10">
        <v>0.28499055452596456</v>
      </c>
      <c r="K44" s="2">
        <f>(Table1[[#This Row],[MC / TTMGP / Rev Growth]]+Table1[[#This Row],[MC / TTMGP / Rev Growth2]])/2</f>
        <v>0.27932164518822711</v>
      </c>
    </row>
    <row r="45" spans="1:11" x14ac:dyDescent="0.25">
      <c r="A45" s="1" t="s">
        <v>349</v>
      </c>
      <c r="B45" s="1" t="s">
        <v>356</v>
      </c>
      <c r="C45" s="8">
        <v>11899647989</v>
      </c>
      <c r="D45" s="10">
        <v>0.23499999999999999</v>
      </c>
      <c r="E45" s="10">
        <v>0.16399999000000001</v>
      </c>
      <c r="F45" s="2">
        <v>5.614365649735487</v>
      </c>
      <c r="G45" s="2">
        <v>5.7447368903856022</v>
      </c>
      <c r="H45" s="2">
        <v>0.24445688895257883</v>
      </c>
      <c r="I45" s="19">
        <v>0.35028885613868643</v>
      </c>
      <c r="J45" s="10">
        <v>1.1736258552364358</v>
      </c>
      <c r="K45" s="2">
        <f>(Table1[[#This Row],[MC / TTMGP / Rev Growth]]+Table1[[#This Row],[MC / TTMGP / Rev Growth2]])/2</f>
        <v>0.2973728725456326</v>
      </c>
    </row>
    <row r="46" spans="1:11" x14ac:dyDescent="0.25">
      <c r="A46" s="1" t="s">
        <v>114</v>
      </c>
      <c r="B46" s="1" t="s">
        <v>194</v>
      </c>
      <c r="C46" s="8">
        <v>720761615.52999997</v>
      </c>
      <c r="D46" s="10">
        <v>0.122</v>
      </c>
      <c r="E46" s="10">
        <v>0.218</v>
      </c>
      <c r="F46" s="2">
        <v>1.8491683979882612</v>
      </c>
      <c r="G46" s="2">
        <v>4.8476619234028258</v>
      </c>
      <c r="H46" s="2">
        <v>0.3973493379838382</v>
      </c>
      <c r="I46" s="2">
        <v>0.22236981300012965</v>
      </c>
      <c r="J46" s="10">
        <v>0.67536501334636911</v>
      </c>
      <c r="K46" s="2">
        <f>(Table1[[#This Row],[MC / TTMGP / Rev Growth]]+Table1[[#This Row],[MC / TTMGP / Rev Growth2]])/2</f>
        <v>0.30985957549198395</v>
      </c>
    </row>
    <row r="47" spans="1:11" x14ac:dyDescent="0.25">
      <c r="A47" s="1" t="s">
        <v>109</v>
      </c>
      <c r="B47" s="1" t="s">
        <v>242</v>
      </c>
      <c r="C47" s="8">
        <v>2328851200</v>
      </c>
      <c r="D47" s="10">
        <v>1.3879999999999999</v>
      </c>
      <c r="E47" s="10">
        <v>0.67500000000000004</v>
      </c>
      <c r="F47" s="2">
        <v>6.8204550579731791</v>
      </c>
      <c r="G47" s="2">
        <v>29.097909664521772</v>
      </c>
      <c r="H47" s="2">
        <v>0.20963911862047391</v>
      </c>
      <c r="I47" s="2">
        <v>0.43108014317810034</v>
      </c>
      <c r="J47" s="10">
        <v>0.22828751416747936</v>
      </c>
      <c r="K47" s="2">
        <f>(Table1[[#This Row],[MC / TTMGP / Rev Growth]]+Table1[[#This Row],[MC / TTMGP / Rev Growth2]])/2</f>
        <v>0.3203596308992871</v>
      </c>
    </row>
    <row r="48" spans="1:11" x14ac:dyDescent="0.25">
      <c r="A48" s="1" t="s">
        <v>89</v>
      </c>
      <c r="B48" s="1" t="s">
        <v>161</v>
      </c>
      <c r="C48" s="8">
        <v>36680380864.934402</v>
      </c>
      <c r="D48" s="10">
        <v>5.3019999999999996</v>
      </c>
      <c r="E48" s="10">
        <v>5.3999999999999999E-2</v>
      </c>
      <c r="F48" s="2">
        <v>1.1552083460632023</v>
      </c>
      <c r="G48" s="2">
        <v>3.446736119958703</v>
      </c>
      <c r="H48" s="2">
        <v>6.5008225574475732E-3</v>
      </c>
      <c r="I48" s="2">
        <v>0.63828446665901906</v>
      </c>
      <c r="J48" s="10">
        <v>0.46867287792002471</v>
      </c>
      <c r="K48" s="2">
        <f>(Table1[[#This Row],[MC / TTMGP / Rev Growth]]+Table1[[#This Row],[MC / TTMGP / Rev Growth2]])/2</f>
        <v>0.3223926446082333</v>
      </c>
    </row>
    <row r="49" spans="1:11" x14ac:dyDescent="0.25">
      <c r="A49" s="1" t="s">
        <v>274</v>
      </c>
      <c r="B49" s="1" t="s">
        <v>276</v>
      </c>
      <c r="C49" s="8">
        <v>31766484868</v>
      </c>
      <c r="D49" s="10">
        <v>0.19800000000000001</v>
      </c>
      <c r="E49" s="10">
        <v>0.15100000999999999</v>
      </c>
      <c r="F49" s="2">
        <v>4.5961012166243735</v>
      </c>
      <c r="G49" s="2">
        <v>5.6407696210677383</v>
      </c>
      <c r="H49" s="2">
        <v>0.28488735459938069</v>
      </c>
      <c r="I49" s="19">
        <v>0.3735608773183352</v>
      </c>
      <c r="J49" s="10">
        <v>1.1267284887776456</v>
      </c>
      <c r="K49" s="2">
        <f>(Table1[[#This Row],[MC / TTMGP / Rev Growth]]+Table1[[#This Row],[MC / TTMGP / Rev Growth2]])/2</f>
        <v>0.32922411595885792</v>
      </c>
    </row>
    <row r="50" spans="1:11" x14ac:dyDescent="0.25">
      <c r="A50" s="1" t="s">
        <v>67</v>
      </c>
      <c r="B50" s="1" t="s">
        <v>216</v>
      </c>
      <c r="C50" s="8">
        <v>1340256552</v>
      </c>
      <c r="D50" s="10">
        <v>0.17399999999999999</v>
      </c>
      <c r="E50" s="10">
        <v>0.14799999999999999</v>
      </c>
      <c r="F50" s="2">
        <v>3.1315795022380994</v>
      </c>
      <c r="G50" s="2">
        <v>5.3072234448586757</v>
      </c>
      <c r="H50" s="2">
        <v>0.30501284165854459</v>
      </c>
      <c r="I50" s="2">
        <v>0.35859617870666732</v>
      </c>
      <c r="J50" s="10">
        <v>0.76798550836629642</v>
      </c>
      <c r="K50" s="2">
        <f>(Table1[[#This Row],[MC / TTMGP / Rev Growth]]+Table1[[#This Row],[MC / TTMGP / Rev Growth2]])/2</f>
        <v>0.33180451018260593</v>
      </c>
    </row>
    <row r="51" spans="1:11" x14ac:dyDescent="0.25">
      <c r="A51" s="1" t="s">
        <v>5</v>
      </c>
      <c r="B51" s="1" t="s">
        <v>135</v>
      </c>
      <c r="C51" s="8">
        <v>8512596840</v>
      </c>
      <c r="D51" s="10">
        <v>0.18</v>
      </c>
      <c r="E51" s="10">
        <v>0.153</v>
      </c>
      <c r="F51" s="2">
        <v>3.5088140158058678</v>
      </c>
      <c r="G51" s="2">
        <v>5.5256832393085329</v>
      </c>
      <c r="H51" s="2">
        <v>0.3069824021838074</v>
      </c>
      <c r="I51" s="2">
        <v>0.36115576727506749</v>
      </c>
      <c r="J51" s="10">
        <v>0.51120932243665762</v>
      </c>
      <c r="K51" s="2">
        <f>(Table1[[#This Row],[MC / TTMGP / Rev Growth]]+Table1[[#This Row],[MC / TTMGP / Rev Growth2]])/2</f>
        <v>0.33406908472943742</v>
      </c>
    </row>
    <row r="52" spans="1:11" x14ac:dyDescent="0.25">
      <c r="A52" s="1" t="s">
        <v>81</v>
      </c>
      <c r="B52" s="1" t="s">
        <v>239</v>
      </c>
      <c r="C52" s="8">
        <v>2027866558</v>
      </c>
      <c r="D52" s="10">
        <v>0.255</v>
      </c>
      <c r="E52" s="10">
        <v>0.2</v>
      </c>
      <c r="F52" s="2">
        <v>5.4741102317936408</v>
      </c>
      <c r="G52" s="2">
        <v>7.6301373021056413</v>
      </c>
      <c r="H52" s="2">
        <v>0.2992210706708095</v>
      </c>
      <c r="I52" s="2">
        <v>0.38150686510528203</v>
      </c>
      <c r="J52" s="10">
        <v>0.77812824826509697</v>
      </c>
      <c r="K52" s="2">
        <f>(Table1[[#This Row],[MC / TTMGP / Rev Growth]]+Table1[[#This Row],[MC / TTMGP / Rev Growth2]])/2</f>
        <v>0.34036396788804579</v>
      </c>
    </row>
    <row r="53" spans="1:11" x14ac:dyDescent="0.25">
      <c r="A53" s="1" t="s">
        <v>285</v>
      </c>
      <c r="B53" s="1" t="s">
        <v>302</v>
      </c>
      <c r="C53" s="8">
        <v>2785593066</v>
      </c>
      <c r="D53" s="10">
        <v>0.246</v>
      </c>
      <c r="E53" s="10">
        <v>0.433</v>
      </c>
      <c r="F53" s="2">
        <v>1.299616620540488</v>
      </c>
      <c r="G53" s="2">
        <v>10.869758715417333</v>
      </c>
      <c r="H53" s="2">
        <v>0.44186011038281842</v>
      </c>
      <c r="I53" s="2">
        <v>0.25103368857776753</v>
      </c>
      <c r="J53" s="10">
        <v>7.4856909315870704E-2</v>
      </c>
      <c r="K53" s="2">
        <f>(Table1[[#This Row],[MC / TTMGP / Rev Growth]]+Table1[[#This Row],[MC / TTMGP / Rev Growth2]])/2</f>
        <v>0.34644689948029295</v>
      </c>
    </row>
    <row r="54" spans="1:11" x14ac:dyDescent="0.25">
      <c r="A54" s="1" t="s">
        <v>93</v>
      </c>
      <c r="B54" s="1" t="s">
        <v>181</v>
      </c>
      <c r="C54" s="8">
        <v>481255654.99999994</v>
      </c>
      <c r="D54" s="10">
        <v>0.17299999999999999</v>
      </c>
      <c r="E54" s="10">
        <v>0.222</v>
      </c>
      <c r="F54" s="2">
        <v>5.4654105154870782</v>
      </c>
      <c r="G54" s="2">
        <v>6.7491056435715846</v>
      </c>
      <c r="H54" s="2">
        <v>0.39012171350124769</v>
      </c>
      <c r="I54" s="2">
        <v>0.30401376772844979</v>
      </c>
      <c r="J54" s="10">
        <v>1.3957792610898598</v>
      </c>
      <c r="K54" s="2">
        <f>(Table1[[#This Row],[MC / TTMGP / Rev Growth]]+Table1[[#This Row],[MC / TTMGP / Rev Growth2]])/2</f>
        <v>0.34706774061484874</v>
      </c>
    </row>
    <row r="55" spans="1:11" x14ac:dyDescent="0.25">
      <c r="A55" s="1" t="s">
        <v>15</v>
      </c>
      <c r="B55" s="1" t="s">
        <v>150</v>
      </c>
      <c r="C55" s="8">
        <v>70675900828</v>
      </c>
      <c r="D55" s="10">
        <v>0.40100000000000002</v>
      </c>
      <c r="E55" s="10">
        <v>0.28299999999999997</v>
      </c>
      <c r="F55" s="2">
        <v>8.1460299548784274</v>
      </c>
      <c r="G55" s="2">
        <v>12.005881801115823</v>
      </c>
      <c r="H55" s="2">
        <v>0.29939854865625493</v>
      </c>
      <c r="I55" s="2">
        <v>0.42423610604649553</v>
      </c>
      <c r="J55" s="10">
        <v>0.86314498330819922</v>
      </c>
      <c r="K55" s="2">
        <f>(Table1[[#This Row],[MC / TTMGP / Rev Growth]]+Table1[[#This Row],[MC / TTMGP / Rev Growth2]])/2</f>
        <v>0.36181732735137523</v>
      </c>
    </row>
    <row r="56" spans="1:11" x14ac:dyDescent="0.25">
      <c r="A56" s="1" t="s">
        <v>347</v>
      </c>
      <c r="B56" s="1" t="s">
        <v>354</v>
      </c>
      <c r="C56" s="8">
        <v>439799655</v>
      </c>
      <c r="D56" s="10">
        <v>0.26900000000000002</v>
      </c>
      <c r="E56" s="10">
        <v>0.161</v>
      </c>
      <c r="F56" s="2">
        <v>1.5061632020547946</v>
      </c>
      <c r="G56" s="2">
        <v>7.9019646602949374</v>
      </c>
      <c r="H56" s="2">
        <v>0.29375333309646606</v>
      </c>
      <c r="I56" s="2">
        <v>0.49080525840341221</v>
      </c>
      <c r="J56" s="10">
        <v>0.17707192123287671</v>
      </c>
      <c r="K56" s="2">
        <f>(Table1[[#This Row],[MC / TTMGP / Rev Growth]]+Table1[[#This Row],[MC / TTMGP / Rev Growth2]])/2</f>
        <v>0.39227929574993914</v>
      </c>
    </row>
    <row r="57" spans="1:11" x14ac:dyDescent="0.25">
      <c r="A57" s="1" t="s">
        <v>83</v>
      </c>
      <c r="B57" s="1" t="s">
        <v>241</v>
      </c>
      <c r="C57" s="8">
        <v>27149721225</v>
      </c>
      <c r="D57" s="10">
        <v>0.89199996000000004</v>
      </c>
      <c r="E57" s="10">
        <v>0.18200000999999999</v>
      </c>
      <c r="F57" s="2">
        <v>1.8169033321880814</v>
      </c>
      <c r="G57" s="2">
        <v>12.856631331482401</v>
      </c>
      <c r="H57" s="2">
        <v>0.14413264470866569</v>
      </c>
      <c r="I57" s="2">
        <v>0.70640827610297396</v>
      </c>
      <c r="J57" s="10">
        <v>0.22862564654650308</v>
      </c>
      <c r="K57" s="2">
        <f>(Table1[[#This Row],[MC / TTMGP / Rev Growth]]+Table1[[#This Row],[MC / TTMGP / Rev Growth2]])/2</f>
        <v>0.42527046040581984</v>
      </c>
    </row>
    <row r="58" spans="1:11" x14ac:dyDescent="0.25">
      <c r="A58" s="1" t="s">
        <v>103</v>
      </c>
      <c r="B58" s="1" t="s">
        <v>215</v>
      </c>
      <c r="C58" s="8">
        <v>3397203836.7420001</v>
      </c>
      <c r="D58" s="10">
        <v>9.8000005000000001E-2</v>
      </c>
      <c r="E58" s="10">
        <v>9.8000005000000001E-2</v>
      </c>
      <c r="F58" s="2">
        <v>2.0831157343267623</v>
      </c>
      <c r="G58" s="2">
        <v>4.1898904158055759</v>
      </c>
      <c r="H58" s="2">
        <v>0.42753981653425177</v>
      </c>
      <c r="I58" s="2">
        <v>0.42753981653425177</v>
      </c>
      <c r="J58" s="10">
        <v>0.74523421222005259</v>
      </c>
      <c r="K58" s="2">
        <f>(Table1[[#This Row],[MC / TTMGP / Rev Growth]]+Table1[[#This Row],[MC / TTMGP / Rev Growth2]])/2</f>
        <v>0.42753981653425177</v>
      </c>
    </row>
    <row r="59" spans="1:11" x14ac:dyDescent="0.25">
      <c r="A59" s="1" t="s">
        <v>37</v>
      </c>
      <c r="B59" s="1" t="s">
        <v>182</v>
      </c>
      <c r="C59" s="8">
        <v>106750219849</v>
      </c>
      <c r="D59" s="10">
        <v>0.377</v>
      </c>
      <c r="E59" s="10">
        <v>0.24</v>
      </c>
      <c r="F59" s="2">
        <v>6.1255649193205945</v>
      </c>
      <c r="G59" s="2">
        <v>12.801321483271375</v>
      </c>
      <c r="H59" s="2">
        <v>0.33955759902576588</v>
      </c>
      <c r="I59" s="2">
        <v>0.53338839513630731</v>
      </c>
      <c r="J59" s="10">
        <v>0.60630056808400756</v>
      </c>
      <c r="K59" s="2">
        <f>(Table1[[#This Row],[MC / TTMGP / Rev Growth]]+Table1[[#This Row],[MC / TTMGP / Rev Growth2]])/2</f>
        <v>0.4364729970810366</v>
      </c>
    </row>
    <row r="60" spans="1:11" x14ac:dyDescent="0.25">
      <c r="A60" s="1" t="s">
        <v>72</v>
      </c>
      <c r="B60" s="1" t="s">
        <v>224</v>
      </c>
      <c r="C60" s="8">
        <v>5310096972</v>
      </c>
      <c r="D60" s="10">
        <v>0.15</v>
      </c>
      <c r="E60" s="10">
        <v>0.111999996</v>
      </c>
      <c r="F60" s="2">
        <v>1.9378367101315626</v>
      </c>
      <c r="G60" s="2">
        <v>5.6686686045828907</v>
      </c>
      <c r="H60" s="2">
        <v>0.37791124030552609</v>
      </c>
      <c r="I60" s="2">
        <v>0.50613114348529886</v>
      </c>
      <c r="J60" s="10">
        <v>0.55770213986546335</v>
      </c>
      <c r="K60" s="2">
        <f>(Table1[[#This Row],[MC / TTMGP / Rev Growth]]+Table1[[#This Row],[MC / TTMGP / Rev Growth2]])/2</f>
        <v>0.44202119189541245</v>
      </c>
    </row>
    <row r="61" spans="1:11" x14ac:dyDescent="0.25">
      <c r="A61" s="1" t="s">
        <v>20</v>
      </c>
      <c r="B61" s="1" t="s">
        <v>157</v>
      </c>
      <c r="C61" s="8">
        <v>51977770000</v>
      </c>
      <c r="D61" s="10">
        <v>0.21299999999999999</v>
      </c>
      <c r="E61" s="10">
        <v>0.16900000000000001</v>
      </c>
      <c r="F61" s="2">
        <v>3.5907566376175035</v>
      </c>
      <c r="G61" s="2">
        <v>8.5099515701536141</v>
      </c>
      <c r="H61" s="2">
        <v>0.39952824273021664</v>
      </c>
      <c r="I61" s="2">
        <v>0.50354743018660431</v>
      </c>
      <c r="J61" s="10">
        <v>0.46085605596952017</v>
      </c>
      <c r="K61" s="2">
        <f>(Table1[[#This Row],[MC / TTMGP / Rev Growth]]+Table1[[#This Row],[MC / TTMGP / Rev Growth2]])/2</f>
        <v>0.4515378364584105</v>
      </c>
    </row>
    <row r="62" spans="1:11" x14ac:dyDescent="0.25">
      <c r="A62" s="1" t="s">
        <v>99</v>
      </c>
      <c r="B62" s="1" t="s">
        <v>228</v>
      </c>
      <c r="C62" s="8">
        <v>9272012750</v>
      </c>
      <c r="D62" s="10">
        <v>0.25</v>
      </c>
      <c r="E62" s="10">
        <v>9.1999999999999998E-2</v>
      </c>
      <c r="F62" s="2">
        <v>2.9384746962942265</v>
      </c>
      <c r="G62" s="2">
        <v>6.1712854357225044</v>
      </c>
      <c r="H62" s="2">
        <v>0.24685141742890018</v>
      </c>
      <c r="I62" s="2">
        <v>0.6707918951872287</v>
      </c>
      <c r="J62" s="10">
        <v>0.99043052423482758</v>
      </c>
      <c r="K62" s="2">
        <f>(Table1[[#This Row],[MC / TTMGP / Rev Growth]]+Table1[[#This Row],[MC / TTMGP / Rev Growth2]])/2</f>
        <v>0.45882165630806443</v>
      </c>
    </row>
    <row r="63" spans="1:11" x14ac:dyDescent="0.25">
      <c r="A63" s="1" t="s">
        <v>51</v>
      </c>
      <c r="B63" s="1" t="s">
        <v>199</v>
      </c>
      <c r="C63" s="8">
        <v>364798890</v>
      </c>
      <c r="D63" s="10">
        <v>6.9000000000000006E-2</v>
      </c>
      <c r="E63" s="10">
        <v>0.05</v>
      </c>
      <c r="F63" s="2">
        <v>1.0255831194352529</v>
      </c>
      <c r="G63" s="2">
        <v>2.9207978574345259</v>
      </c>
      <c r="H63" s="2">
        <v>0.42330403730935151</v>
      </c>
      <c r="I63" s="2">
        <v>0.58415957148690512</v>
      </c>
      <c r="J63" s="10">
        <v>0.2988566175333639</v>
      </c>
      <c r="K63" s="2">
        <f>(Table1[[#This Row],[MC / TTMGP / Rev Growth]]+Table1[[#This Row],[MC / TTMGP / Rev Growth2]])/2</f>
        <v>0.50373180439812826</v>
      </c>
    </row>
    <row r="64" spans="1:11" x14ac:dyDescent="0.25">
      <c r="A64" s="1" t="s">
        <v>101</v>
      </c>
      <c r="B64" s="1" t="s">
        <v>233</v>
      </c>
      <c r="C64" s="8">
        <v>65844764817.060867</v>
      </c>
      <c r="D64" s="10">
        <v>0.124</v>
      </c>
      <c r="E64" s="10">
        <v>0.16299999000000001</v>
      </c>
      <c r="F64" s="2">
        <v>5.594905371676921</v>
      </c>
      <c r="G64" s="2">
        <v>7.4301434540895972</v>
      </c>
      <c r="H64" s="2">
        <v>0.59920511726529002</v>
      </c>
      <c r="I64" s="2">
        <v>0.45583704968875133</v>
      </c>
      <c r="J64" s="10">
        <v>0.90132997278644633</v>
      </c>
      <c r="K64" s="2">
        <f>(Table1[[#This Row],[MC / TTMGP / Rev Growth]]+Table1[[#This Row],[MC / TTMGP / Rev Growth2]])/2</f>
        <v>0.52752108347702065</v>
      </c>
    </row>
    <row r="65" spans="1:11" x14ac:dyDescent="0.25">
      <c r="A65" s="1" t="s">
        <v>9</v>
      </c>
      <c r="B65" s="1" t="s">
        <v>141</v>
      </c>
      <c r="C65" s="8">
        <v>5244431274</v>
      </c>
      <c r="D65" s="10">
        <v>0.83800006000000005</v>
      </c>
      <c r="E65" s="10">
        <v>0.30399999999999999</v>
      </c>
      <c r="F65" s="2">
        <v>14.618257030485646</v>
      </c>
      <c r="G65" s="2">
        <v>24.100249870180001</v>
      </c>
      <c r="H65" s="2">
        <v>0.28759245995972837</v>
      </c>
      <c r="I65" s="2">
        <v>0.79277137730855274</v>
      </c>
      <c r="J65" s="10">
        <v>0.63098347358533169</v>
      </c>
      <c r="K65" s="2">
        <f>(Table1[[#This Row],[MC / TTMGP / Rev Growth]]+Table1[[#This Row],[MC / TTMGP / Rev Growth2]])/2</f>
        <v>0.54018191863414056</v>
      </c>
    </row>
    <row r="66" spans="1:11" x14ac:dyDescent="0.25">
      <c r="A66" s="1" t="s">
        <v>361</v>
      </c>
      <c r="B66" s="1" t="s">
        <v>363</v>
      </c>
      <c r="C66" s="8">
        <v>157349901300</v>
      </c>
      <c r="D66" s="10">
        <v>0.245</v>
      </c>
      <c r="E66" s="10">
        <v>0.154</v>
      </c>
      <c r="F66" s="2">
        <v>3.9279538006440502</v>
      </c>
      <c r="G66" s="2">
        <v>10.585260766902119</v>
      </c>
      <c r="H66" s="2">
        <v>0.43205145987355587</v>
      </c>
      <c r="I66" s="2">
        <v>0.68735459525338427</v>
      </c>
      <c r="J66" s="10">
        <v>0.4264709553408722</v>
      </c>
      <c r="K66" s="2">
        <f>(Table1[[#This Row],[MC / TTMGP / Rev Growth]]+Table1[[#This Row],[MC / TTMGP / Rev Growth2]])/2</f>
        <v>0.55970302756347001</v>
      </c>
    </row>
    <row r="67" spans="1:11" x14ac:dyDescent="0.25">
      <c r="A67" s="1" t="s">
        <v>115</v>
      </c>
      <c r="B67" s="1" t="s">
        <v>195</v>
      </c>
      <c r="C67" s="8">
        <v>20499645807.376202</v>
      </c>
      <c r="D67" s="10">
        <v>0.17100000000000001</v>
      </c>
      <c r="E67" s="10">
        <v>0.157</v>
      </c>
      <c r="F67" s="2">
        <v>9.5141230071494576</v>
      </c>
      <c r="G67" s="2">
        <v>9.5141230071494576</v>
      </c>
      <c r="H67" s="2">
        <v>0.55638146240640096</v>
      </c>
      <c r="I67" s="2">
        <v>0.6059950959967807</v>
      </c>
      <c r="J67" s="10">
        <v>1.6596616907823407</v>
      </c>
      <c r="K67" s="2">
        <f>(Table1[[#This Row],[MC / TTMGP / Rev Growth]]+Table1[[#This Row],[MC / TTMGP / Rev Growth2]])/2</f>
        <v>0.58118827920159077</v>
      </c>
    </row>
    <row r="68" spans="1:11" x14ac:dyDescent="0.25">
      <c r="A68" s="1" t="s">
        <v>364</v>
      </c>
      <c r="B68" s="1" t="s">
        <v>366</v>
      </c>
      <c r="C68" s="8">
        <v>1501855249</v>
      </c>
      <c r="D68" s="10">
        <v>1.496</v>
      </c>
      <c r="E68" s="10">
        <v>0.32400000000000001</v>
      </c>
      <c r="F68" s="2">
        <v>7.8515857549514978</v>
      </c>
      <c r="G68" s="2">
        <v>31.929910047623096</v>
      </c>
      <c r="H68" s="2">
        <v>0.21343522759106348</v>
      </c>
      <c r="I68" s="2">
        <v>0.98549105085256472</v>
      </c>
      <c r="J68" s="10">
        <v>0.36053335285091792</v>
      </c>
      <c r="K68" s="2">
        <f>(Table1[[#This Row],[MC / TTMGP / Rev Growth]]+Table1[[#This Row],[MC / TTMGP / Rev Growth2]])/2</f>
        <v>0.59946313922181416</v>
      </c>
    </row>
    <row r="69" spans="1:11" x14ac:dyDescent="0.25">
      <c r="A69" s="1" t="s">
        <v>52</v>
      </c>
      <c r="B69" s="1" t="s">
        <v>200</v>
      </c>
      <c r="C69" s="8">
        <v>2016566080</v>
      </c>
      <c r="D69" s="10">
        <v>4.0999997000000003E-2</v>
      </c>
      <c r="E69" s="10">
        <v>5.6999995999999997E-2</v>
      </c>
      <c r="F69" s="2">
        <v>0.57575311693072684</v>
      </c>
      <c r="G69" s="2">
        <v>3.0026743697791809</v>
      </c>
      <c r="H69" s="2">
        <v>0.73235965597245789</v>
      </c>
      <c r="I69" s="2">
        <v>0.52678501412161172</v>
      </c>
      <c r="J69" s="10">
        <v>0.2683298481877433</v>
      </c>
      <c r="K69" s="2">
        <f>(Table1[[#This Row],[MC / TTMGP / Rev Growth]]+Table1[[#This Row],[MC / TTMGP / Rev Growth2]])/2</f>
        <v>0.6295723350470348</v>
      </c>
    </row>
    <row r="70" spans="1:11" x14ac:dyDescent="0.25">
      <c r="A70" s="1" t="s">
        <v>39</v>
      </c>
      <c r="B70" s="1" t="s">
        <v>184</v>
      </c>
      <c r="C70" s="8">
        <v>24408502650</v>
      </c>
      <c r="D70" s="10">
        <v>2.7999999000000001E-2</v>
      </c>
      <c r="E70" s="10">
        <v>7.0000000000000007E-2</v>
      </c>
      <c r="F70" s="2">
        <v>0.84350494695372702</v>
      </c>
      <c r="G70" s="2">
        <v>2.5558641518324605</v>
      </c>
      <c r="H70" s="2">
        <v>0.91280865825475943</v>
      </c>
      <c r="I70" s="2">
        <v>0.36512345026178006</v>
      </c>
      <c r="J70" s="10">
        <v>0.51508449390054256</v>
      </c>
      <c r="K70" s="2">
        <f>(Table1[[#This Row],[MC / TTMGP / Rev Growth]]+Table1[[#This Row],[MC / TTMGP / Rev Growth2]])/2</f>
        <v>0.6389660542582698</v>
      </c>
    </row>
    <row r="71" spans="1:11" x14ac:dyDescent="0.25">
      <c r="A71" s="1" t="s">
        <v>76</v>
      </c>
      <c r="B71" s="1" t="s">
        <v>234</v>
      </c>
      <c r="C71" s="8">
        <v>7427131140</v>
      </c>
      <c r="D71" s="10">
        <v>0.187</v>
      </c>
      <c r="E71" s="10">
        <v>0.16299999000000001</v>
      </c>
      <c r="F71" s="2">
        <v>8.5046342854263806</v>
      </c>
      <c r="G71" s="2">
        <v>11.207008579766478</v>
      </c>
      <c r="H71" s="2">
        <v>0.59930527164526626</v>
      </c>
      <c r="I71" s="2">
        <v>0.68754658081675202</v>
      </c>
      <c r="J71" s="10">
        <v>1.2425821936003958</v>
      </c>
      <c r="K71" s="2">
        <f>(Table1[[#This Row],[MC / TTMGP / Rev Growth]]+Table1[[#This Row],[MC / TTMGP / Rev Growth2]])/2</f>
        <v>0.64342592623100914</v>
      </c>
    </row>
    <row r="72" spans="1:11" x14ac:dyDescent="0.25">
      <c r="A72" s="1" t="s">
        <v>8</v>
      </c>
      <c r="B72" s="1" t="s">
        <v>140</v>
      </c>
      <c r="C72" s="8">
        <v>2847417870000</v>
      </c>
      <c r="D72" s="10">
        <v>1.032</v>
      </c>
      <c r="E72" s="10">
        <v>0.41799997999999999</v>
      </c>
      <c r="F72" s="2">
        <v>29.566053038719925</v>
      </c>
      <c r="G72" s="2">
        <v>38.914568203249921</v>
      </c>
      <c r="H72" s="2">
        <v>0.37707914925629765</v>
      </c>
      <c r="I72" s="2">
        <v>0.93097057572227437</v>
      </c>
      <c r="J72" s="10">
        <v>1.1292429418422336</v>
      </c>
      <c r="K72" s="2">
        <f>(Table1[[#This Row],[MC / TTMGP / Rev Growth]]+Table1[[#This Row],[MC / TTMGP / Rev Growth2]])/2</f>
        <v>0.65402486248928604</v>
      </c>
    </row>
    <row r="73" spans="1:11" x14ac:dyDescent="0.25">
      <c r="A73" s="1" t="s">
        <v>28</v>
      </c>
      <c r="B73" s="1" t="s">
        <v>167</v>
      </c>
      <c r="C73" s="8">
        <v>14655866644</v>
      </c>
      <c r="D73" s="10">
        <v>0.154</v>
      </c>
      <c r="E73" s="10">
        <v>0.02</v>
      </c>
      <c r="F73" s="2">
        <v>1.901630549370702</v>
      </c>
      <c r="G73" s="2">
        <v>2.3517115924261875</v>
      </c>
      <c r="H73" s="2">
        <v>0.15270854496273945</v>
      </c>
      <c r="I73" s="2">
        <v>1.1758557962130938</v>
      </c>
      <c r="J73" s="10">
        <v>1.2294018424808615</v>
      </c>
      <c r="K73" s="2">
        <f>(Table1[[#This Row],[MC / TTMGP / Rev Growth]]+Table1[[#This Row],[MC / TTMGP / Rev Growth2]])/2</f>
        <v>0.66428217058791661</v>
      </c>
    </row>
    <row r="74" spans="1:11" x14ac:dyDescent="0.25">
      <c r="A74" s="1" t="s">
        <v>13</v>
      </c>
      <c r="B74" s="1" t="s">
        <v>147</v>
      </c>
      <c r="C74" s="8">
        <v>7727695211</v>
      </c>
      <c r="D74" s="10">
        <v>0.17399999999999999</v>
      </c>
      <c r="E74" s="10">
        <v>9.6000000000000002E-2</v>
      </c>
      <c r="F74" s="2">
        <v>5.3738776761791112</v>
      </c>
      <c r="G74" s="2">
        <v>8.2440004725978593</v>
      </c>
      <c r="H74" s="2">
        <v>0.47379313060907241</v>
      </c>
      <c r="I74" s="2">
        <v>0.8587500492289436</v>
      </c>
      <c r="J74" s="10">
        <v>0.96073813065407698</v>
      </c>
      <c r="K74" s="2">
        <f>(Table1[[#This Row],[MC / TTMGP / Rev Growth]]+Table1[[#This Row],[MC / TTMGP / Rev Growth2]])/2</f>
        <v>0.66627158991900803</v>
      </c>
    </row>
    <row r="75" spans="1:11" x14ac:dyDescent="0.25">
      <c r="A75" s="1" t="s">
        <v>286</v>
      </c>
      <c r="B75" s="1" t="s">
        <v>303</v>
      </c>
      <c r="C75" s="8">
        <v>2168235134</v>
      </c>
      <c r="D75" s="10">
        <v>0.22500000000000001</v>
      </c>
      <c r="E75" s="10">
        <v>6.9000000000000006E-2</v>
      </c>
      <c r="F75" s="2">
        <v>2.7616783961585245</v>
      </c>
      <c r="G75" s="2">
        <v>7.0404787980530381</v>
      </c>
      <c r="H75" s="2">
        <v>0.31291016880235722</v>
      </c>
      <c r="I75" s="2">
        <v>1.0203592460946431</v>
      </c>
      <c r="J75" s="10">
        <v>0.69289212408373291</v>
      </c>
      <c r="K75" s="2">
        <f>(Table1[[#This Row],[MC / TTMGP / Rev Growth]]+Table1[[#This Row],[MC / TTMGP / Rev Growth2]])/2</f>
        <v>0.66663470744850017</v>
      </c>
    </row>
    <row r="76" spans="1:11" x14ac:dyDescent="0.25">
      <c r="A76" s="1" t="s">
        <v>70</v>
      </c>
      <c r="B76" s="1" t="s">
        <v>220</v>
      </c>
      <c r="C76" s="8">
        <v>16732362920</v>
      </c>
      <c r="D76" s="10">
        <v>0.187</v>
      </c>
      <c r="E76" s="10">
        <v>0.183</v>
      </c>
      <c r="F76" s="2">
        <v>8.934887018742991</v>
      </c>
      <c r="G76" s="2">
        <v>12.884924472508855</v>
      </c>
      <c r="H76" s="2">
        <v>0.68903339425181043</v>
      </c>
      <c r="I76" s="2">
        <v>0.70409423347042932</v>
      </c>
      <c r="J76" s="10">
        <v>0.81091472205905912</v>
      </c>
      <c r="K76" s="2">
        <f>(Table1[[#This Row],[MC / TTMGP / Rev Growth]]+Table1[[#This Row],[MC / TTMGP / Rev Growth2]])/2</f>
        <v>0.69656381386111987</v>
      </c>
    </row>
    <row r="77" spans="1:11" x14ac:dyDescent="0.25">
      <c r="A77" s="1" t="s">
        <v>97</v>
      </c>
      <c r="B77" s="1" t="s">
        <v>144</v>
      </c>
      <c r="C77" s="8">
        <v>3788179254.5600004</v>
      </c>
      <c r="D77" s="10">
        <v>0.08</v>
      </c>
      <c r="E77" s="10">
        <v>9.1999999999999998E-2</v>
      </c>
      <c r="F77" s="2">
        <v>3.3394690620994036</v>
      </c>
      <c r="G77" s="2">
        <v>6.0900452600081438</v>
      </c>
      <c r="H77" s="2">
        <v>0.76125565750101798</v>
      </c>
      <c r="I77" s="2">
        <v>0.66196144130523304</v>
      </c>
      <c r="J77" s="10">
        <v>0.88558275470197012</v>
      </c>
      <c r="K77" s="2">
        <f>(Table1[[#This Row],[MC / TTMGP / Rev Growth]]+Table1[[#This Row],[MC / TTMGP / Rev Growth2]])/2</f>
        <v>0.71160854940312546</v>
      </c>
    </row>
    <row r="78" spans="1:11" x14ac:dyDescent="0.25">
      <c r="A78" s="1" t="s">
        <v>280</v>
      </c>
      <c r="B78" s="1" t="s">
        <v>297</v>
      </c>
      <c r="C78" s="8">
        <v>563904976417</v>
      </c>
      <c r="D78" s="10">
        <v>0.29599999999999999</v>
      </c>
      <c r="E78" s="10">
        <v>0.20300000000000001</v>
      </c>
      <c r="F78" s="2">
        <v>14.658972425213664</v>
      </c>
      <c r="G78" s="2">
        <v>17.342052505077817</v>
      </c>
      <c r="H78" s="2">
        <v>0.58588015219857492</v>
      </c>
      <c r="I78" s="2">
        <v>0.85428830074274953</v>
      </c>
      <c r="J78" s="10">
        <v>1.2830315926558993</v>
      </c>
      <c r="K78" s="2">
        <f>(Table1[[#This Row],[MC / TTMGP / Rev Growth]]+Table1[[#This Row],[MC / TTMGP / Rev Growth2]])/2</f>
        <v>0.72008422647066217</v>
      </c>
    </row>
    <row r="79" spans="1:11" x14ac:dyDescent="0.25">
      <c r="A79" s="1" t="s">
        <v>283</v>
      </c>
      <c r="B79" s="1" t="s">
        <v>300</v>
      </c>
      <c r="C79" s="8">
        <v>74626994130</v>
      </c>
      <c r="D79" s="10">
        <v>-0.248</v>
      </c>
      <c r="E79" s="10">
        <v>3.3000000000000002E-2</v>
      </c>
      <c r="F79" s="2">
        <v>2.4401462946735113</v>
      </c>
      <c r="G79" s="2">
        <v>5.5720894594190993</v>
      </c>
      <c r="H79" s="2">
        <v>-0.2246810265894798</v>
      </c>
      <c r="I79" s="2">
        <v>1.6885119573997269</v>
      </c>
      <c r="J79" s="10">
        <v>0.21574077101657785</v>
      </c>
      <c r="K79" s="2">
        <f>(Table1[[#This Row],[MC / TTMGP / Rev Growth]]+Table1[[#This Row],[MC / TTMGP / Rev Growth2]])/2</f>
        <v>0.73191546540512353</v>
      </c>
    </row>
    <row r="80" spans="1:11" x14ac:dyDescent="0.25">
      <c r="A80" s="1" t="s">
        <v>16</v>
      </c>
      <c r="B80" s="1" t="s">
        <v>152</v>
      </c>
      <c r="C80" s="8">
        <v>793944722027</v>
      </c>
      <c r="D80" s="10">
        <v>0.25800000000000001</v>
      </c>
      <c r="E80" s="10">
        <v>0.23599999999999999</v>
      </c>
      <c r="F80" s="2">
        <v>10.435852104107878</v>
      </c>
      <c r="G80" s="2">
        <v>19.68608115709986</v>
      </c>
      <c r="H80" s="2">
        <v>0.76302640143797906</v>
      </c>
      <c r="I80" s="2">
        <v>0.83415598123304491</v>
      </c>
      <c r="J80" s="10">
        <v>1.1261838548207086</v>
      </c>
      <c r="K80" s="2">
        <f>(Table1[[#This Row],[MC / TTMGP / Rev Growth]]+Table1[[#This Row],[MC / TTMGP / Rev Growth2]])/2</f>
        <v>0.79859119133551193</v>
      </c>
    </row>
    <row r="81" spans="1:11" x14ac:dyDescent="0.25">
      <c r="A81" s="1" t="s">
        <v>288</v>
      </c>
      <c r="B81" s="1" t="s">
        <v>305</v>
      </c>
      <c r="C81" s="8">
        <v>101830057056</v>
      </c>
      <c r="D81" s="10">
        <v>0.17</v>
      </c>
      <c r="E81" s="10">
        <v>0.19</v>
      </c>
      <c r="F81" s="2">
        <v>6.8317624955167213</v>
      </c>
      <c r="G81" s="2">
        <v>14.388863234659295</v>
      </c>
      <c r="H81" s="2">
        <v>0.84640371968584072</v>
      </c>
      <c r="I81" s="2">
        <v>0.75730859129785766</v>
      </c>
      <c r="J81" s="10">
        <v>0.79203275916504279</v>
      </c>
      <c r="K81" s="2">
        <f>(Table1[[#This Row],[MC / TTMGP / Rev Growth]]+Table1[[#This Row],[MC / TTMGP / Rev Growth2]])/2</f>
        <v>0.80185615549184919</v>
      </c>
    </row>
    <row r="82" spans="1:11" x14ac:dyDescent="0.25">
      <c r="A82" s="1" t="s">
        <v>34</v>
      </c>
      <c r="B82" s="1" t="s">
        <v>174</v>
      </c>
      <c r="C82" s="8">
        <v>136960248516</v>
      </c>
      <c r="D82" s="10">
        <v>7.5999999999999998E-2</v>
      </c>
      <c r="E82" s="10">
        <v>7.8E-2</v>
      </c>
      <c r="F82" s="2">
        <v>6.1145697806152057</v>
      </c>
      <c r="G82" s="2">
        <v>6.3010787870813401</v>
      </c>
      <c r="H82" s="2">
        <v>0.82908931408965003</v>
      </c>
      <c r="I82" s="2">
        <v>0.80783061372837695</v>
      </c>
      <c r="J82" s="10">
        <v>1.2608152149649539</v>
      </c>
      <c r="K82" s="2">
        <f>(Table1[[#This Row],[MC / TTMGP / Rev Growth]]+Table1[[#This Row],[MC / TTMGP / Rev Growth2]])/2</f>
        <v>0.81845996390901354</v>
      </c>
    </row>
    <row r="83" spans="1:11" x14ac:dyDescent="0.25">
      <c r="A83" s="1" t="s">
        <v>312</v>
      </c>
      <c r="B83" s="1" t="s">
        <v>316</v>
      </c>
      <c r="C83" s="8">
        <v>20281232238</v>
      </c>
      <c r="D83" s="10">
        <v>0.41199999999999998</v>
      </c>
      <c r="E83" s="10">
        <v>7.6999999999999999E-2</v>
      </c>
      <c r="F83" s="2">
        <v>9.0138809946666658</v>
      </c>
      <c r="G83" s="2">
        <v>10.753569585365854</v>
      </c>
      <c r="H83" s="2">
        <v>0.26100897051858873</v>
      </c>
      <c r="I83" s="2">
        <v>1.3965674786189421</v>
      </c>
      <c r="J83" s="10">
        <v>0.63155555555555554</v>
      </c>
      <c r="K83" s="2">
        <f>(Table1[[#This Row],[MC / TTMGP / Rev Growth]]+Table1[[#This Row],[MC / TTMGP / Rev Growth2]])/2</f>
        <v>0.82878822456876544</v>
      </c>
    </row>
    <row r="84" spans="1:11" x14ac:dyDescent="0.25">
      <c r="A84" s="1" t="s">
        <v>38</v>
      </c>
      <c r="B84" s="1" t="s">
        <v>183</v>
      </c>
      <c r="C84" s="8">
        <v>5947774250</v>
      </c>
      <c r="D84" s="10">
        <v>0.11700000000000001</v>
      </c>
      <c r="E84" s="10">
        <v>0.11799999999999999</v>
      </c>
      <c r="F84" s="2">
        <v>3.4784299041699467</v>
      </c>
      <c r="G84" s="2">
        <v>9.9279814285618908</v>
      </c>
      <c r="H84" s="2">
        <v>0.84854542124460597</v>
      </c>
      <c r="I84" s="2">
        <v>0.84135435835270267</v>
      </c>
      <c r="J84" s="10">
        <v>0.52495874032546896</v>
      </c>
      <c r="K84" s="2">
        <f>(Table1[[#This Row],[MC / TTMGP / Rev Growth]]+Table1[[#This Row],[MC / TTMGP / Rev Growth2]])/2</f>
        <v>0.84494988979865426</v>
      </c>
    </row>
    <row r="85" spans="1:11" x14ac:dyDescent="0.25">
      <c r="A85" s="1" t="s">
        <v>102</v>
      </c>
      <c r="B85" s="1" t="s">
        <v>226</v>
      </c>
      <c r="C85" s="8">
        <v>29193957681.499004</v>
      </c>
      <c r="D85" s="10">
        <v>0.105</v>
      </c>
      <c r="E85" s="10">
        <v>6.0999999999999999E-2</v>
      </c>
      <c r="F85" s="2">
        <v>0.78977049812001821</v>
      </c>
      <c r="G85" s="2">
        <v>6.7340139035650175</v>
      </c>
      <c r="H85" s="2">
        <v>0.64133465748238261</v>
      </c>
      <c r="I85" s="2">
        <v>1.1039367055024618</v>
      </c>
      <c r="J85" s="10">
        <v>6.9664611219732289E-2</v>
      </c>
      <c r="K85" s="2">
        <f>(Table1[[#This Row],[MC / TTMGP / Rev Growth]]+Table1[[#This Row],[MC / TTMGP / Rev Growth2]])/2</f>
        <v>0.87263568149242221</v>
      </c>
    </row>
    <row r="86" spans="1:11" x14ac:dyDescent="0.25">
      <c r="A86" s="1" t="s">
        <v>6</v>
      </c>
      <c r="B86" s="1" t="s">
        <v>136</v>
      </c>
      <c r="C86" s="8">
        <v>2008669317964</v>
      </c>
      <c r="D86" s="10">
        <v>0.13</v>
      </c>
      <c r="E86" s="10">
        <v>0.111999996</v>
      </c>
      <c r="F86" s="2">
        <v>6.1219387338514526</v>
      </c>
      <c r="G86" s="2">
        <v>10.662009702826508</v>
      </c>
      <c r="H86" s="2">
        <v>0.82015459252511591</v>
      </c>
      <c r="I86" s="2">
        <v>0.95196518603683755</v>
      </c>
      <c r="J86" s="10">
        <v>0.87905580445582276</v>
      </c>
      <c r="K86" s="2">
        <f>(Table1[[#This Row],[MC / TTMGP / Rev Growth]]+Table1[[#This Row],[MC / TTMGP / Rev Growth2]])/2</f>
        <v>0.88605988928097679</v>
      </c>
    </row>
    <row r="87" spans="1:11" x14ac:dyDescent="0.25">
      <c r="A87" s="1" t="s">
        <v>55</v>
      </c>
      <c r="B87" s="1" t="s">
        <v>203</v>
      </c>
      <c r="C87" s="8">
        <v>72366369493</v>
      </c>
      <c r="D87" s="10">
        <v>0.23499999999999999</v>
      </c>
      <c r="E87" s="10">
        <v>0.14899999</v>
      </c>
      <c r="F87" s="2">
        <v>4.491537369898273</v>
      </c>
      <c r="G87" s="2">
        <v>16.354333100472861</v>
      </c>
      <c r="H87" s="2">
        <v>0.69592906810522814</v>
      </c>
      <c r="I87" s="2">
        <v>1.0976063220187371</v>
      </c>
      <c r="J87" s="10">
        <v>0.26456324363699202</v>
      </c>
      <c r="K87" s="2">
        <f>(Table1[[#This Row],[MC / TTMGP / Rev Growth]]+Table1[[#This Row],[MC / TTMGP / Rev Growth2]])/2</f>
        <v>0.89676769506198262</v>
      </c>
    </row>
    <row r="88" spans="1:11" x14ac:dyDescent="0.25">
      <c r="A88" s="1" t="s">
        <v>82</v>
      </c>
      <c r="B88" s="1" t="s">
        <v>240</v>
      </c>
      <c r="C88" s="8">
        <v>7679590600</v>
      </c>
      <c r="D88" s="10">
        <v>8.5999999999999993E-2</v>
      </c>
      <c r="E88" s="10">
        <v>0.17100000000000001</v>
      </c>
      <c r="F88" s="2">
        <v>5.1545131577975898</v>
      </c>
      <c r="G88" s="2">
        <v>10.268493432761183</v>
      </c>
      <c r="H88" s="2">
        <v>1.1940108642745562</v>
      </c>
      <c r="I88" s="2">
        <v>0.60049669197433819</v>
      </c>
      <c r="J88" s="10">
        <v>0.68305571533757481</v>
      </c>
      <c r="K88" s="2">
        <f>(Table1[[#This Row],[MC / TTMGP / Rev Growth]]+Table1[[#This Row],[MC / TTMGP / Rev Growth2]])/2</f>
        <v>0.89725377812444718</v>
      </c>
    </row>
    <row r="89" spans="1:11" x14ac:dyDescent="0.25">
      <c r="A89" s="1" t="s">
        <v>323</v>
      </c>
      <c r="B89" s="1" t="s">
        <v>336</v>
      </c>
      <c r="C89" s="8">
        <v>79987475000</v>
      </c>
      <c r="D89" s="10">
        <v>0.187</v>
      </c>
      <c r="E89" s="10">
        <v>8.1999995000000006E-2</v>
      </c>
      <c r="F89" s="2">
        <v>5.6178869925551345</v>
      </c>
      <c r="G89" s="2">
        <v>10.335634448895206</v>
      </c>
      <c r="H89" s="2">
        <v>0.55270772453985062</v>
      </c>
      <c r="I89" s="2">
        <v>1.260443302331324</v>
      </c>
      <c r="J89" s="10">
        <v>0.99768225874420569</v>
      </c>
      <c r="K89" s="2">
        <f>(Table1[[#This Row],[MC / TTMGP / Rev Growth]]+Table1[[#This Row],[MC / TTMGP / Rev Growth2]])/2</f>
        <v>0.90657551343558729</v>
      </c>
    </row>
    <row r="90" spans="1:11" x14ac:dyDescent="0.25">
      <c r="A90" s="1" t="s">
        <v>43</v>
      </c>
      <c r="B90" s="1" t="s">
        <v>188</v>
      </c>
      <c r="C90" s="8">
        <v>192074296169</v>
      </c>
      <c r="D90" s="10">
        <v>0.222</v>
      </c>
      <c r="E90" s="10">
        <v>0.24200000999999999</v>
      </c>
      <c r="F90" s="2">
        <v>20.76697548141826</v>
      </c>
      <c r="G90" s="2">
        <v>20.99678853382575</v>
      </c>
      <c r="H90" s="2">
        <v>0.94580128530746621</v>
      </c>
      <c r="I90" s="2">
        <v>0.86763585397478915</v>
      </c>
      <c r="J90" s="10">
        <v>1.3658060859597541</v>
      </c>
      <c r="K90" s="2">
        <f>(Table1[[#This Row],[MC / TTMGP / Rev Growth]]+Table1[[#This Row],[MC / TTMGP / Rev Growth2]])/2</f>
        <v>0.90671856964112774</v>
      </c>
    </row>
    <row r="91" spans="1:11" x14ac:dyDescent="0.25">
      <c r="A91" s="1" t="s">
        <v>352</v>
      </c>
      <c r="B91" s="1" t="s">
        <v>359</v>
      </c>
      <c r="C91" s="8">
        <v>2380246620</v>
      </c>
      <c r="D91" s="10">
        <v>0.157</v>
      </c>
      <c r="E91" s="10">
        <v>4.3999999999999997E-2</v>
      </c>
      <c r="F91" s="2">
        <v>3.3388647352821117</v>
      </c>
      <c r="G91" s="2">
        <v>6.2423365424710271</v>
      </c>
      <c r="H91" s="2">
        <v>0.39760105366057497</v>
      </c>
      <c r="I91" s="2">
        <v>1.4187128505615971</v>
      </c>
      <c r="J91" s="10">
        <v>0.87358516238807904</v>
      </c>
      <c r="K91" s="2">
        <f>(Table1[[#This Row],[MC / TTMGP / Rev Growth]]+Table1[[#This Row],[MC / TTMGP / Rev Growth2]])/2</f>
        <v>0.90815695211108605</v>
      </c>
    </row>
    <row r="92" spans="1:11" x14ac:dyDescent="0.25">
      <c r="A92" s="1" t="s">
        <v>282</v>
      </c>
      <c r="B92" s="1" t="s">
        <v>299</v>
      </c>
      <c r="C92" s="8">
        <v>873869185700</v>
      </c>
      <c r="D92" s="10">
        <v>0.35599997999999999</v>
      </c>
      <c r="E92" s="10">
        <v>0.26100000000000001</v>
      </c>
      <c r="F92" s="2">
        <v>22.451344345730522</v>
      </c>
      <c r="G92" s="2">
        <v>27.567633961216565</v>
      </c>
      <c r="H92" s="2">
        <v>0.77437178398764417</v>
      </c>
      <c r="I92" s="2">
        <v>1.0562311862535081</v>
      </c>
      <c r="J92" s="10">
        <v>1.1344147903028559</v>
      </c>
      <c r="K92" s="2">
        <f>(Table1[[#This Row],[MC / TTMGP / Rev Growth]]+Table1[[#This Row],[MC / TTMGP / Rev Growth2]])/2</f>
        <v>0.91530148512057607</v>
      </c>
    </row>
    <row r="93" spans="1:11" x14ac:dyDescent="0.25">
      <c r="A93" s="1" t="s">
        <v>53</v>
      </c>
      <c r="B93" s="1" t="s">
        <v>201</v>
      </c>
      <c r="C93" s="8">
        <v>29389850173</v>
      </c>
      <c r="D93" s="10">
        <v>0.28000000000000003</v>
      </c>
      <c r="E93" s="10">
        <v>0.27</v>
      </c>
      <c r="F93" s="2">
        <v>19.889265272989846</v>
      </c>
      <c r="G93" s="2">
        <v>25.742227956079454</v>
      </c>
      <c r="H93" s="2">
        <v>0.91936528414569463</v>
      </c>
      <c r="I93" s="2">
        <v>0.95341585022516484</v>
      </c>
      <c r="J93" s="10">
        <v>0.78055579241429429</v>
      </c>
      <c r="K93" s="2">
        <f>(Table1[[#This Row],[MC / TTMGP / Rev Growth]]+Table1[[#This Row],[MC / TTMGP / Rev Growth2]])/2</f>
        <v>0.93639056718542979</v>
      </c>
    </row>
    <row r="94" spans="1:11" x14ac:dyDescent="0.25">
      <c r="A94" s="1" t="s">
        <v>80</v>
      </c>
      <c r="B94" s="1" t="s">
        <v>238</v>
      </c>
      <c r="C94" s="8">
        <v>3752115200</v>
      </c>
      <c r="D94" s="10">
        <v>0.73099999999999998</v>
      </c>
      <c r="E94" s="10">
        <v>0.39099996999999997</v>
      </c>
      <c r="F94" s="2">
        <v>11.485949735206784</v>
      </c>
      <c r="G94" s="2">
        <v>49.683070933912418</v>
      </c>
      <c r="H94" s="2">
        <v>0.67965897310413714</v>
      </c>
      <c r="I94" s="2">
        <v>1.2706668732970088</v>
      </c>
      <c r="J94" s="10">
        <v>-0.21829369088070533</v>
      </c>
      <c r="K94" s="2">
        <f>(Table1[[#This Row],[MC / TTMGP / Rev Growth]]+Table1[[#This Row],[MC / TTMGP / Rev Growth2]])/2</f>
        <v>0.97516292320057296</v>
      </c>
    </row>
    <row r="95" spans="1:11" x14ac:dyDescent="0.25">
      <c r="A95" s="1" t="s">
        <v>66</v>
      </c>
      <c r="B95" s="1" t="s">
        <v>214</v>
      </c>
      <c r="C95" s="8">
        <v>57445850000</v>
      </c>
      <c r="D95" s="10">
        <v>0.111</v>
      </c>
      <c r="E95" s="10">
        <v>0.122</v>
      </c>
      <c r="F95" s="2">
        <v>10.450400218300892</v>
      </c>
      <c r="G95" s="2">
        <v>11.48917</v>
      </c>
      <c r="H95" s="2">
        <v>1.0350603603603603</v>
      </c>
      <c r="I95" s="2">
        <v>0.94173524590163937</v>
      </c>
      <c r="J95" s="10">
        <v>1.1369838093505549</v>
      </c>
      <c r="K95" s="2">
        <f>(Table1[[#This Row],[MC / TTMGP / Rev Growth]]+Table1[[#This Row],[MC / TTMGP / Rev Growth2]])/2</f>
        <v>0.9883978031309999</v>
      </c>
    </row>
    <row r="96" spans="1:11" x14ac:dyDescent="0.25">
      <c r="A96" s="1" t="s">
        <v>63</v>
      </c>
      <c r="B96" s="1" t="s">
        <v>211</v>
      </c>
      <c r="C96" s="8">
        <v>2584809436</v>
      </c>
      <c r="D96" s="10">
        <v>0.46400002000000001</v>
      </c>
      <c r="E96" s="10">
        <v>0.06</v>
      </c>
      <c r="F96" s="2">
        <v>2.7325473405121286</v>
      </c>
      <c r="G96" s="2">
        <v>10.565940564757435</v>
      </c>
      <c r="H96" s="2">
        <v>0.22771422649415907</v>
      </c>
      <c r="I96" s="2">
        <v>1.7609900941262393</v>
      </c>
      <c r="J96" s="10">
        <v>0.32471187207564167</v>
      </c>
      <c r="K96" s="2">
        <f>(Table1[[#This Row],[MC / TTMGP / Rev Growth]]+Table1[[#This Row],[MC / TTMGP / Rev Growth2]])/2</f>
        <v>0.99435216031019924</v>
      </c>
    </row>
    <row r="97" spans="1:11" x14ac:dyDescent="0.25">
      <c r="A97" s="1" t="s">
        <v>30</v>
      </c>
      <c r="B97" s="1" t="s">
        <v>169</v>
      </c>
      <c r="C97" s="8">
        <v>6233328640</v>
      </c>
      <c r="D97" s="10">
        <v>2.4E-2</v>
      </c>
      <c r="E97" s="10">
        <v>4.5999999999999999E-2</v>
      </c>
      <c r="F97" s="2">
        <v>2.2483640938628993</v>
      </c>
      <c r="G97" s="2">
        <v>3.1858335450125397</v>
      </c>
      <c r="H97" s="2">
        <v>1.327430643755225</v>
      </c>
      <c r="I97" s="2">
        <v>0.6925725097853348</v>
      </c>
      <c r="J97" s="10">
        <v>0.87716239885960967</v>
      </c>
      <c r="K97" s="2">
        <f>(Table1[[#This Row],[MC / TTMGP / Rev Growth]]+Table1[[#This Row],[MC / TTMGP / Rev Growth2]])/2</f>
        <v>1.0100015767702799</v>
      </c>
    </row>
    <row r="98" spans="1:11" x14ac:dyDescent="0.25">
      <c r="A98" s="1" t="s">
        <v>100</v>
      </c>
      <c r="B98" s="1" t="s">
        <v>232</v>
      </c>
      <c r="C98" s="8">
        <v>943137995.39640009</v>
      </c>
      <c r="D98" s="10">
        <v>0.04</v>
      </c>
      <c r="E98" s="10">
        <v>0.06</v>
      </c>
      <c r="F98" s="2">
        <v>1.624268769048826</v>
      </c>
      <c r="G98" s="2">
        <v>5.0080985799864566</v>
      </c>
      <c r="H98" s="2">
        <v>1.2520246449966141</v>
      </c>
      <c r="I98" s="2">
        <v>0.83468309666440943</v>
      </c>
      <c r="J98" s="10">
        <v>0.49106267950667343</v>
      </c>
      <c r="K98" s="2">
        <f>(Table1[[#This Row],[MC / TTMGP / Rev Growth]]+Table1[[#This Row],[MC / TTMGP / Rev Growth2]])/2</f>
        <v>1.0433538708305119</v>
      </c>
    </row>
    <row r="99" spans="1:11" x14ac:dyDescent="0.25">
      <c r="A99" s="1" t="s">
        <v>2</v>
      </c>
      <c r="B99" s="1" t="s">
        <v>132</v>
      </c>
      <c r="C99" s="8">
        <v>3346971718</v>
      </c>
      <c r="D99" s="10">
        <v>3.2000000000000001E-2</v>
      </c>
      <c r="E99" s="10">
        <v>0.13300000000000001</v>
      </c>
      <c r="F99" s="2">
        <v>2.7466246930154647</v>
      </c>
      <c r="G99" s="2">
        <v>5.5251579081435409</v>
      </c>
      <c r="H99" s="2">
        <v>1.7266118462948565</v>
      </c>
      <c r="I99" s="2">
        <v>0.41542540662733385</v>
      </c>
      <c r="J99" s="10">
        <v>1.0158749096130244</v>
      </c>
      <c r="K99" s="2">
        <f>(Table1[[#This Row],[MC / TTMGP / Rev Growth]]+Table1[[#This Row],[MC / TTMGP / Rev Growth2]])/2</f>
        <v>1.0710186264610952</v>
      </c>
    </row>
    <row r="100" spans="1:11" x14ac:dyDescent="0.25">
      <c r="A100" s="1" t="s">
        <v>91</v>
      </c>
      <c r="B100" s="1" t="s">
        <v>178</v>
      </c>
      <c r="C100" s="8">
        <v>37136007604.360802</v>
      </c>
      <c r="D100" s="10">
        <v>6.6000000000000003E-2</v>
      </c>
      <c r="E100" s="10">
        <v>5.0999999999999997E-2</v>
      </c>
      <c r="F100" s="2">
        <v>2.5748547804569477</v>
      </c>
      <c r="G100" s="2">
        <v>6.3026967961106859</v>
      </c>
      <c r="H100" s="2">
        <v>0.95495406001677052</v>
      </c>
      <c r="I100" s="2">
        <v>1.2358229011981736</v>
      </c>
      <c r="J100" s="10">
        <v>0.582822628367762</v>
      </c>
      <c r="K100" s="2">
        <f>(Table1[[#This Row],[MC / TTMGP / Rev Growth]]+Table1[[#This Row],[MC / TTMGP / Rev Growth2]])/2</f>
        <v>1.0953884806074721</v>
      </c>
    </row>
    <row r="101" spans="1:11" x14ac:dyDescent="0.25">
      <c r="A101" s="1" t="s">
        <v>65</v>
      </c>
      <c r="B101" s="1" t="s">
        <v>213</v>
      </c>
      <c r="C101" s="8">
        <v>29963320593</v>
      </c>
      <c r="D101" s="10">
        <v>0.30099999999999999</v>
      </c>
      <c r="E101" s="10">
        <v>0.21700000999999999</v>
      </c>
      <c r="F101" s="2">
        <v>16.549036049813928</v>
      </c>
      <c r="G101" s="2">
        <v>27.668495570391713</v>
      </c>
      <c r="H101" s="2">
        <v>0.91921912193992394</v>
      </c>
      <c r="I101" s="2">
        <v>1.2750458200620227</v>
      </c>
      <c r="J101" s="10">
        <v>0.70163616259559103</v>
      </c>
      <c r="K101" s="2">
        <f>(Table1[[#This Row],[MC / TTMGP / Rev Growth]]+Table1[[#This Row],[MC / TTMGP / Rev Growth2]])/2</f>
        <v>1.0971324710009733</v>
      </c>
    </row>
    <row r="102" spans="1:11" x14ac:dyDescent="0.25">
      <c r="A102" s="1" t="s">
        <v>315</v>
      </c>
      <c r="B102" s="1" t="s">
        <v>319</v>
      </c>
      <c r="C102" s="8">
        <v>72034687258</v>
      </c>
      <c r="D102" s="10">
        <v>0.27500000000000002</v>
      </c>
      <c r="E102" s="10">
        <v>0.22500000000000001</v>
      </c>
      <c r="F102" s="2">
        <v>20.486183819328335</v>
      </c>
      <c r="G102" s="2">
        <v>27.196807144030249</v>
      </c>
      <c r="H102" s="2">
        <v>0.98897480523746351</v>
      </c>
      <c r="I102" s="2">
        <v>1.2087469841791221</v>
      </c>
      <c r="J102" s="10">
        <v>0.79746247216855881</v>
      </c>
      <c r="K102" s="2">
        <f>(Table1[[#This Row],[MC / TTMGP / Rev Growth]]+Table1[[#This Row],[MC / TTMGP / Rev Growth2]])/2</f>
        <v>1.0988608947082927</v>
      </c>
    </row>
    <row r="103" spans="1:11" x14ac:dyDescent="0.25">
      <c r="A103" s="1" t="s">
        <v>284</v>
      </c>
      <c r="B103" s="1" t="s">
        <v>301</v>
      </c>
      <c r="C103" s="8">
        <v>119316682608</v>
      </c>
      <c r="D103" s="10">
        <v>0.16700001</v>
      </c>
      <c r="E103" s="10">
        <v>9.1999999999999998E-2</v>
      </c>
      <c r="F103" s="2">
        <v>11.558222104600363</v>
      </c>
      <c r="G103" s="2">
        <v>13.373461102231587</v>
      </c>
      <c r="H103" s="2">
        <v>0.80080600607338814</v>
      </c>
      <c r="I103" s="2">
        <v>1.4536370763295203</v>
      </c>
      <c r="J103" s="10">
        <v>1.2451104803789559</v>
      </c>
      <c r="K103" s="2">
        <f>(Table1[[#This Row],[MC / TTMGP / Rev Growth]]+Table1[[#This Row],[MC / TTMGP / Rev Growth2]])/2</f>
        <v>1.1272215412014543</v>
      </c>
    </row>
    <row r="104" spans="1:11" x14ac:dyDescent="0.25">
      <c r="A104" s="1" t="s">
        <v>73</v>
      </c>
      <c r="B104" s="1" t="s">
        <v>225</v>
      </c>
      <c r="C104" s="8">
        <v>43739330400</v>
      </c>
      <c r="D104" s="10">
        <v>0.14099999999999999</v>
      </c>
      <c r="E104" s="10">
        <v>0.125</v>
      </c>
      <c r="F104" s="2">
        <v>1.9853560005693802</v>
      </c>
      <c r="G104" s="2">
        <v>14.978309678382619</v>
      </c>
      <c r="H104" s="2">
        <v>1.0622914665519589</v>
      </c>
      <c r="I104" s="2">
        <v>1.1982647742706094</v>
      </c>
      <c r="J104" s="10">
        <v>0.21189501545460357</v>
      </c>
      <c r="K104" s="2">
        <f>(Table1[[#This Row],[MC / TTMGP / Rev Growth]]+Table1[[#This Row],[MC / TTMGP / Rev Growth2]])/2</f>
        <v>1.1302781204112842</v>
      </c>
    </row>
    <row r="105" spans="1:11" x14ac:dyDescent="0.25">
      <c r="A105" s="1" t="s">
        <v>42</v>
      </c>
      <c r="B105" s="1" t="s">
        <v>187</v>
      </c>
      <c r="C105" s="8">
        <v>1429852346276</v>
      </c>
      <c r="D105" s="10">
        <v>8.1000000000000003E-2</v>
      </c>
      <c r="E105" s="10">
        <v>0.13900000000000001</v>
      </c>
      <c r="F105" s="2">
        <v>9.5461590853167575</v>
      </c>
      <c r="G105" s="2">
        <v>11.724618060039523</v>
      </c>
      <c r="H105" s="2">
        <v>1.4474837111159906</v>
      </c>
      <c r="I105" s="2">
        <v>0.84349770216111664</v>
      </c>
      <c r="J105" s="10">
        <v>1.2009507086919076</v>
      </c>
      <c r="K105" s="2">
        <f>(Table1[[#This Row],[MC / TTMGP / Rev Growth]]+Table1[[#This Row],[MC / TTMGP / Rev Growth2]])/2</f>
        <v>1.1454907066385536</v>
      </c>
    </row>
    <row r="106" spans="1:11" x14ac:dyDescent="0.25">
      <c r="A106" s="1" t="s">
        <v>33</v>
      </c>
      <c r="B106" s="1" t="s">
        <v>173</v>
      </c>
      <c r="C106" s="8">
        <v>179513011400</v>
      </c>
      <c r="D106" s="10">
        <v>0.122</v>
      </c>
      <c r="E106" s="10">
        <v>0.123</v>
      </c>
      <c r="F106" s="2">
        <v>11.023212244396683</v>
      </c>
      <c r="G106" s="2">
        <v>14.079451874509804</v>
      </c>
      <c r="H106" s="2">
        <v>1.1540534323368692</v>
      </c>
      <c r="I106" s="19">
        <v>1.1446708841064881</v>
      </c>
      <c r="J106" s="10">
        <v>1.0679766656432299</v>
      </c>
      <c r="K106" s="2">
        <f>(Table1[[#This Row],[MC / TTMGP / Rev Growth]]+Table1[[#This Row],[MC / TTMGP / Rev Growth2]])/2</f>
        <v>1.1493621582216786</v>
      </c>
    </row>
    <row r="107" spans="1:11" x14ac:dyDescent="0.25">
      <c r="A107" s="1" t="s">
        <v>289</v>
      </c>
      <c r="B107" s="1" t="s">
        <v>306</v>
      </c>
      <c r="C107" s="8">
        <v>79566245757</v>
      </c>
      <c r="D107" s="10">
        <v>0.20300000000000001</v>
      </c>
      <c r="E107" s="10">
        <v>0.126</v>
      </c>
      <c r="F107" s="2">
        <v>10.463735633482377</v>
      </c>
      <c r="G107" s="2">
        <v>18.02996731407206</v>
      </c>
      <c r="H107" s="2">
        <v>0.88817572975724435</v>
      </c>
      <c r="I107" s="2">
        <v>1.4309497868311158</v>
      </c>
      <c r="J107" s="10">
        <v>0.97738032614413473</v>
      </c>
      <c r="K107" s="2">
        <f>(Table1[[#This Row],[MC / TTMGP / Rev Growth]]+Table1[[#This Row],[MC / TTMGP / Rev Growth2]])/2</f>
        <v>1.1595627582941801</v>
      </c>
    </row>
    <row r="108" spans="1:11" x14ac:dyDescent="0.25">
      <c r="A108" s="1" t="s">
        <v>49</v>
      </c>
      <c r="B108" s="1" t="s">
        <v>197</v>
      </c>
      <c r="C108" s="8">
        <v>803713406400</v>
      </c>
      <c r="D108" s="10">
        <v>0.439</v>
      </c>
      <c r="E108" s="10">
        <v>0.17199999999999999</v>
      </c>
      <c r="F108" s="2">
        <v>17.167860865107336</v>
      </c>
      <c r="G108" s="2">
        <v>29.029596416961642</v>
      </c>
      <c r="H108" s="2">
        <v>0.66126643318819234</v>
      </c>
      <c r="I108" s="2">
        <v>1.6877672335442815</v>
      </c>
      <c r="J108" s="10">
        <v>1.0356509665705436</v>
      </c>
      <c r="K108" s="2">
        <f>(Table1[[#This Row],[MC / TTMGP / Rev Growth]]+Table1[[#This Row],[MC / TTMGP / Rev Growth2]])/2</f>
        <v>1.174516833366237</v>
      </c>
    </row>
    <row r="109" spans="1:11" x14ac:dyDescent="0.25">
      <c r="A109" s="1" t="s">
        <v>57</v>
      </c>
      <c r="B109" s="1" t="s">
        <v>205</v>
      </c>
      <c r="C109" s="8">
        <v>15193512020</v>
      </c>
      <c r="D109" s="10">
        <v>4.8000000000000001E-2</v>
      </c>
      <c r="E109" s="10">
        <v>7.1999999999999995E-2</v>
      </c>
      <c r="F109" s="2">
        <v>3.8689367721478534</v>
      </c>
      <c r="G109" s="2">
        <v>6.7698674722684506</v>
      </c>
      <c r="H109" s="2">
        <v>1.4103890567225938</v>
      </c>
      <c r="I109" s="2">
        <v>0.94025937114839597</v>
      </c>
      <c r="J109" s="10">
        <v>0.89560639777787454</v>
      </c>
      <c r="K109" s="2">
        <f>(Table1[[#This Row],[MC / TTMGP / Rev Growth]]+Table1[[#This Row],[MC / TTMGP / Rev Growth2]])/2</f>
        <v>1.1753242139354949</v>
      </c>
    </row>
    <row r="110" spans="1:11" x14ac:dyDescent="0.25">
      <c r="A110" s="1" t="s">
        <v>40</v>
      </c>
      <c r="B110" s="1" t="s">
        <v>185</v>
      </c>
      <c r="C110" s="8">
        <v>9879683016</v>
      </c>
      <c r="D110" s="10">
        <v>0.20200000000000001</v>
      </c>
      <c r="E110" s="10">
        <v>0.18</v>
      </c>
      <c r="F110" s="2">
        <v>11.011512321475145</v>
      </c>
      <c r="G110" s="2">
        <v>22.62837207001278</v>
      </c>
      <c r="H110" s="2">
        <v>1.1202164391095435</v>
      </c>
      <c r="I110" s="2">
        <v>1.2571317816673768</v>
      </c>
      <c r="J110" s="10">
        <v>0.70272421072341718</v>
      </c>
      <c r="K110" s="2">
        <f>(Table1[[#This Row],[MC / TTMGP / Rev Growth]]+Table1[[#This Row],[MC / TTMGP / Rev Growth2]])/2</f>
        <v>1.1886741103884602</v>
      </c>
    </row>
    <row r="111" spans="1:11" x14ac:dyDescent="0.25">
      <c r="A111" s="1" t="s">
        <v>56</v>
      </c>
      <c r="B111" s="1" t="s">
        <v>204</v>
      </c>
      <c r="C111" s="8">
        <v>22373824830</v>
      </c>
      <c r="D111" s="10">
        <v>7.0000000000000007E-2</v>
      </c>
      <c r="E111" s="10">
        <v>7.3999999999999996E-2</v>
      </c>
      <c r="F111" s="2">
        <v>5.0848446239858189</v>
      </c>
      <c r="G111" s="2">
        <v>8.6222300782303751</v>
      </c>
      <c r="H111" s="2">
        <v>1.2317471540329106</v>
      </c>
      <c r="I111" s="2">
        <v>1.1651662267878886</v>
      </c>
      <c r="J111" s="10">
        <v>0.77275516465534877</v>
      </c>
      <c r="K111" s="2">
        <f>(Table1[[#This Row],[MC / TTMGP / Rev Growth]]+Table1[[#This Row],[MC / TTMGP / Rev Growth2]])/2</f>
        <v>1.1984566904103997</v>
      </c>
    </row>
    <row r="112" spans="1:11" x14ac:dyDescent="0.25">
      <c r="A112" s="1" t="s">
        <v>54</v>
      </c>
      <c r="B112" s="1" t="s">
        <v>202</v>
      </c>
      <c r="C112" s="8">
        <v>77789361530</v>
      </c>
      <c r="D112" s="10">
        <v>0.13100000000000001</v>
      </c>
      <c r="E112" s="10">
        <v>0.13200000000000001</v>
      </c>
      <c r="F112" s="2">
        <v>12.486578548270437</v>
      </c>
      <c r="G112" s="2">
        <v>15.779578540408446</v>
      </c>
      <c r="H112" s="2">
        <v>1.2045479801838508</v>
      </c>
      <c r="I112" s="2">
        <v>1.1954226166976094</v>
      </c>
      <c r="J112" s="10">
        <v>1.0594387847645477</v>
      </c>
      <c r="K112" s="2">
        <f>(Table1[[#This Row],[MC / TTMGP / Rev Growth]]+Table1[[#This Row],[MC / TTMGP / Rev Growth2]])/2</f>
        <v>1.1999852984407302</v>
      </c>
    </row>
    <row r="113" spans="1:11" x14ac:dyDescent="0.25">
      <c r="A113" s="1" t="s">
        <v>68</v>
      </c>
      <c r="B113" s="1" t="s">
        <v>217</v>
      </c>
      <c r="C113" s="8">
        <v>458013631300</v>
      </c>
      <c r="D113" s="10">
        <v>0.08</v>
      </c>
      <c r="E113" s="10">
        <v>0.111</v>
      </c>
      <c r="F113" s="2">
        <v>8.510891597138345</v>
      </c>
      <c r="G113" s="2">
        <v>11.199472596341941</v>
      </c>
      <c r="H113" s="2">
        <v>1.3999340745427427</v>
      </c>
      <c r="I113" s="2">
        <v>1.0089614951659407</v>
      </c>
      <c r="J113" s="10">
        <v>1.1726470314967945</v>
      </c>
      <c r="K113" s="2">
        <f>(Table1[[#This Row],[MC / TTMGP / Rev Growth]]+Table1[[#This Row],[MC / TTMGP / Rev Growth2]])/2</f>
        <v>1.2044477848543416</v>
      </c>
    </row>
    <row r="114" spans="1:11" x14ac:dyDescent="0.25">
      <c r="A114" s="1" t="s">
        <v>24</v>
      </c>
      <c r="B114" s="1" t="s">
        <v>162</v>
      </c>
      <c r="C114" s="8">
        <v>59284424012</v>
      </c>
      <c r="D114" s="10">
        <v>0.103999995</v>
      </c>
      <c r="E114" s="10">
        <v>0.123</v>
      </c>
      <c r="F114" s="2">
        <v>10.706377478554531</v>
      </c>
      <c r="G114" s="2">
        <v>13.710551344125809</v>
      </c>
      <c r="H114" s="2">
        <v>1.3183223080083619</v>
      </c>
      <c r="I114" s="2">
        <v>1.114678971067139</v>
      </c>
      <c r="J114" s="10">
        <v>1.0246690625395047</v>
      </c>
      <c r="K114" s="2">
        <f>(Table1[[#This Row],[MC / TTMGP / Rev Growth]]+Table1[[#This Row],[MC / TTMGP / Rev Growth2]])/2</f>
        <v>1.2165006395377505</v>
      </c>
    </row>
    <row r="115" spans="1:11" x14ac:dyDescent="0.25">
      <c r="A115" s="1" t="s">
        <v>29</v>
      </c>
      <c r="B115" s="1" t="s">
        <v>168</v>
      </c>
      <c r="C115" s="8">
        <v>139721148750</v>
      </c>
      <c r="D115" s="10">
        <v>9.1999999999999998E-2</v>
      </c>
      <c r="E115" s="10">
        <v>0.08</v>
      </c>
      <c r="F115" s="2">
        <v>6.5323834096965729</v>
      </c>
      <c r="G115" s="2">
        <v>10.451129385144737</v>
      </c>
      <c r="H115" s="2">
        <v>1.1359923244722541</v>
      </c>
      <c r="I115" s="19">
        <v>1.3063911731430919</v>
      </c>
      <c r="J115" s="10">
        <v>0.85656178409462813</v>
      </c>
      <c r="K115" s="2">
        <f>(Table1[[#This Row],[MC / TTMGP / Rev Growth]]+Table1[[#This Row],[MC / TTMGP / Rev Growth2]])/2</f>
        <v>1.2211917488076729</v>
      </c>
    </row>
    <row r="116" spans="1:11" x14ac:dyDescent="0.25">
      <c r="A116" s="1" t="s">
        <v>21</v>
      </c>
      <c r="B116" s="1" t="s">
        <v>158</v>
      </c>
      <c r="C116" s="8">
        <v>79455487600</v>
      </c>
      <c r="D116" s="10">
        <v>3.5999999999999997E-2</v>
      </c>
      <c r="E116" s="10">
        <v>7.8E-2</v>
      </c>
      <c r="F116" s="2">
        <v>2.5626669117884213</v>
      </c>
      <c r="G116" s="2">
        <v>6.020723467454725</v>
      </c>
      <c r="H116" s="2">
        <v>1.6724231854040903</v>
      </c>
      <c r="I116" s="2">
        <v>0.77188762403265698</v>
      </c>
      <c r="J116" s="10">
        <v>0.63673601032091598</v>
      </c>
      <c r="K116" s="2">
        <f>(Table1[[#This Row],[MC / TTMGP / Rev Growth]]+Table1[[#This Row],[MC / TTMGP / Rev Growth2]])/2</f>
        <v>1.2221554047183736</v>
      </c>
    </row>
    <row r="117" spans="1:11" x14ac:dyDescent="0.25">
      <c r="A117" s="1" t="s">
        <v>291</v>
      </c>
      <c r="B117" s="1" t="s">
        <v>308</v>
      </c>
      <c r="C117" s="8">
        <v>119647917030</v>
      </c>
      <c r="D117" s="10">
        <v>0.08</v>
      </c>
      <c r="E117" s="10">
        <v>8.8999993999999999E-2</v>
      </c>
      <c r="F117" s="2">
        <v>8.8699703486518739</v>
      </c>
      <c r="G117" s="2">
        <v>10.304348918304425</v>
      </c>
      <c r="H117" s="2">
        <v>1.288043614788053</v>
      </c>
      <c r="I117" s="19">
        <v>1.1577920913460316</v>
      </c>
      <c r="J117" s="10">
        <v>1.2411131950982646</v>
      </c>
      <c r="K117" s="2">
        <f>(Table1[[#This Row],[MC / TTMGP / Rev Growth]]+Table1[[#This Row],[MC / TTMGP / Rev Growth2]])/2</f>
        <v>1.2229178530670421</v>
      </c>
    </row>
    <row r="118" spans="1:11" x14ac:dyDescent="0.25">
      <c r="A118" s="1" t="s">
        <v>64</v>
      </c>
      <c r="B118" s="1" t="s">
        <v>212</v>
      </c>
      <c r="C118" s="8">
        <v>103454776617</v>
      </c>
      <c r="D118" s="10">
        <v>0.219</v>
      </c>
      <c r="E118" s="10">
        <v>0.20499999999999999</v>
      </c>
      <c r="F118" s="2">
        <v>13.325656456199905</v>
      </c>
      <c r="G118" s="2">
        <v>26.093417437543266</v>
      </c>
      <c r="H118" s="2">
        <v>1.1914802482896467</v>
      </c>
      <c r="I118" s="19">
        <v>1.2728496310996718</v>
      </c>
      <c r="J118" s="10">
        <v>0.49935536947790216</v>
      </c>
      <c r="K118" s="2">
        <f>(Table1[[#This Row],[MC / TTMGP / Rev Growth]]+Table1[[#This Row],[MC / TTMGP / Rev Growth2]])/2</f>
        <v>1.2321649396946592</v>
      </c>
    </row>
    <row r="119" spans="1:11" x14ac:dyDescent="0.25">
      <c r="A119" s="1" t="s">
        <v>329</v>
      </c>
      <c r="B119" s="1" t="s">
        <v>342</v>
      </c>
      <c r="C119" s="8">
        <v>188177444000</v>
      </c>
      <c r="D119" s="10">
        <v>6.4000000000000001E-2</v>
      </c>
      <c r="E119" s="10">
        <v>6.8000000000000005E-2</v>
      </c>
      <c r="F119" s="2">
        <v>5.1714148620424316</v>
      </c>
      <c r="G119" s="2">
        <v>8.1738095734514804</v>
      </c>
      <c r="H119" s="2">
        <v>1.2771577458517938</v>
      </c>
      <c r="I119" s="2">
        <v>1.2020308196252176</v>
      </c>
      <c r="J119" s="10">
        <v>1.0200340771682972</v>
      </c>
      <c r="K119" s="2">
        <f>(Table1[[#This Row],[MC / TTMGP / Rev Growth]]+Table1[[#This Row],[MC / TTMGP / Rev Growth2]])/2</f>
        <v>1.2395942827385058</v>
      </c>
    </row>
    <row r="120" spans="1:11" x14ac:dyDescent="0.25">
      <c r="A120" s="1" t="s">
        <v>126</v>
      </c>
      <c r="B120" s="1" t="s">
        <v>163</v>
      </c>
      <c r="C120" s="8">
        <v>11237445692.331001</v>
      </c>
      <c r="D120" s="10">
        <v>8.5000000000000006E-2</v>
      </c>
      <c r="E120" s="10">
        <v>4.4999999999999998E-2</v>
      </c>
      <c r="F120" s="2">
        <v>6.5241272287134464</v>
      </c>
      <c r="G120" s="2">
        <v>7.4505470330951926</v>
      </c>
      <c r="H120" s="2">
        <v>0.87653494507002261</v>
      </c>
      <c r="I120" s="2">
        <v>1.6556771184655983</v>
      </c>
      <c r="J120" s="10">
        <v>1.3833716351429863</v>
      </c>
      <c r="K120" s="2">
        <f>(Table1[[#This Row],[MC / TTMGP / Rev Growth]]+Table1[[#This Row],[MC / TTMGP / Rev Growth2]])/2</f>
        <v>1.2661060317678103</v>
      </c>
    </row>
    <row r="121" spans="1:11" x14ac:dyDescent="0.25">
      <c r="A121" s="1" t="s">
        <v>12</v>
      </c>
      <c r="B121" s="1" t="s">
        <v>146</v>
      </c>
      <c r="C121" s="8">
        <v>32633889015</v>
      </c>
      <c r="D121" s="10">
        <v>0.16500000000000001</v>
      </c>
      <c r="E121" s="10">
        <v>5.3999999999999999E-2</v>
      </c>
      <c r="F121" s="2">
        <v>3.8863747784923186</v>
      </c>
      <c r="G121" s="2">
        <v>10.54747544117647</v>
      </c>
      <c r="H121" s="2">
        <v>0.63924093582887698</v>
      </c>
      <c r="I121" s="2">
        <v>1.9532361928104576</v>
      </c>
      <c r="J121" s="10">
        <v>0.50791949505775869</v>
      </c>
      <c r="K121" s="2">
        <f>(Table1[[#This Row],[MC / TTMGP / Rev Growth]]+Table1[[#This Row],[MC / TTMGP / Rev Growth2]])/2</f>
        <v>1.2962385643196672</v>
      </c>
    </row>
    <row r="122" spans="1:11" x14ac:dyDescent="0.25">
      <c r="A122" s="1" t="s">
        <v>75</v>
      </c>
      <c r="B122" s="1" t="s">
        <v>229</v>
      </c>
      <c r="C122" s="8">
        <v>111561956000</v>
      </c>
      <c r="D122" s="10">
        <v>0.13700000000000001</v>
      </c>
      <c r="E122" s="10">
        <v>0.152</v>
      </c>
      <c r="F122" s="2">
        <v>13.897471940205543</v>
      </c>
      <c r="G122" s="2">
        <v>18.692417606353569</v>
      </c>
      <c r="H122" s="2">
        <v>1.3644100442593845</v>
      </c>
      <c r="I122" s="2">
        <v>1.2297643162074716</v>
      </c>
      <c r="J122" s="10">
        <v>0.86309144789785108</v>
      </c>
      <c r="K122" s="2">
        <f>(Table1[[#This Row],[MC / TTMGP / Rev Growth]]+Table1[[#This Row],[MC / TTMGP / Rev Growth2]])/2</f>
        <v>1.2970871802334281</v>
      </c>
    </row>
    <row r="123" spans="1:11" x14ac:dyDescent="0.25">
      <c r="A123" s="1" t="s">
        <v>278</v>
      </c>
      <c r="B123" s="1" t="s">
        <v>295</v>
      </c>
      <c r="C123" s="8">
        <v>464279699519</v>
      </c>
      <c r="D123" s="10">
        <v>0.08</v>
      </c>
      <c r="E123" s="10">
        <v>7.8E-2</v>
      </c>
      <c r="F123" s="2">
        <v>5.1935030661834185</v>
      </c>
      <c r="G123" s="2">
        <v>10.260209891452384</v>
      </c>
      <c r="H123" s="2">
        <v>1.282526236431548</v>
      </c>
      <c r="I123" s="2">
        <v>1.3154115245451774</v>
      </c>
      <c r="J123" s="10">
        <v>0.84610247780197612</v>
      </c>
      <c r="K123" s="2">
        <f>(Table1[[#This Row],[MC / TTMGP / Rev Growth]]+Table1[[#This Row],[MC / TTMGP / Rev Growth2]])/2</f>
        <v>1.2989688804883626</v>
      </c>
    </row>
    <row r="124" spans="1:11" x14ac:dyDescent="0.25">
      <c r="A124" s="1" t="s">
        <v>287</v>
      </c>
      <c r="B124" s="1" t="s">
        <v>304</v>
      </c>
      <c r="C124" s="8">
        <v>102417063250</v>
      </c>
      <c r="D124" s="10">
        <v>0.17</v>
      </c>
      <c r="E124" s="10">
        <v>0.108</v>
      </c>
      <c r="F124" s="2">
        <v>10.445066548159389</v>
      </c>
      <c r="G124" s="2">
        <v>17.229039965722613</v>
      </c>
      <c r="H124" s="2">
        <v>1.0134729391601536</v>
      </c>
      <c r="I124" s="2">
        <v>1.5952814783076494</v>
      </c>
      <c r="J124" s="10">
        <v>1.0370830891032967</v>
      </c>
      <c r="K124" s="2">
        <f>(Table1[[#This Row],[MC / TTMGP / Rev Growth]]+Table1[[#This Row],[MC / TTMGP / Rev Growth2]])/2</f>
        <v>1.3043772087339014</v>
      </c>
    </row>
    <row r="125" spans="1:11" x14ac:dyDescent="0.25">
      <c r="A125" s="1" t="s">
        <v>117</v>
      </c>
      <c r="B125" s="1" t="s">
        <v>222</v>
      </c>
      <c r="C125" s="8">
        <v>1053249875.0100001</v>
      </c>
      <c r="D125" s="10">
        <v>0.371</v>
      </c>
      <c r="E125" s="10">
        <v>5.8999999999999997E-2</v>
      </c>
      <c r="F125" s="2">
        <v>7.071390436672595</v>
      </c>
      <c r="G125" s="2">
        <v>13.314102306547621</v>
      </c>
      <c r="H125" s="2">
        <v>0.35887068211718653</v>
      </c>
      <c r="I125" s="2">
        <v>2.2566275095843427</v>
      </c>
      <c r="J125" s="10">
        <v>0.71329776723967597</v>
      </c>
      <c r="K125" s="2">
        <f>(Table1[[#This Row],[MC / TTMGP / Rev Growth]]+Table1[[#This Row],[MC / TTMGP / Rev Growth2]])/2</f>
        <v>1.3077490958507645</v>
      </c>
    </row>
    <row r="126" spans="1:11" x14ac:dyDescent="0.25">
      <c r="A126" s="1" t="s">
        <v>3</v>
      </c>
      <c r="B126" s="1" t="s">
        <v>133</v>
      </c>
      <c r="C126" s="8">
        <v>3223783778400</v>
      </c>
      <c r="D126" s="10">
        <v>0.13800000000000001</v>
      </c>
      <c r="E126" s="10">
        <v>0.14299999999999999</v>
      </c>
      <c r="F126" s="2">
        <v>13.151752100586647</v>
      </c>
      <c r="G126" s="2">
        <v>18.851654767028442</v>
      </c>
      <c r="H126" s="2">
        <v>1.3660619396397422</v>
      </c>
      <c r="I126" s="2">
        <v>1.3182975361558351</v>
      </c>
      <c r="J126" s="10">
        <v>1.2350095054707451</v>
      </c>
      <c r="K126" s="2">
        <f>(Table1[[#This Row],[MC / TTMGP / Rev Growth]]+Table1[[#This Row],[MC / TTMGP / Rev Growth2]])/2</f>
        <v>1.3421797378977887</v>
      </c>
    </row>
    <row r="127" spans="1:11" x14ac:dyDescent="0.25">
      <c r="A127" s="1" t="s">
        <v>111</v>
      </c>
      <c r="B127" s="1" t="s">
        <v>151</v>
      </c>
      <c r="C127" s="8">
        <v>161578607537</v>
      </c>
      <c r="D127" s="10">
        <v>4.5999999999999999E-2</v>
      </c>
      <c r="E127" s="10">
        <v>3.6999999999999998E-2</v>
      </c>
      <c r="F127" s="2">
        <v>2.4101897617911123</v>
      </c>
      <c r="G127" s="2">
        <v>5.6185265739124475</v>
      </c>
      <c r="H127" s="2">
        <v>1.2214188204157495</v>
      </c>
      <c r="I127" s="2">
        <v>1.518520695652013</v>
      </c>
      <c r="J127" s="10">
        <v>0.61237622941303305</v>
      </c>
      <c r="K127" s="2">
        <f>(Table1[[#This Row],[MC / TTMGP / Rev Growth]]+Table1[[#This Row],[MC / TTMGP / Rev Growth2]])/2</f>
        <v>1.3699697580338812</v>
      </c>
    </row>
    <row r="128" spans="1:11" x14ac:dyDescent="0.25">
      <c r="A128" s="1" t="s">
        <v>44</v>
      </c>
      <c r="B128" s="1" t="s">
        <v>189</v>
      </c>
      <c r="C128" s="8">
        <v>12462342673</v>
      </c>
      <c r="D128" s="10">
        <v>0.14899999</v>
      </c>
      <c r="E128" s="10">
        <v>8.1000000000000003E-2</v>
      </c>
      <c r="F128" s="2">
        <v>2.4508925733428413</v>
      </c>
      <c r="G128" s="2">
        <v>14.956181193797352</v>
      </c>
      <c r="H128" s="2">
        <v>1.0037706172864409</v>
      </c>
      <c r="I128" s="2">
        <v>1.8464421226910313</v>
      </c>
      <c r="J128" s="10">
        <v>0.27607418790603716</v>
      </c>
      <c r="K128" s="2">
        <f>(Table1[[#This Row],[MC / TTMGP / Rev Growth]]+Table1[[#This Row],[MC / TTMGP / Rev Growth2]])/2</f>
        <v>1.4251063699887361</v>
      </c>
    </row>
    <row r="129" spans="1:11" x14ac:dyDescent="0.25">
      <c r="A129" s="1" t="s">
        <v>35</v>
      </c>
      <c r="B129" s="1" t="s">
        <v>177</v>
      </c>
      <c r="C129" s="8">
        <v>10933719814</v>
      </c>
      <c r="D129" s="10">
        <v>0.05</v>
      </c>
      <c r="E129" s="10">
        <v>4.5999999999999999E-2</v>
      </c>
      <c r="F129" s="2">
        <v>1.4274098719136399</v>
      </c>
      <c r="G129" s="2">
        <v>7.0260942577204517</v>
      </c>
      <c r="H129" s="2">
        <v>1.4052188515440904</v>
      </c>
      <c r="I129" s="2">
        <v>1.52741179515662</v>
      </c>
      <c r="J129" s="10">
        <v>0.30653570469952868</v>
      </c>
      <c r="K129" s="2">
        <f>(Table1[[#This Row],[MC / TTMGP / Rev Growth]]+Table1[[#This Row],[MC / TTMGP / Rev Growth2]])/2</f>
        <v>1.4663153233503552</v>
      </c>
    </row>
    <row r="130" spans="1:11" x14ac:dyDescent="0.25">
      <c r="A130" s="1" t="s">
        <v>327</v>
      </c>
      <c r="B130" s="1" t="s">
        <v>340</v>
      </c>
      <c r="C130" s="8">
        <v>236424631400</v>
      </c>
      <c r="D130" s="10">
        <v>2.9000001000000001E-2</v>
      </c>
      <c r="E130" s="10">
        <v>4.4999999999999998E-2</v>
      </c>
      <c r="F130" s="2">
        <v>2.9890845478911703</v>
      </c>
      <c r="G130" s="2">
        <v>5.4622977011759817</v>
      </c>
      <c r="H130" s="2">
        <v>1.8835508664899638</v>
      </c>
      <c r="I130" s="2">
        <v>1.2138439335946627</v>
      </c>
      <c r="J130" s="10">
        <v>0.7236522706584404</v>
      </c>
      <c r="K130" s="2">
        <f>(Table1[[#This Row],[MC / TTMGP / Rev Growth]]+Table1[[#This Row],[MC / TTMGP / Rev Growth2]])/2</f>
        <v>1.5486974000423133</v>
      </c>
    </row>
    <row r="131" spans="1:11" x14ac:dyDescent="0.25">
      <c r="A131" s="1" t="s">
        <v>320</v>
      </c>
      <c r="B131" s="1" t="s">
        <v>333</v>
      </c>
      <c r="C131" s="8">
        <v>42135606486</v>
      </c>
      <c r="D131" s="10">
        <v>0.85</v>
      </c>
      <c r="E131" s="10">
        <v>3.5999999999999997E-2</v>
      </c>
      <c r="F131" s="2">
        <v>8.9830709841070053</v>
      </c>
      <c r="G131" s="2">
        <v>11.136980238389002</v>
      </c>
      <c r="H131" s="2">
        <v>0.13102329692222356</v>
      </c>
      <c r="I131" s="2">
        <v>3.0936056217747234</v>
      </c>
      <c r="J131" s="10">
        <v>0.82085347219957039</v>
      </c>
      <c r="K131" s="2">
        <f>(Table1[[#This Row],[MC / TTMGP / Rev Growth]]+Table1[[#This Row],[MC / TTMGP / Rev Growth2]])/2</f>
        <v>1.6123144593484735</v>
      </c>
    </row>
    <row r="132" spans="1:11" x14ac:dyDescent="0.25">
      <c r="A132" s="1" t="s">
        <v>326</v>
      </c>
      <c r="B132" s="1" t="s">
        <v>339</v>
      </c>
      <c r="C132" s="8">
        <v>82887399443</v>
      </c>
      <c r="D132" s="10">
        <v>5.5999998000000002E-2</v>
      </c>
      <c r="E132" s="10">
        <v>8.5000000000000006E-2</v>
      </c>
      <c r="F132" s="2">
        <v>3.9515350611651412</v>
      </c>
      <c r="G132" s="2">
        <v>11.586161510064299</v>
      </c>
      <c r="H132" s="2">
        <v>2.0689574864028208</v>
      </c>
      <c r="I132" s="2">
        <v>1.363077824713447</v>
      </c>
      <c r="J132" s="10">
        <v>0.61946987032799394</v>
      </c>
      <c r="K132" s="2">
        <f>(Table1[[#This Row],[MC / TTMGP / Rev Growth]]+Table1[[#This Row],[MC / TTMGP / Rev Growth2]])/2</f>
        <v>1.7160176555581339</v>
      </c>
    </row>
    <row r="133" spans="1:11" x14ac:dyDescent="0.25">
      <c r="A133" s="1" t="s">
        <v>10</v>
      </c>
      <c r="B133" s="1" t="s">
        <v>142</v>
      </c>
      <c r="C133" s="8">
        <v>121530088050</v>
      </c>
      <c r="D133" s="10">
        <v>0.161</v>
      </c>
      <c r="E133" s="10">
        <v>0.17299999999999999</v>
      </c>
      <c r="F133" s="2">
        <v>19.254832051500816</v>
      </c>
      <c r="G133" s="2">
        <v>30.079940372309842</v>
      </c>
      <c r="H133" s="2">
        <v>1.8683192777832198</v>
      </c>
      <c r="I133" s="19">
        <v>1.7387248770121297</v>
      </c>
      <c r="J133" s="10">
        <v>1.0059809872732512</v>
      </c>
      <c r="K133" s="2">
        <f>(Table1[[#This Row],[MC / TTMGP / Rev Growth]]+Table1[[#This Row],[MC / TTMGP / Rev Growth2]])/2</f>
        <v>1.8035220773976748</v>
      </c>
    </row>
    <row r="134" spans="1:11" x14ac:dyDescent="0.25">
      <c r="A134" s="1" t="s">
        <v>26</v>
      </c>
      <c r="B134" s="1" t="s">
        <v>165</v>
      </c>
      <c r="C134" s="8">
        <v>81558122400</v>
      </c>
      <c r="D134" s="10">
        <v>0.24</v>
      </c>
      <c r="E134" s="10">
        <v>0.20599999999999999</v>
      </c>
      <c r="F134" s="2">
        <v>32.899857804476923</v>
      </c>
      <c r="G134" s="2">
        <v>40.423295773893962</v>
      </c>
      <c r="H134" s="2">
        <v>1.6843039905789152</v>
      </c>
      <c r="I134" s="2">
        <v>1.9622959113540759</v>
      </c>
      <c r="J134" s="10">
        <v>0.87573160100864023</v>
      </c>
      <c r="K134" s="2">
        <f>(Table1[[#This Row],[MC / TTMGP / Rev Growth]]+Table1[[#This Row],[MC / TTMGP / Rev Growth2]])/2</f>
        <v>1.8232999509664956</v>
      </c>
    </row>
    <row r="135" spans="1:11" x14ac:dyDescent="0.25">
      <c r="A135" s="1" t="s">
        <v>18</v>
      </c>
      <c r="B135" s="1" t="s">
        <v>155</v>
      </c>
      <c r="C135" s="8">
        <v>65045071654</v>
      </c>
      <c r="D135" s="10">
        <v>3.4000000000000002E-2</v>
      </c>
      <c r="E135" s="10">
        <v>7.0000000000000007E-2</v>
      </c>
      <c r="F135" s="2">
        <v>2.659568698286789</v>
      </c>
      <c r="G135" s="2">
        <v>8.672676220533333</v>
      </c>
      <c r="H135" s="2">
        <v>2.5507871236862742</v>
      </c>
      <c r="I135" s="2">
        <v>1.238953745790476</v>
      </c>
      <c r="J135" s="10">
        <v>0.63993948562783665</v>
      </c>
      <c r="K135" s="2">
        <f>(Table1[[#This Row],[MC / TTMGP / Rev Growth]]+Table1[[#This Row],[MC / TTMGP / Rev Growth2]])/2</f>
        <v>1.8948704347383751</v>
      </c>
    </row>
    <row r="136" spans="1:11" x14ac:dyDescent="0.25">
      <c r="A136" s="1" t="s">
        <v>25</v>
      </c>
      <c r="B136" s="1" t="s">
        <v>164</v>
      </c>
      <c r="C136" s="8">
        <v>51186071720</v>
      </c>
      <c r="D136" s="10">
        <v>5.5E-2</v>
      </c>
      <c r="E136" s="10">
        <v>8.1999995000000006E-2</v>
      </c>
      <c r="F136" s="2">
        <v>6.9303063825857913</v>
      </c>
      <c r="G136" s="2">
        <v>12.89720967019765</v>
      </c>
      <c r="H136" s="2">
        <v>2.3449472127632092</v>
      </c>
      <c r="I136" s="2">
        <v>1.5728305434893806</v>
      </c>
      <c r="J136" s="10">
        <v>0.81115097272060521</v>
      </c>
      <c r="K136" s="2">
        <f>(Table1[[#This Row],[MC / TTMGP / Rev Growth]]+Table1[[#This Row],[MC / TTMGP / Rev Growth2]])/2</f>
        <v>1.9588888781262948</v>
      </c>
    </row>
    <row r="137" spans="1:11" x14ac:dyDescent="0.25">
      <c r="A137" s="1" t="s">
        <v>273</v>
      </c>
      <c r="B137" s="1" t="s">
        <v>275</v>
      </c>
      <c r="C137" s="8">
        <v>32674233545</v>
      </c>
      <c r="D137" s="10">
        <v>0.01</v>
      </c>
      <c r="E137" s="10">
        <v>5.5E-2</v>
      </c>
      <c r="F137" s="2">
        <v>1.7088501963550042</v>
      </c>
      <c r="G137" s="2">
        <v>3.3182813925508032</v>
      </c>
      <c r="H137" s="2">
        <v>3.3182813925508032</v>
      </c>
      <c r="I137" s="2">
        <v>0.60332388955469152</v>
      </c>
      <c r="J137" s="10">
        <v>0.78846353509720213</v>
      </c>
      <c r="K137" s="2">
        <f>(Table1[[#This Row],[MC / TTMGP / Rev Growth]]+Table1[[#This Row],[MC / TTMGP / Rev Growth2]])/2</f>
        <v>1.9608026410527475</v>
      </c>
    </row>
    <row r="138" spans="1:11" x14ac:dyDescent="0.25">
      <c r="A138" s="1" t="s">
        <v>41</v>
      </c>
      <c r="B138" s="1" t="s">
        <v>186</v>
      </c>
      <c r="C138" s="8">
        <v>43509209920</v>
      </c>
      <c r="D138" s="10">
        <v>0.19299999000000001</v>
      </c>
      <c r="E138" s="10">
        <v>0.21200000999999999</v>
      </c>
      <c r="F138" s="2">
        <v>22.969762838567306</v>
      </c>
      <c r="G138" s="2">
        <v>41.528983404331271</v>
      </c>
      <c r="H138" s="2">
        <v>2.151760909642082</v>
      </c>
      <c r="I138" s="2">
        <v>1.9589142191234459</v>
      </c>
      <c r="J138" s="10">
        <v>0.82863010408115323</v>
      </c>
      <c r="K138" s="2">
        <f>(Table1[[#This Row],[MC / TTMGP / Rev Growth]]+Table1[[#This Row],[MC / TTMGP / Rev Growth2]])/2</f>
        <v>2.0553375643827638</v>
      </c>
    </row>
    <row r="139" spans="1:11" x14ac:dyDescent="0.25">
      <c r="A139" s="1" t="s">
        <v>322</v>
      </c>
      <c r="B139" s="1" t="s">
        <v>335</v>
      </c>
      <c r="C139" s="8">
        <v>406462828050</v>
      </c>
      <c r="D139" s="10">
        <v>5.1999996999999999E-2</v>
      </c>
      <c r="E139" s="10">
        <v>7.2999999999999995E-2</v>
      </c>
      <c r="F139" s="2">
        <v>1.6021712215455566</v>
      </c>
      <c r="G139" s="2">
        <v>12.819744781744781</v>
      </c>
      <c r="H139" s="2">
        <v>2.465335677181824</v>
      </c>
      <c r="I139" s="2">
        <v>1.7561294221568196</v>
      </c>
      <c r="J139" s="10">
        <v>0.16724807347405349</v>
      </c>
      <c r="K139" s="2">
        <f>(Table1[[#This Row],[MC / TTMGP / Rev Growth]]+Table1[[#This Row],[MC / TTMGP / Rev Growth2]])/2</f>
        <v>2.1107325496693217</v>
      </c>
    </row>
    <row r="140" spans="1:11" x14ac:dyDescent="0.25">
      <c r="A140" s="1" t="s">
        <v>92</v>
      </c>
      <c r="B140" s="1" t="s">
        <v>180</v>
      </c>
      <c r="C140" s="8">
        <v>9088920419.8789768</v>
      </c>
      <c r="D140" s="10">
        <v>1.7999999999999999E-2</v>
      </c>
      <c r="E140" s="10">
        <v>5.1999996999999999E-2</v>
      </c>
      <c r="F140" s="2">
        <v>1.7351708083191721</v>
      </c>
      <c r="G140" s="2">
        <v>5.661145080279824</v>
      </c>
      <c r="H140" s="2">
        <v>3.1450806001554583</v>
      </c>
      <c r="I140" s="2">
        <v>1.0886818090162245</v>
      </c>
      <c r="J140" s="10">
        <v>0.43315070025623681</v>
      </c>
      <c r="K140" s="2">
        <f>(Table1[[#This Row],[MC / TTMGP / Rev Growth]]+Table1[[#This Row],[MC / TTMGP / Rev Growth2]])/2</f>
        <v>2.1168812045858414</v>
      </c>
    </row>
    <row r="141" spans="1:11" x14ac:dyDescent="0.25">
      <c r="A141" s="1" t="s">
        <v>61</v>
      </c>
      <c r="B141" s="1" t="s">
        <v>209</v>
      </c>
      <c r="C141" s="8">
        <v>569456347253</v>
      </c>
      <c r="D141" s="10">
        <v>8.4000000000000005E-2</v>
      </c>
      <c r="E141" s="10">
        <v>0.1</v>
      </c>
      <c r="F141" s="2">
        <v>16.308389577094907</v>
      </c>
      <c r="G141" s="2">
        <v>20.339179486141866</v>
      </c>
      <c r="H141" s="2">
        <v>2.421330891207365</v>
      </c>
      <c r="I141" s="2">
        <v>2.0339179486141865</v>
      </c>
      <c r="J141" s="10">
        <v>1.4128529698149952</v>
      </c>
      <c r="K141" s="2">
        <f>(Table1[[#This Row],[MC / TTMGP / Rev Growth]]+Table1[[#This Row],[MC / TTMGP / Rev Growth2]])/2</f>
        <v>2.227624419910776</v>
      </c>
    </row>
    <row r="142" spans="1:11" x14ac:dyDescent="0.25">
      <c r="A142" s="1" t="s">
        <v>128</v>
      </c>
      <c r="B142" s="1" t="s">
        <v>243</v>
      </c>
      <c r="C142" s="8">
        <v>173569107760</v>
      </c>
      <c r="D142" s="10">
        <v>0.13600000000000001</v>
      </c>
      <c r="E142" s="10">
        <v>0.159</v>
      </c>
      <c r="F142" s="2">
        <v>22.920978244965337</v>
      </c>
      <c r="G142" s="2">
        <v>34.283901428091731</v>
      </c>
      <c r="H142" s="2">
        <v>2.5208751050067448</v>
      </c>
      <c r="I142" s="2">
        <v>2.1562202156032537</v>
      </c>
      <c r="J142" s="10">
        <v>0.95758336084516338</v>
      </c>
      <c r="K142" s="2">
        <f>(Table1[[#This Row],[MC / TTMGP / Rev Growth]]+Table1[[#This Row],[MC / TTMGP / Rev Growth2]])/2</f>
        <v>2.3385476603049993</v>
      </c>
    </row>
    <row r="143" spans="1:11" x14ac:dyDescent="0.25">
      <c r="A143" s="1" t="s">
        <v>77</v>
      </c>
      <c r="B143" s="1" t="s">
        <v>235</v>
      </c>
      <c r="C143" s="8">
        <v>82030742360</v>
      </c>
      <c r="D143" s="10">
        <v>7.0999999999999994E-2</v>
      </c>
      <c r="E143" s="10">
        <v>7.0999999999999994E-2</v>
      </c>
      <c r="F143" s="2">
        <v>8.5478830150006022</v>
      </c>
      <c r="G143" s="2">
        <v>17.816762104830595</v>
      </c>
      <c r="H143" s="2">
        <v>2.5094031133564219</v>
      </c>
      <c r="I143" s="2">
        <v>2.5094031133564219</v>
      </c>
      <c r="J143" s="10">
        <v>0.7414228871325983</v>
      </c>
      <c r="K143" s="2">
        <f>(Table1[[#This Row],[MC / TTMGP / Rev Growth]]+Table1[[#This Row],[MC / TTMGP / Rev Growth2]])/2</f>
        <v>2.5094031133564219</v>
      </c>
    </row>
    <row r="144" spans="1:11" x14ac:dyDescent="0.25">
      <c r="A144" s="1" t="s">
        <v>348</v>
      </c>
      <c r="B144" s="1" t="s">
        <v>355</v>
      </c>
      <c r="C144" s="8">
        <v>342034077600</v>
      </c>
      <c r="D144" s="10">
        <v>2.5000000000000001E-2</v>
      </c>
      <c r="E144" s="10">
        <v>5.3000002999999997E-2</v>
      </c>
      <c r="F144" s="2">
        <v>6.2188014109090908</v>
      </c>
      <c r="G144" s="2">
        <v>8.5785176594517321</v>
      </c>
      <c r="H144" s="2">
        <v>3.4314070637806924</v>
      </c>
      <c r="I144" s="2">
        <v>1.6185881460142053</v>
      </c>
      <c r="J144" s="10">
        <v>1.0539454545454545</v>
      </c>
      <c r="K144" s="2">
        <f>(Table1[[#This Row],[MC / TTMGP / Rev Growth]]+Table1[[#This Row],[MC / TTMGP / Rev Growth2]])/2</f>
        <v>2.524997604897449</v>
      </c>
    </row>
    <row r="145" spans="1:11" x14ac:dyDescent="0.25">
      <c r="A145" s="1" t="s">
        <v>321</v>
      </c>
      <c r="B145" s="1" t="s">
        <v>334</v>
      </c>
      <c r="C145" s="8">
        <v>162296760000</v>
      </c>
      <c r="D145" s="10">
        <v>9.5000000000000001E-2</v>
      </c>
      <c r="E145" s="10">
        <v>7.1999999999999995E-2</v>
      </c>
      <c r="F145" s="2">
        <v>12.224823742090992</v>
      </c>
      <c r="G145" s="2">
        <v>20.995699870633892</v>
      </c>
      <c r="H145" s="2">
        <v>2.2100736705930415</v>
      </c>
      <c r="I145" s="2">
        <v>2.9160694264769296</v>
      </c>
      <c r="J145" s="10">
        <v>0.97642362157276286</v>
      </c>
      <c r="K145" s="2">
        <f>(Table1[[#This Row],[MC / TTMGP / Rev Growth]]+Table1[[#This Row],[MC / TTMGP / Rev Growth2]])/2</f>
        <v>2.5630715485349853</v>
      </c>
    </row>
    <row r="146" spans="1:11" x14ac:dyDescent="0.25">
      <c r="A146" s="1" t="s">
        <v>7</v>
      </c>
      <c r="B146" s="1" t="s">
        <v>138</v>
      </c>
      <c r="C146" s="8">
        <v>314963932132</v>
      </c>
      <c r="D146" s="10">
        <v>4.7E-2</v>
      </c>
      <c r="E146" s="10">
        <v>0.32</v>
      </c>
      <c r="F146" s="2">
        <v>11.133460930430999</v>
      </c>
      <c r="G146" s="2">
        <v>21.643712780761312</v>
      </c>
      <c r="H146" s="2">
        <v>4.6050452725024069</v>
      </c>
      <c r="I146" s="2">
        <v>0.67636602439879101</v>
      </c>
      <c r="J146" s="10">
        <v>0.90649220997688928</v>
      </c>
      <c r="K146" s="2">
        <f>(Table1[[#This Row],[MC / TTMGP / Rev Growth]]+Table1[[#This Row],[MC / TTMGP / Rev Growth2]])/2</f>
        <v>2.6407056484505991</v>
      </c>
    </row>
    <row r="147" spans="1:11" x14ac:dyDescent="0.25">
      <c r="A147" s="1" t="s">
        <v>14</v>
      </c>
      <c r="B147" s="1" t="s">
        <v>148</v>
      </c>
      <c r="C147" s="8">
        <v>409060778929</v>
      </c>
      <c r="D147" s="10">
        <v>2.5999998999999999E-2</v>
      </c>
      <c r="E147" s="10">
        <v>3.9E-2</v>
      </c>
      <c r="F147" s="2">
        <v>4.8675112617832195</v>
      </c>
      <c r="G147" s="2">
        <v>9.4709726315436082</v>
      </c>
      <c r="H147" s="2">
        <v>3.6426819214660768</v>
      </c>
      <c r="I147" s="2">
        <v>2.4284545209086175</v>
      </c>
      <c r="J147" s="10">
        <v>0.78874094170563669</v>
      </c>
      <c r="K147" s="2">
        <f>(Table1[[#This Row],[MC / TTMGP / Rev Growth]]+Table1[[#This Row],[MC / TTMGP / Rev Growth2]])/2</f>
        <v>3.0355682211873471</v>
      </c>
    </row>
    <row r="148" spans="1:11" x14ac:dyDescent="0.25">
      <c r="A148" s="1" t="s">
        <v>325</v>
      </c>
      <c r="B148" s="1" t="s">
        <v>338</v>
      </c>
      <c r="C148" s="8">
        <v>89799118820</v>
      </c>
      <c r="D148" s="10">
        <v>0.14399999999999999</v>
      </c>
      <c r="E148" s="10">
        <v>0.129</v>
      </c>
      <c r="F148" s="2">
        <v>16.39416893809102</v>
      </c>
      <c r="G148" s="2">
        <v>43.676888297282495</v>
      </c>
      <c r="H148" s="2">
        <v>3.0331172428668403</v>
      </c>
      <c r="I148" s="2">
        <v>3.3858052943629837</v>
      </c>
      <c r="J148" s="10">
        <v>0.98183178398682946</v>
      </c>
      <c r="K148" s="2">
        <f>(Table1[[#This Row],[MC / TTMGP / Rev Growth]]+Table1[[#This Row],[MC / TTMGP / Rev Growth2]])/2</f>
        <v>3.2094612686149118</v>
      </c>
    </row>
    <row r="149" spans="1:11" x14ac:dyDescent="0.25">
      <c r="A149" s="1" t="s">
        <v>31</v>
      </c>
      <c r="B149" s="1" t="s">
        <v>171</v>
      </c>
      <c r="C149" s="8">
        <v>2210359040</v>
      </c>
      <c r="D149" s="10">
        <v>0.48299998</v>
      </c>
      <c r="E149" s="10">
        <v>0.108</v>
      </c>
      <c r="F149" s="2">
        <v>48.085779798551137</v>
      </c>
      <c r="G149" s="2">
        <v>61.228782271468141</v>
      </c>
      <c r="H149" s="2">
        <v>1.2676767040749803</v>
      </c>
      <c r="I149" s="2">
        <v>5.669331691802606</v>
      </c>
      <c r="J149" s="10">
        <v>-10.227228228946853</v>
      </c>
      <c r="K149" s="2">
        <f>(Table1[[#This Row],[MC / TTMGP / Rev Growth]]+Table1[[#This Row],[MC / TTMGP / Rev Growth2]])/2</f>
        <v>3.4685041979387932</v>
      </c>
    </row>
    <row r="150" spans="1:11" x14ac:dyDescent="0.25">
      <c r="A150" s="1" t="s">
        <v>11</v>
      </c>
      <c r="B150" s="1" t="s">
        <v>145</v>
      </c>
      <c r="C150" s="8">
        <v>137942541760</v>
      </c>
      <c r="D150" s="10">
        <v>5.1999996999999999E-2</v>
      </c>
      <c r="E150" s="10">
        <v>4.0999997000000003E-2</v>
      </c>
      <c r="F150" s="2">
        <v>1.9409664095456529</v>
      </c>
      <c r="G150" s="2">
        <v>16.127971677773882</v>
      </c>
      <c r="H150" s="2">
        <v>3.101533193891123</v>
      </c>
      <c r="I150" s="19">
        <v>3.9336519165535258</v>
      </c>
      <c r="J150" s="10">
        <v>0.26730360635438799</v>
      </c>
      <c r="K150" s="2">
        <f>(Table1[[#This Row],[MC / TTMGP / Rev Growth]]+Table1[[#This Row],[MC / TTMGP / Rev Growth2]])/2</f>
        <v>3.5175925552223246</v>
      </c>
    </row>
    <row r="151" spans="1:11" x14ac:dyDescent="0.25">
      <c r="A151" s="1" t="s">
        <v>36</v>
      </c>
      <c r="B151" s="1" t="s">
        <v>179</v>
      </c>
      <c r="C151" s="8">
        <v>227563604710</v>
      </c>
      <c r="D151" s="10">
        <v>1.7999999999999999E-2</v>
      </c>
      <c r="E151" s="10">
        <v>5.8999999999999997E-2</v>
      </c>
      <c r="F151" s="2">
        <v>6.1082701572943225</v>
      </c>
      <c r="G151" s="2">
        <v>11.92368900759759</v>
      </c>
      <c r="H151" s="2">
        <v>6.6242716708875502</v>
      </c>
      <c r="I151" s="2">
        <v>2.0209642385758628</v>
      </c>
      <c r="J151" s="10">
        <v>0.8427056770903234</v>
      </c>
      <c r="K151" s="2">
        <f>(Table1[[#This Row],[MC / TTMGP / Rev Growth]]+Table1[[#This Row],[MC / TTMGP / Rev Growth2]])/2</f>
        <v>4.3226179547317063</v>
      </c>
    </row>
    <row r="152" spans="1:11" x14ac:dyDescent="0.25">
      <c r="A152" s="1" t="s">
        <v>60</v>
      </c>
      <c r="B152" s="1" t="s">
        <v>208</v>
      </c>
      <c r="C152" s="8">
        <v>1121874624</v>
      </c>
      <c r="D152" s="10">
        <v>1.2E-2</v>
      </c>
      <c r="E152" s="10">
        <v>1.4999999999999999E-2</v>
      </c>
      <c r="F152" s="2">
        <v>2.0025215027372636</v>
      </c>
      <c r="G152" s="2">
        <v>6.1925230120442025</v>
      </c>
      <c r="H152" s="2">
        <v>5.1604358433701689</v>
      </c>
      <c r="I152" s="2">
        <v>4.1283486746961353</v>
      </c>
      <c r="J152" s="10">
        <v>0.79029007677190299</v>
      </c>
      <c r="K152" s="2">
        <f>(Table1[[#This Row],[MC / TTMGP / Rev Growth]]+Table1[[#This Row],[MC / TTMGP / Rev Growth2]])/2</f>
        <v>4.6443922590331521</v>
      </c>
    </row>
    <row r="153" spans="1:11" x14ac:dyDescent="0.25">
      <c r="A153" s="1" t="s">
        <v>74</v>
      </c>
      <c r="B153" s="1" t="s">
        <v>227</v>
      </c>
      <c r="C153" s="8">
        <v>20257675550</v>
      </c>
      <c r="D153" s="10">
        <v>0.186</v>
      </c>
      <c r="E153" s="10">
        <v>6.9000000000000006E-2</v>
      </c>
      <c r="F153" s="2">
        <v>10.315634114136715</v>
      </c>
      <c r="G153" s="2">
        <v>47.662257949658809</v>
      </c>
      <c r="H153" s="2">
        <v>2.5624869865407964</v>
      </c>
      <c r="I153" s="2">
        <v>6.9075736158925807</v>
      </c>
      <c r="J153" s="10">
        <v>0.40421626898064089</v>
      </c>
      <c r="K153" s="2">
        <f>(Table1[[#This Row],[MC / TTMGP / Rev Growth]]+Table1[[#This Row],[MC / TTMGP / Rev Growth2]])/2</f>
        <v>4.735030301216689</v>
      </c>
    </row>
    <row r="154" spans="1:11" x14ac:dyDescent="0.25">
      <c r="A154" s="1" t="s">
        <v>293</v>
      </c>
      <c r="B154" s="1" t="s">
        <v>310</v>
      </c>
      <c r="C154" s="8">
        <v>138625588800</v>
      </c>
      <c r="D154" s="10">
        <v>0.01</v>
      </c>
      <c r="E154" s="10">
        <v>0.116000004</v>
      </c>
      <c r="F154" s="2">
        <v>7.2647305733151661</v>
      </c>
      <c r="G154" s="2">
        <v>9.7788931151241538</v>
      </c>
      <c r="H154" s="2">
        <v>9.7788931151241538</v>
      </c>
      <c r="I154" s="2">
        <v>0.84300799809663407</v>
      </c>
      <c r="J154" s="10">
        <v>1.1341578450896133</v>
      </c>
      <c r="K154" s="2">
        <f>(Table1[[#This Row],[MC / TTMGP / Rev Growth]]+Table1[[#This Row],[MC / TTMGP / Rev Growth2]])/2</f>
        <v>5.3109505566103943</v>
      </c>
    </row>
    <row r="155" spans="1:11" x14ac:dyDescent="0.25">
      <c r="A155" s="1" t="s">
        <v>324</v>
      </c>
      <c r="B155" s="1" t="s">
        <v>337</v>
      </c>
      <c r="C155" s="8">
        <v>976729854468</v>
      </c>
      <c r="D155" s="10">
        <v>1.0999999999999999E-2</v>
      </c>
      <c r="E155" s="10">
        <v>2.7999999000000001E-2</v>
      </c>
      <c r="F155" s="2">
        <v>2.8699493270296479</v>
      </c>
      <c r="G155" s="2">
        <v>10.849178638512463</v>
      </c>
      <c r="H155" s="2">
        <v>9.8628896713749672</v>
      </c>
      <c r="I155" s="2">
        <v>3.8747067949939793</v>
      </c>
      <c r="J155" s="10">
        <v>0.44262333617371374</v>
      </c>
      <c r="K155" s="2">
        <f>(Table1[[#This Row],[MC / TTMGP / Rev Growth]]+Table1[[#This Row],[MC / TTMGP / Rev Growth2]])/2</f>
        <v>6.8687982331844735</v>
      </c>
    </row>
    <row r="156" spans="1:11" x14ac:dyDescent="0.25">
      <c r="A156" s="1" t="s">
        <v>292</v>
      </c>
      <c r="B156" s="1" t="s">
        <v>309</v>
      </c>
      <c r="C156" s="8">
        <v>232421646240</v>
      </c>
      <c r="D156" s="10">
        <v>2E-3</v>
      </c>
      <c r="E156" s="10">
        <v>6.4000000000000001E-2</v>
      </c>
      <c r="F156" s="2">
        <v>5.4886328399376563</v>
      </c>
      <c r="G156" s="2">
        <v>13.291870424339471</v>
      </c>
      <c r="H156" s="2">
        <v>66.45935212169735</v>
      </c>
      <c r="I156" s="2">
        <v>2.0768547538030422</v>
      </c>
      <c r="J156" s="10">
        <v>0.66617862371888725</v>
      </c>
      <c r="K156" s="2">
        <f>(Table1[[#This Row],[MC / TTMGP / Rev Growth]]+Table1[[#This Row],[MC / TTMGP / Rev Growth2]])/2</f>
        <v>34.268103437750199</v>
      </c>
    </row>
    <row r="157" spans="1:11" x14ac:dyDescent="0.25">
      <c r="A157" s="1" t="s">
        <v>95</v>
      </c>
      <c r="B157" s="1" t="s">
        <v>139</v>
      </c>
      <c r="C157" s="8">
        <v>44172988128.655701</v>
      </c>
      <c r="D157" s="10">
        <v>0</v>
      </c>
      <c r="E157" s="10">
        <v>0.20200000000000001</v>
      </c>
      <c r="F157" s="2">
        <v>0.15031805199601195</v>
      </c>
      <c r="G157" s="2">
        <v>0.82951365668946064</v>
      </c>
      <c r="H157" s="2" t="e">
        <v>#DIV/0!</v>
      </c>
      <c r="I157" s="2">
        <v>4.1065032509379235E-2</v>
      </c>
      <c r="J157" s="10">
        <v>0.30873152357547307</v>
      </c>
      <c r="K157" s="2" t="e">
        <f>(Table1[[#This Row],[MC / TTMGP / Rev Growth]]+Table1[[#This Row],[MC / TTMGP / Rev Growth2]])/2</f>
        <v>#DIV/0!</v>
      </c>
    </row>
    <row r="158" spans="1:11" x14ac:dyDescent="0.25">
      <c r="A158" s="1" t="s">
        <v>27</v>
      </c>
      <c r="B158" s="1" t="s">
        <v>166</v>
      </c>
      <c r="C158" s="8">
        <v>19151712640</v>
      </c>
      <c r="D158" s="10">
        <v>0</v>
      </c>
      <c r="E158" s="10">
        <v>0.19900000000000001</v>
      </c>
      <c r="F158" s="2">
        <v>4.1622309670179449</v>
      </c>
      <c r="G158" s="2">
        <v>5.9271495350658308</v>
      </c>
      <c r="H158" s="2" t="e">
        <v>#DIV/0!</v>
      </c>
      <c r="I158" s="2">
        <v>0.29784671030481563</v>
      </c>
      <c r="J158" s="10">
        <v>1.1537360634454525</v>
      </c>
      <c r="K158" s="2" t="e">
        <f>(Table1[[#This Row],[MC / TTMGP / Rev Growth]]+Table1[[#This Row],[MC / TTMGP / Rev Growth2]])/2</f>
        <v>#DIV/0!</v>
      </c>
    </row>
    <row r="159" spans="1:11" x14ac:dyDescent="0.25">
      <c r="A159" s="1" t="s">
        <v>48</v>
      </c>
      <c r="B159" s="1" t="s">
        <v>193</v>
      </c>
      <c r="C159" s="8">
        <v>33778452</v>
      </c>
      <c r="D159" s="10">
        <v>0</v>
      </c>
      <c r="E159" s="10">
        <v>0</v>
      </c>
      <c r="F159" s="2" t="e">
        <v>#DIV/0!</v>
      </c>
      <c r="G159" s="2">
        <v>-40.308415274463009</v>
      </c>
      <c r="H159" s="2" t="e">
        <v>#DIV/0!</v>
      </c>
      <c r="I159" s="2" t="e">
        <v>#DIV/0!</v>
      </c>
      <c r="J159" s="10" t="e">
        <v>#DIV/0!</v>
      </c>
      <c r="K159" s="2" t="e">
        <f>(Table1[[#This Row],[MC / TTMGP / Rev Growth]]+Table1[[#This Row],[MC / TTMGP / Rev Growth2]])/2</f>
        <v>#DIV/0!</v>
      </c>
    </row>
    <row r="160" spans="1:11" x14ac:dyDescent="0.25">
      <c r="A160" s="1" t="s">
        <v>124</v>
      </c>
      <c r="B160" s="1" t="s">
        <v>196</v>
      </c>
      <c r="C160" s="8">
        <v>716134728.42000008</v>
      </c>
      <c r="D160" s="10">
        <v>0</v>
      </c>
      <c r="E160" s="10">
        <v>0</v>
      </c>
      <c r="F160" s="2">
        <v>4.1942247629991387</v>
      </c>
      <c r="G160" s="2">
        <v>11.596581731532963</v>
      </c>
      <c r="H160" s="2" t="e">
        <v>#DIV/0!</v>
      </c>
      <c r="I160" s="2" t="e">
        <v>#DIV/0!</v>
      </c>
      <c r="J160" s="10">
        <v>0.54875035909221492</v>
      </c>
      <c r="K160" s="2" t="e">
        <f>(Table1[[#This Row],[MC / TTMGP / Rev Growth]]+Table1[[#This Row],[MC / TTMGP / Rev Growth2]])/2</f>
        <v>#DIV/0!</v>
      </c>
    </row>
    <row r="161" spans="1:11" x14ac:dyDescent="0.25">
      <c r="A161" s="1" t="s">
        <v>125</v>
      </c>
      <c r="B161" s="1" t="s">
        <v>223</v>
      </c>
      <c r="C161" s="8">
        <v>412944652.25399995</v>
      </c>
      <c r="D161" s="10">
        <v>0</v>
      </c>
      <c r="E161" s="10">
        <v>8.4000000000000005E-2</v>
      </c>
      <c r="F161" s="2">
        <v>2.5640644957883461</v>
      </c>
      <c r="G161" s="2">
        <v>8.5120409794059739</v>
      </c>
      <c r="H161" s="2" t="e">
        <v>#DIV/0!</v>
      </c>
      <c r="I161" s="2">
        <v>1.0133382118340444</v>
      </c>
      <c r="J161" s="10">
        <v>0.43691783642579607</v>
      </c>
      <c r="K161" s="2" t="e">
        <f>(Table1[[#This Row],[MC / TTMGP / Rev Growth]]+Table1[[#This Row],[MC / TTMGP / Rev Growth2]])/2</f>
        <v>#DIV/0!</v>
      </c>
    </row>
    <row r="162" spans="1:11" x14ac:dyDescent="0.25">
      <c r="A162" s="1" t="s">
        <v>110</v>
      </c>
      <c r="B162" s="1" t="s">
        <v>231</v>
      </c>
      <c r="C162" s="8">
        <v>375000674.39999998</v>
      </c>
      <c r="D162" s="10">
        <v>0</v>
      </c>
      <c r="E162" s="10">
        <v>0</v>
      </c>
      <c r="F162" s="2">
        <v>0.41649768514101648</v>
      </c>
      <c r="G162" s="2">
        <v>2.4833663438018752</v>
      </c>
      <c r="H162" s="2" t="e">
        <v>#DIV/0!</v>
      </c>
      <c r="I162" s="2" t="e">
        <v>#DIV/0!</v>
      </c>
      <c r="J162" s="10">
        <v>0.23621593555053286</v>
      </c>
      <c r="K162" s="2" t="e">
        <f>(Table1[[#This Row],[MC / TTMGP / Rev Growth]]+Table1[[#This Row],[MC / TTMGP / Rev Growth2]])/2</f>
        <v>#DIV/0!</v>
      </c>
    </row>
    <row r="163" spans="1:11" x14ac:dyDescent="0.25">
      <c r="A163" s="1" t="s">
        <v>78</v>
      </c>
      <c r="B163" s="1" t="s">
        <v>236</v>
      </c>
      <c r="C163" s="8">
        <v>7403712826</v>
      </c>
      <c r="D163" s="10">
        <v>0</v>
      </c>
      <c r="E163" s="10">
        <v>4.3729997000000003</v>
      </c>
      <c r="F163" s="2">
        <v>5288.3663042857142</v>
      </c>
      <c r="G163" s="2">
        <v>-95.386544693241262</v>
      </c>
      <c r="H163" s="2" t="e">
        <v>#DIV/0!</v>
      </c>
      <c r="I163" s="2">
        <v>-0.21812611762411341</v>
      </c>
      <c r="J163" s="10">
        <v>-175.36857142857144</v>
      </c>
      <c r="K163" s="2" t="e">
        <f>(Table1[[#This Row],[MC / TTMGP / Rev Growth]]+Table1[[#This Row],[MC / TTMGP / Rev Growth2]])/2</f>
        <v>#DIV/0!</v>
      </c>
    </row>
    <row r="164" spans="1:11" x14ac:dyDescent="0.25">
      <c r="A164" s="1" t="s">
        <v>314</v>
      </c>
      <c r="B164" s="1" t="s">
        <v>318</v>
      </c>
      <c r="C164" s="8">
        <v>419784494</v>
      </c>
      <c r="D164" s="10">
        <v>0</v>
      </c>
      <c r="E164" s="10">
        <v>0</v>
      </c>
      <c r="F164" s="2">
        <v>4.1666781871600431</v>
      </c>
      <c r="G164" s="2">
        <v>-4.6791935839844836</v>
      </c>
      <c r="H164" s="2" t="e">
        <v>#DIV/0!</v>
      </c>
      <c r="I164" s="2" t="e">
        <v>#DIV/0!</v>
      </c>
      <c r="J164" s="10">
        <v>-7.2252749434231944</v>
      </c>
      <c r="K164" s="2" t="e">
        <f>(Table1[[#This Row],[MC / TTMGP / Rev Growth]]+Table1[[#This Row],[MC / TTMGP / Rev Growth2]])/2</f>
        <v>#DIV/0!</v>
      </c>
    </row>
  </sheetData>
  <conditionalFormatting sqref="F2:F164">
    <cfRule type="colorScale" priority="9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G2:G164">
    <cfRule type="colorScale" priority="8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H2:H164">
    <cfRule type="colorScale" priority="7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I2:I164">
    <cfRule type="colorScale" priority="6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J2:J164">
    <cfRule type="colorScale" priority="3">
      <colorScale>
        <cfvo type="num" val="0"/>
        <cfvo type="percentile" val="20"/>
        <cfvo type="num" val="0.5"/>
        <color rgb="FFF8696B"/>
        <color rgb="FFFFEB84"/>
        <color rgb="FF63BE7B"/>
      </colorScale>
    </cfRule>
  </conditionalFormatting>
  <conditionalFormatting sqref="K2:K164">
    <cfRule type="colorScale" priority="1">
      <colorScale>
        <cfvo type="num" val="0"/>
        <cfvo type="percentile" val="50"/>
        <cfvo type="num" val="3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Wagner</dc:creator>
  <cp:lastModifiedBy>Andreas Wagner</cp:lastModifiedBy>
  <dcterms:created xsi:type="dcterms:W3CDTF">2024-08-30T12:57:51Z</dcterms:created>
  <dcterms:modified xsi:type="dcterms:W3CDTF">2024-09-23T18:53:10Z</dcterms:modified>
</cp:coreProperties>
</file>