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foundational-industry-energy-data\"/>
    </mc:Choice>
  </mc:AlternateContent>
  <xr:revisionPtr revIDLastSave="0" documentId="13_ncr:1_{AB9352D8-6789-42AB-BDDB-D2376D6342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_data_summary_table" sheetId="1" r:id="rId1"/>
    <sheet name="other_data" sheetId="3" r:id="rId2"/>
    <sheet name="figures" sheetId="2" r:id="rId3"/>
  </sheets>
  <definedNames>
    <definedName name="_xlnm._FilterDatabase" localSheetId="1" hidden="1">other_data!$A$2:$K$2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N6" i="1"/>
  <c r="N5" i="1"/>
  <c r="N4" i="1"/>
  <c r="N3" i="1"/>
  <c r="M5" i="1"/>
  <c r="M6" i="1"/>
  <c r="M4" i="1"/>
  <c r="M3" i="1"/>
</calcChain>
</file>

<file path=xl/sharedStrings.xml><?xml version="1.0" encoding="utf-8"?>
<sst xmlns="http://schemas.openxmlformats.org/spreadsheetml/2006/main" count="163" uniqueCount="54">
  <si>
    <t>sector</t>
  </si>
  <si>
    <t>unitTypeStd</t>
  </si>
  <si>
    <t>Count of Facilities</t>
  </si>
  <si>
    <t>Count of Units</t>
  </si>
  <si>
    <t>designCapacity</t>
  </si>
  <si>
    <t>energyMJ</t>
  </si>
  <si>
    <t>Throughput in Metric Tons</t>
  </si>
  <si>
    <t>ag</t>
  </si>
  <si>
    <t>boiler</t>
  </si>
  <si>
    <t>dryer</t>
  </si>
  <si>
    <t>engine</t>
  </si>
  <si>
    <t>flare</t>
  </si>
  <si>
    <t>furnace</t>
  </si>
  <si>
    <t>heater</t>
  </si>
  <si>
    <t>incinerator</t>
  </si>
  <si>
    <t>kiln</t>
  </si>
  <si>
    <t>other</t>
  </si>
  <si>
    <t>other combustion</t>
  </si>
  <si>
    <t>turbine</t>
  </si>
  <si>
    <t>cons</t>
  </si>
  <si>
    <t>compressor</t>
  </si>
  <si>
    <t>distillation</t>
  </si>
  <si>
    <t>generator</t>
  </si>
  <si>
    <t>thermal oxidizer</t>
  </si>
  <si>
    <t>mfg</t>
  </si>
  <si>
    <t>building heat</t>
  </si>
  <si>
    <t>oven</t>
  </si>
  <si>
    <t>pump</t>
  </si>
  <si>
    <t>stove</t>
  </si>
  <si>
    <t>mining</t>
  </si>
  <si>
    <t>f</t>
  </si>
  <si>
    <t>uscode</t>
  </si>
  <si>
    <t>naics</t>
  </si>
  <si>
    <t>lfo</t>
  </si>
  <si>
    <t>empflag</t>
  </si>
  <si>
    <t>emp_nf</t>
  </si>
  <si>
    <t>emp</t>
  </si>
  <si>
    <t>qp1_nf</t>
  </si>
  <si>
    <t>qp1</t>
  </si>
  <si>
    <t>ap_nf</t>
  </si>
  <si>
    <t>ap</t>
  </si>
  <si>
    <t>est</t>
  </si>
  <si>
    <t>-</t>
  </si>
  <si>
    <t>G</t>
  </si>
  <si>
    <t>11----</t>
  </si>
  <si>
    <t>21----</t>
  </si>
  <si>
    <t>23----</t>
  </si>
  <si>
    <t>31----</t>
  </si>
  <si>
    <t>Census County Business Patterns Data 2017</t>
  </si>
  <si>
    <t>Data Set</t>
  </si>
  <si>
    <t>CBP</t>
  </si>
  <si>
    <t>Sector</t>
  </si>
  <si>
    <t>energyMJq0</t>
  </si>
  <si>
    <t>With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</si>
</sst>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Units -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final_data_summary_table!$D$1</c:f>
              <c:strCache>
                <c:ptCount val="1"/>
                <c:pt idx="0">
                  <c:v>Count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final_data_summary_table!$B$2:$B$12</c:f>
              <c:strCache>
                <c:ptCount val="11"/>
                <c:pt idx="0">
                  <c:v>boiler</c:v>
                </c:pt>
                <c:pt idx="1">
                  <c:v>dryer</c:v>
                </c:pt>
                <c:pt idx="2">
                  <c:v>engine</c:v>
                </c:pt>
                <c:pt idx="3">
                  <c:v>flare</c:v>
                </c:pt>
                <c:pt idx="4">
                  <c:v>furnace</c:v>
                </c:pt>
                <c:pt idx="5">
                  <c:v>heater</c:v>
                </c:pt>
                <c:pt idx="6">
                  <c:v>incinerator</c:v>
                </c:pt>
                <c:pt idx="7">
                  <c:v>kiln</c:v>
                </c:pt>
                <c:pt idx="8">
                  <c:v>other</c:v>
                </c:pt>
                <c:pt idx="9">
                  <c:v>other combustion</c:v>
                </c:pt>
                <c:pt idx="10">
                  <c:v>turbine</c:v>
                </c:pt>
              </c:strCache>
            </c:strRef>
          </c:cat>
          <c:val>
            <c:numRef>
              <c:f>final_data_summary_table!$D$2:$D$12</c:f>
              <c:numCache>
                <c:formatCode>General</c:formatCode>
                <c:ptCount val="11"/>
                <c:pt idx="0">
                  <c:v>281</c:v>
                </c:pt>
                <c:pt idx="1">
                  <c:v>53</c:v>
                </c:pt>
                <c:pt idx="2">
                  <c:v>122</c:v>
                </c:pt>
                <c:pt idx="3">
                  <c:v>2</c:v>
                </c:pt>
                <c:pt idx="4">
                  <c:v>4</c:v>
                </c:pt>
                <c:pt idx="5">
                  <c:v>124</c:v>
                </c:pt>
                <c:pt idx="6">
                  <c:v>17</c:v>
                </c:pt>
                <c:pt idx="7">
                  <c:v>3</c:v>
                </c:pt>
                <c:pt idx="8">
                  <c:v>180</c:v>
                </c:pt>
                <c:pt idx="9">
                  <c:v>93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0B9-AB70-0C970448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Units - Cons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final_data_summary_table!$D$1</c:f>
              <c:strCache>
                <c:ptCount val="1"/>
                <c:pt idx="0">
                  <c:v>Count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final_data_summary_table!$B$13:$B$27</c:f>
              <c:strCache>
                <c:ptCount val="15"/>
                <c:pt idx="0">
                  <c:v>boiler</c:v>
                </c:pt>
                <c:pt idx="1">
                  <c:v>compressor</c:v>
                </c:pt>
                <c:pt idx="2">
                  <c:v>distillation</c:v>
                </c:pt>
                <c:pt idx="3">
                  <c:v>dryer</c:v>
                </c:pt>
                <c:pt idx="4">
                  <c:v>engine</c:v>
                </c:pt>
                <c:pt idx="5">
                  <c:v>flare</c:v>
                </c:pt>
                <c:pt idx="6">
                  <c:v>furnace</c:v>
                </c:pt>
                <c:pt idx="7">
                  <c:v>generator</c:v>
                </c:pt>
                <c:pt idx="8">
                  <c:v>heater</c:v>
                </c:pt>
                <c:pt idx="9">
                  <c:v>incinerator</c:v>
                </c:pt>
                <c:pt idx="10">
                  <c:v>kiln</c:v>
                </c:pt>
                <c:pt idx="11">
                  <c:v>other</c:v>
                </c:pt>
                <c:pt idx="12">
                  <c:v>other combustion</c:v>
                </c:pt>
                <c:pt idx="13">
                  <c:v>thermal oxidizer</c:v>
                </c:pt>
                <c:pt idx="14">
                  <c:v>turbine</c:v>
                </c:pt>
              </c:strCache>
            </c:strRef>
          </c:cat>
          <c:val>
            <c:numRef>
              <c:f>final_data_summary_table!$D$13:$D$27</c:f>
              <c:numCache>
                <c:formatCode>General</c:formatCode>
                <c:ptCount val="15"/>
                <c:pt idx="0">
                  <c:v>972</c:v>
                </c:pt>
                <c:pt idx="1">
                  <c:v>2</c:v>
                </c:pt>
                <c:pt idx="2">
                  <c:v>33</c:v>
                </c:pt>
                <c:pt idx="3">
                  <c:v>377</c:v>
                </c:pt>
                <c:pt idx="4">
                  <c:v>400</c:v>
                </c:pt>
                <c:pt idx="5">
                  <c:v>806</c:v>
                </c:pt>
                <c:pt idx="6">
                  <c:v>92</c:v>
                </c:pt>
                <c:pt idx="7">
                  <c:v>63</c:v>
                </c:pt>
                <c:pt idx="8">
                  <c:v>1690</c:v>
                </c:pt>
                <c:pt idx="9">
                  <c:v>69</c:v>
                </c:pt>
                <c:pt idx="10">
                  <c:v>141</c:v>
                </c:pt>
                <c:pt idx="11">
                  <c:v>8798</c:v>
                </c:pt>
                <c:pt idx="12">
                  <c:v>6746</c:v>
                </c:pt>
                <c:pt idx="13">
                  <c:v>11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D-4339-B59C-CD9A0D44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final_data_summary_table!$L$2</c:f>
              <c:strCache>
                <c:ptCount val="1"/>
                <c:pt idx="0">
                  <c:v>Data 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final_data_summary_table!$K$3:$K$6</c:f>
              <c:strCache>
                <c:ptCount val="4"/>
                <c:pt idx="0">
                  <c:v>ag</c:v>
                </c:pt>
                <c:pt idx="1">
                  <c:v>cons</c:v>
                </c:pt>
                <c:pt idx="2">
                  <c:v>mfg</c:v>
                </c:pt>
                <c:pt idx="3">
                  <c:v>mining</c:v>
                </c:pt>
              </c:strCache>
            </c:strRef>
          </c:cat>
          <c:val>
            <c:numRef>
              <c:f>final_data_summary_table!$L$3:$L$6</c:f>
              <c:numCache>
                <c:formatCode>General</c:formatCode>
                <c:ptCount val="4"/>
                <c:pt idx="0">
                  <c:v>36395</c:v>
                </c:pt>
                <c:pt idx="1">
                  <c:v>102263</c:v>
                </c:pt>
                <c:pt idx="2">
                  <c:v>276859</c:v>
                </c:pt>
                <c:pt idx="3">
                  <c:v>64586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1-4660-9C35-1410F06D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124072"/>
        <c:axId val="748122992"/>
      </c:barChart>
      <c:lineChart>
        <c:grouping val="standard"/>
        <c:varyColors val="0"/>
        <c:ser>
          <c:idx val="1"/>
          <c:order val="1"/>
          <c:tx>
            <c:strRef>
              <c:f>final_data_summary_table!$M$2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final_data_summary_table!$K$3:$K$6</c:f>
              <c:strCache>
                <c:ptCount val="4"/>
                <c:pt idx="0">
                  <c:v>ag</c:v>
                </c:pt>
                <c:pt idx="1">
                  <c:v>cons</c:v>
                </c:pt>
                <c:pt idx="2">
                  <c:v>mfg</c:v>
                </c:pt>
                <c:pt idx="3">
                  <c:v>mining</c:v>
                </c:pt>
              </c:strCache>
            </c:strRef>
          </c:cat>
          <c:val>
            <c:numRef>
              <c:f>final_data_summary_table!$M$3:$M$6</c:f>
              <c:numCache>
                <c:formatCode>General</c:formatCode>
                <c:ptCount val="4"/>
                <c:pt idx="0">
                  <c:v>23363</c:v>
                </c:pt>
                <c:pt idx="1">
                  <c:v>715641</c:v>
                </c:pt>
                <c:pt idx="2">
                  <c:v>290936</c:v>
                </c:pt>
                <c:pt idx="3">
                  <c:v>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1-4660-9C35-1410F06D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124072"/>
        <c:axId val="748122992"/>
      </c:lineChart>
      <c:catAx>
        <c:axId val="74812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2992"/>
        <c:crosses val="autoZero"/>
        <c:auto val="1"/>
        <c:lblAlgn val="ctr"/>
        <c:lblOffset val="100"/>
        <c:noMultiLvlLbl val="0"/>
      </c:catAx>
      <c:valAx>
        <c:axId val="748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 Count</a:t>
                </a:r>
              </a:p>
            </c:rich>
          </c:tx>
          <c:layout>
            <c:manualLayout>
              <c:xMode val="edge"/>
              <c:yMode val="edge"/>
              <c:x val="5.1340118583546339E-3"/>
              <c:y val="0.2911391878686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2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Units - Mfg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final_data_summary_table!$D$1</c:f>
              <c:strCache>
                <c:ptCount val="1"/>
                <c:pt idx="0">
                  <c:v>Count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final_data_summary_table!$B$28:$B$46</c:f>
              <c:strCache>
                <c:ptCount val="19"/>
                <c:pt idx="0">
                  <c:v>boiler</c:v>
                </c:pt>
                <c:pt idx="1">
                  <c:v>building heat</c:v>
                </c:pt>
                <c:pt idx="2">
                  <c:v>compressor</c:v>
                </c:pt>
                <c:pt idx="3">
                  <c:v>distillation</c:v>
                </c:pt>
                <c:pt idx="4">
                  <c:v>dryer</c:v>
                </c:pt>
                <c:pt idx="5">
                  <c:v>engine</c:v>
                </c:pt>
                <c:pt idx="6">
                  <c:v>flare</c:v>
                </c:pt>
                <c:pt idx="7">
                  <c:v>furnace</c:v>
                </c:pt>
                <c:pt idx="8">
                  <c:v>generator</c:v>
                </c:pt>
                <c:pt idx="9">
                  <c:v>heater</c:v>
                </c:pt>
                <c:pt idx="10">
                  <c:v>incinerator</c:v>
                </c:pt>
                <c:pt idx="11">
                  <c:v>kiln</c:v>
                </c:pt>
                <c:pt idx="12">
                  <c:v>other</c:v>
                </c:pt>
                <c:pt idx="13">
                  <c:v>other combustion</c:v>
                </c:pt>
                <c:pt idx="14">
                  <c:v>oven</c:v>
                </c:pt>
                <c:pt idx="15">
                  <c:v>pump</c:v>
                </c:pt>
                <c:pt idx="16">
                  <c:v>stove</c:v>
                </c:pt>
                <c:pt idx="17">
                  <c:v>thermal oxidizer</c:v>
                </c:pt>
                <c:pt idx="18">
                  <c:v>turbine</c:v>
                </c:pt>
              </c:strCache>
            </c:strRef>
          </c:cat>
          <c:val>
            <c:numRef>
              <c:f>final_data_summary_table!$D$28:$D$46</c:f>
              <c:numCache>
                <c:formatCode>General</c:formatCode>
                <c:ptCount val="19"/>
                <c:pt idx="0">
                  <c:v>16040</c:v>
                </c:pt>
                <c:pt idx="1">
                  <c:v>7</c:v>
                </c:pt>
                <c:pt idx="2">
                  <c:v>9</c:v>
                </c:pt>
                <c:pt idx="3">
                  <c:v>196</c:v>
                </c:pt>
                <c:pt idx="4">
                  <c:v>3899</c:v>
                </c:pt>
                <c:pt idx="5">
                  <c:v>2464</c:v>
                </c:pt>
                <c:pt idx="6">
                  <c:v>579</c:v>
                </c:pt>
                <c:pt idx="7">
                  <c:v>3858</c:v>
                </c:pt>
                <c:pt idx="8">
                  <c:v>62</c:v>
                </c:pt>
                <c:pt idx="9">
                  <c:v>5882</c:v>
                </c:pt>
                <c:pt idx="10">
                  <c:v>1171</c:v>
                </c:pt>
                <c:pt idx="11">
                  <c:v>1466</c:v>
                </c:pt>
                <c:pt idx="12">
                  <c:v>21897</c:v>
                </c:pt>
                <c:pt idx="13">
                  <c:v>9774</c:v>
                </c:pt>
                <c:pt idx="14">
                  <c:v>177</c:v>
                </c:pt>
                <c:pt idx="15">
                  <c:v>12</c:v>
                </c:pt>
                <c:pt idx="16">
                  <c:v>8</c:v>
                </c:pt>
                <c:pt idx="17">
                  <c:v>132</c:v>
                </c:pt>
                <c:pt idx="1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5-4807-B563-E0FFF117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Capacity (MW)- Mfg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final_data_summary_table!$E$1</c:f>
              <c:strCache>
                <c:ptCount val="1"/>
                <c:pt idx="0">
                  <c:v>designCapacity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final_data_summary_table!$B$28:$B$46</c:f>
              <c:strCache>
                <c:ptCount val="19"/>
                <c:pt idx="0">
                  <c:v>boiler</c:v>
                </c:pt>
                <c:pt idx="1">
                  <c:v>building heat</c:v>
                </c:pt>
                <c:pt idx="2">
                  <c:v>compressor</c:v>
                </c:pt>
                <c:pt idx="3">
                  <c:v>distillation</c:v>
                </c:pt>
                <c:pt idx="4">
                  <c:v>dryer</c:v>
                </c:pt>
                <c:pt idx="5">
                  <c:v>engine</c:v>
                </c:pt>
                <c:pt idx="6">
                  <c:v>flare</c:v>
                </c:pt>
                <c:pt idx="7">
                  <c:v>furnace</c:v>
                </c:pt>
                <c:pt idx="8">
                  <c:v>generator</c:v>
                </c:pt>
                <c:pt idx="9">
                  <c:v>heater</c:v>
                </c:pt>
                <c:pt idx="10">
                  <c:v>incinerator</c:v>
                </c:pt>
                <c:pt idx="11">
                  <c:v>kiln</c:v>
                </c:pt>
                <c:pt idx="12">
                  <c:v>other</c:v>
                </c:pt>
                <c:pt idx="13">
                  <c:v>other combustion</c:v>
                </c:pt>
                <c:pt idx="14">
                  <c:v>oven</c:v>
                </c:pt>
                <c:pt idx="15">
                  <c:v>pump</c:v>
                </c:pt>
                <c:pt idx="16">
                  <c:v>stove</c:v>
                </c:pt>
                <c:pt idx="17">
                  <c:v>thermal oxidizer</c:v>
                </c:pt>
                <c:pt idx="18">
                  <c:v>turbine</c:v>
                </c:pt>
              </c:strCache>
            </c:strRef>
          </c:cat>
          <c:val>
            <c:numRef>
              <c:f>final_data_summary_table!$E$28:$E$46</c:f>
              <c:numCache>
                <c:formatCode>General</c:formatCode>
                <c:ptCount val="19"/>
                <c:pt idx="0">
                  <c:v>918495.52276421001</c:v>
                </c:pt>
                <c:pt idx="1">
                  <c:v>40.992966000000003</c:v>
                </c:pt>
                <c:pt idx="2">
                  <c:v>7.6620200127000002</c:v>
                </c:pt>
                <c:pt idx="3">
                  <c:v>1.025748745</c:v>
                </c:pt>
                <c:pt idx="4">
                  <c:v>44037.079262680199</c:v>
                </c:pt>
                <c:pt idx="5">
                  <c:v>6980.07419297264</c:v>
                </c:pt>
                <c:pt idx="6">
                  <c:v>56900.630062318603</c:v>
                </c:pt>
                <c:pt idx="7">
                  <c:v>47237.020945427103</c:v>
                </c:pt>
                <c:pt idx="8">
                  <c:v>62.716365600000003</c:v>
                </c:pt>
                <c:pt idx="9">
                  <c:v>224569.17036670301</c:v>
                </c:pt>
                <c:pt idx="10">
                  <c:v>1961.4995396138399</c:v>
                </c:pt>
                <c:pt idx="11">
                  <c:v>14993.529680617799</c:v>
                </c:pt>
                <c:pt idx="12">
                  <c:v>597142.89732880006</c:v>
                </c:pt>
                <c:pt idx="13">
                  <c:v>140941.82602322401</c:v>
                </c:pt>
                <c:pt idx="14">
                  <c:v>1533.6219273585</c:v>
                </c:pt>
                <c:pt idx="15">
                  <c:v>56.292587278200003</c:v>
                </c:pt>
                <c:pt idx="16">
                  <c:v>790.19759999999997</c:v>
                </c:pt>
                <c:pt idx="17">
                  <c:v>1677.6179354999899</c:v>
                </c:pt>
                <c:pt idx="18">
                  <c:v>34376.279747800902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DF9-80BF-BFF3ECEE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(MJ) Mfg</a:t>
            </a:r>
          </a:p>
        </c:rich>
      </c:tx>
      <c:layout>
        <c:manualLayout>
          <c:xMode val="edge"/>
          <c:yMode val="edge"/>
          <c:x val="0.31161111111111117"/>
          <c:y val="2.2750078445972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final_data_summary_table!$F$1</c:f>
              <c:strCache>
                <c:ptCount val="1"/>
                <c:pt idx="0">
                  <c:v>energyMJ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final_data_summary_table!$B$28:$B$46</c:f>
              <c:strCache>
                <c:ptCount val="19"/>
                <c:pt idx="0">
                  <c:v>boiler</c:v>
                </c:pt>
                <c:pt idx="1">
                  <c:v>building heat</c:v>
                </c:pt>
                <c:pt idx="2">
                  <c:v>compressor</c:v>
                </c:pt>
                <c:pt idx="3">
                  <c:v>distillation</c:v>
                </c:pt>
                <c:pt idx="4">
                  <c:v>dryer</c:v>
                </c:pt>
                <c:pt idx="5">
                  <c:v>engine</c:v>
                </c:pt>
                <c:pt idx="6">
                  <c:v>flare</c:v>
                </c:pt>
                <c:pt idx="7">
                  <c:v>furnace</c:v>
                </c:pt>
                <c:pt idx="8">
                  <c:v>generator</c:v>
                </c:pt>
                <c:pt idx="9">
                  <c:v>heater</c:v>
                </c:pt>
                <c:pt idx="10">
                  <c:v>incinerator</c:v>
                </c:pt>
                <c:pt idx="11">
                  <c:v>kiln</c:v>
                </c:pt>
                <c:pt idx="12">
                  <c:v>other</c:v>
                </c:pt>
                <c:pt idx="13">
                  <c:v>other combustion</c:v>
                </c:pt>
                <c:pt idx="14">
                  <c:v>oven</c:v>
                </c:pt>
                <c:pt idx="15">
                  <c:v>pump</c:v>
                </c:pt>
                <c:pt idx="16">
                  <c:v>stove</c:v>
                </c:pt>
                <c:pt idx="17">
                  <c:v>thermal oxidizer</c:v>
                </c:pt>
                <c:pt idx="18">
                  <c:v>turbine</c:v>
                </c:pt>
              </c:strCache>
            </c:strRef>
          </c:cat>
          <c:val>
            <c:numRef>
              <c:f>final_data_summary_table!$F$28:$F$46</c:f>
              <c:numCache>
                <c:formatCode>General</c:formatCode>
                <c:ptCount val="19"/>
                <c:pt idx="0">
                  <c:v>1602082053758.28</c:v>
                </c:pt>
                <c:pt idx="1">
                  <c:v>61754855.460859001</c:v>
                </c:pt>
                <c:pt idx="2">
                  <c:v>129251486.600045</c:v>
                </c:pt>
                <c:pt idx="3">
                  <c:v>0</c:v>
                </c:pt>
                <c:pt idx="4">
                  <c:v>74718829239.451706</c:v>
                </c:pt>
                <c:pt idx="5">
                  <c:v>10695770232.0972</c:v>
                </c:pt>
                <c:pt idx="6">
                  <c:v>2813527020.1879902</c:v>
                </c:pt>
                <c:pt idx="7">
                  <c:v>1492752628919.03</c:v>
                </c:pt>
                <c:pt idx="8">
                  <c:v>318056979335.70801</c:v>
                </c:pt>
                <c:pt idx="9">
                  <c:v>750125727921.40405</c:v>
                </c:pt>
                <c:pt idx="10">
                  <c:v>15211933484.5746</c:v>
                </c:pt>
                <c:pt idx="11">
                  <c:v>128714569979.138</c:v>
                </c:pt>
                <c:pt idx="12">
                  <c:v>17824782717.3484</c:v>
                </c:pt>
                <c:pt idx="13">
                  <c:v>2650571282374.98</c:v>
                </c:pt>
                <c:pt idx="14">
                  <c:v>14336720566.252899</c:v>
                </c:pt>
                <c:pt idx="15">
                  <c:v>148943134.85214299</c:v>
                </c:pt>
                <c:pt idx="16">
                  <c:v>18904236860.669399</c:v>
                </c:pt>
                <c:pt idx="17">
                  <c:v>18022579305.311401</c:v>
                </c:pt>
                <c:pt idx="18">
                  <c:v>404652781253.71997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8-4BDB-8603-B5B9D439B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(Metric</a:t>
            </a:r>
            <a:r>
              <a:rPr lang="en-US" baseline="0"/>
              <a:t> Tons) </a:t>
            </a:r>
            <a:r>
              <a:rPr lang="en-US"/>
              <a:t>Mfg</a:t>
            </a:r>
          </a:p>
        </c:rich>
      </c:tx>
      <c:layout>
        <c:manualLayout>
          <c:xMode val="edge"/>
          <c:yMode val="edge"/>
          <c:x val="0.30605555555555558"/>
          <c:y val="2.2750078445972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final_data_summary_table!$G$1</c:f>
              <c:strCache>
                <c:ptCount val="1"/>
                <c:pt idx="0">
                  <c:v>energyMJq0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final_data_summary_table!$B$28:$B$46</c:f>
              <c:strCache>
                <c:ptCount val="19"/>
                <c:pt idx="0">
                  <c:v>boiler</c:v>
                </c:pt>
                <c:pt idx="1">
                  <c:v>building heat</c:v>
                </c:pt>
                <c:pt idx="2">
                  <c:v>compressor</c:v>
                </c:pt>
                <c:pt idx="3">
                  <c:v>distillation</c:v>
                </c:pt>
                <c:pt idx="4">
                  <c:v>dryer</c:v>
                </c:pt>
                <c:pt idx="5">
                  <c:v>engine</c:v>
                </c:pt>
                <c:pt idx="6">
                  <c:v>flare</c:v>
                </c:pt>
                <c:pt idx="7">
                  <c:v>furnace</c:v>
                </c:pt>
                <c:pt idx="8">
                  <c:v>generator</c:v>
                </c:pt>
                <c:pt idx="9">
                  <c:v>heater</c:v>
                </c:pt>
                <c:pt idx="10">
                  <c:v>incinerator</c:v>
                </c:pt>
                <c:pt idx="11">
                  <c:v>kiln</c:v>
                </c:pt>
                <c:pt idx="12">
                  <c:v>other</c:v>
                </c:pt>
                <c:pt idx="13">
                  <c:v>other combustion</c:v>
                </c:pt>
                <c:pt idx="14">
                  <c:v>oven</c:v>
                </c:pt>
                <c:pt idx="15">
                  <c:v>pump</c:v>
                </c:pt>
                <c:pt idx="16">
                  <c:v>stove</c:v>
                </c:pt>
                <c:pt idx="17">
                  <c:v>thermal oxidizer</c:v>
                </c:pt>
                <c:pt idx="18">
                  <c:v>turbine</c:v>
                </c:pt>
              </c:strCache>
            </c:strRef>
          </c:cat>
          <c:val>
            <c:numRef>
              <c:f>final_data_summary_table!$G$28:$G$46</c:f>
              <c:numCache>
                <c:formatCode>General</c:formatCode>
                <c:ptCount val="19"/>
                <c:pt idx="0">
                  <c:v>1135628635042.03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479061142705.90302</c:v>
                </c:pt>
                <c:pt idx="5">
                  <c:v>5527662075.6062403</c:v>
                </c:pt>
                <c:pt idx="6">
                  <c:v>43042745318.626404</c:v>
                </c:pt>
                <c:pt idx="7">
                  <c:v>251270468432.50601</c:v>
                </c:pt>
                <c:pt idx="8">
                  <c:v>7427381.0621142797</c:v>
                </c:pt>
                <c:pt idx="9">
                  <c:v>692147260306.32703</c:v>
                </c:pt>
                <c:pt idx="10">
                  <c:v>132297216857.56</c:v>
                </c:pt>
                <c:pt idx="11">
                  <c:v>119913383735.659</c:v>
                </c:pt>
                <c:pt idx="12">
                  <c:v>196479743980.67001</c:v>
                </c:pt>
                <c:pt idx="13">
                  <c:v>145710756325.64099</c:v>
                </c:pt>
                <c:pt idx="14">
                  <c:v>9732648801.4440994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172513651148.90201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F-47CC-89FD-64A36270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53328"/>
        <c:axId val="752055848"/>
      </c:barChart>
      <c:catAx>
        <c:axId val="7520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5848"/>
        <c:crosses val="autoZero"/>
        <c:auto val="1"/>
        <c:lblAlgn val="ctr"/>
        <c:lblOffset val="100"/>
        <c:noMultiLvlLbl val="0"/>
      </c:catAx>
      <c:valAx>
        <c:axId val="7520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280147</xdr:colOff>
      <xdr:row>9</xdr:row>
      <xdr:rowOff>1118</xdr:rowOff>
    </xdr:from>
    <xdr:to>
      <xdr:col>18</xdr:col>
      <xdr:colOff>11205</xdr:colOff>
      <xdr:row>26</xdr:row>
      <xdr:rowOff>112057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4E440-E472-7617-1097-4F07EBFA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302558</xdr:colOff>
      <xdr:row>26</xdr:row>
      <xdr:rowOff>168088</xdr:rowOff>
    </xdr:from>
    <xdr:to>
      <xdr:col>18</xdr:col>
      <xdr:colOff>33616</xdr:colOff>
      <xdr:row>44</xdr:row>
      <xdr:rowOff>88527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1E8DF-FB8D-4578-9C5F-E6761E4D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70598</xdr:colOff>
      <xdr:row>20</xdr:row>
      <xdr:rowOff>178175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66B75-2647-458F-84A8-D568C869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19</xdr:row>
      <xdr:rowOff>110939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4961A-81A3-4DA9-B45F-F5ADF895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360829</xdr:colOff>
      <xdr:row>1</xdr:row>
      <xdr:rowOff>0</xdr:rowOff>
    </xdr:from>
    <xdr:to>
      <xdr:col>25</xdr:col>
      <xdr:colOff>56029</xdr:colOff>
      <xdr:row>18</xdr:row>
      <xdr:rowOff>110939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0122-492B-4D65-91AB-0D7964411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235323</xdr:colOff>
      <xdr:row>20</xdr:row>
      <xdr:rowOff>78441</xdr:rowOff>
    </xdr:from>
    <xdr:to>
      <xdr:col>17</xdr:col>
      <xdr:colOff>540123</xdr:colOff>
      <xdr:row>37</xdr:row>
      <xdr:rowOff>189380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AC503-1B63-4CD9-AC3F-23A96E55F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199465</xdr:colOff>
      <xdr:row>20</xdr:row>
      <xdr:rowOff>78441</xdr:rowOff>
    </xdr:from>
    <xdr:to>
      <xdr:col>25</xdr:col>
      <xdr:colOff>504265</xdr:colOff>
      <xdr:row>37</xdr:row>
      <xdr:rowOff>189380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9BC87B-436B-4C10-8D98-843151CA0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85" zoomScaleNormal="85" workbookViewId="0">
      <selection activeCell="R6" sqref="R6"/>
    </sheetView>
  </sheetViews>
  <sheetFormatPr defaultRowHeight="14.4" x14ac:dyDescent="0.3"/>
  <cols>
    <col min="5" max="5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6</v>
      </c>
    </row>
    <row r="2" spans="1:15" x14ac:dyDescent="0.3">
      <c r="A2" t="s">
        <v>7</v>
      </c>
      <c r="B2" t="s">
        <v>8</v>
      </c>
      <c r="C2">
        <v>422</v>
      </c>
      <c r="D2">
        <v>281</v>
      </c>
      <c r="E2">
        <v>946.60698765866402</v>
      </c>
      <c r="F2">
        <v>5155976.5081806201</v>
      </c>
      <c r="G2">
        <v>18003284006.426601</v>
      </c>
      <c r="H2">
        <v>257308.10600963901</v>
      </c>
      <c r="K2" t="s">
        <v>51</v>
      </c>
      <c r="L2" t="s">
        <v>49</v>
      </c>
      <c r="M2" t="s">
        <v>50</v>
      </c>
      <c r="N2" t="s">
        <v>53</v>
      </c>
    </row>
    <row r="3" spans="1:15" x14ac:dyDescent="0.3">
      <c r="A3" t="s">
        <v>7</v>
      </c>
      <c r="B3" t="s">
        <v>9</v>
      </c>
      <c r="C3">
        <v>422</v>
      </c>
      <c r="D3">
        <v>53</v>
      </c>
      <c r="E3">
        <v>226.77839396599899</v>
      </c>
      <c r="F3">
        <v>0</v>
      </c>
      <c r="G3">
        <v>84579270.212926194</v>
      </c>
      <c r="H3">
        <v>0</v>
      </c>
      <c r="K3" t="s">
        <v>7</v>
      </c>
      <c r="L3">
        <v>36395</v>
      </c>
      <c r="M3">
        <f>other_data!K3</f>
        <v>23363</v>
      </c>
      <c r="N3">
        <f>SUMIF($A$2:$A$58,K3,$C$2:$C$58)/COUNTIF($A$2:$A$58,K3)</f>
        <v>422</v>
      </c>
      <c r="O3" s="1">
        <f>N3/L3</f>
        <v>1.1594999313092458E-2</v>
      </c>
    </row>
    <row r="4" spans="1:15" x14ac:dyDescent="0.3">
      <c r="A4" t="s">
        <v>7</v>
      </c>
      <c r="B4" t="s">
        <v>10</v>
      </c>
      <c r="C4">
        <v>422</v>
      </c>
      <c r="D4">
        <v>122</v>
      </c>
      <c r="E4">
        <v>3.649340107</v>
      </c>
      <c r="F4">
        <v>707555.37231815699</v>
      </c>
      <c r="G4">
        <v>29044999.194991499</v>
      </c>
      <c r="H4">
        <v>0</v>
      </c>
      <c r="K4" t="s">
        <v>19</v>
      </c>
      <c r="L4">
        <v>102263</v>
      </c>
      <c r="M4">
        <f>other_data!K5</f>
        <v>715641</v>
      </c>
      <c r="N4">
        <f>SUMIF($A$2:$A$58,K4,$C$2:$C$58)/COUNTIF($A$2:$A$58,K4)</f>
        <v>4529</v>
      </c>
      <c r="O4" s="1">
        <f t="shared" ref="O4:O6" si="0">N4/L4</f>
        <v>4.4287767814361008E-2</v>
      </c>
    </row>
    <row r="5" spans="1:15" x14ac:dyDescent="0.3">
      <c r="A5" t="s">
        <v>7</v>
      </c>
      <c r="B5" t="s">
        <v>11</v>
      </c>
      <c r="C5">
        <v>422</v>
      </c>
      <c r="D5">
        <v>2</v>
      </c>
      <c r="F5">
        <v>0</v>
      </c>
      <c r="G5">
        <v>0</v>
      </c>
      <c r="H5">
        <v>0</v>
      </c>
      <c r="K5" t="s">
        <v>24</v>
      </c>
      <c r="L5">
        <v>276859</v>
      </c>
      <c r="M5">
        <f>other_data!K6</f>
        <v>290936</v>
      </c>
      <c r="N5">
        <f>SUMIF($A$2:$A$58,K5,$C$2:$C$58)/COUNTIF($A$2:$A$58,K5)</f>
        <v>16164</v>
      </c>
      <c r="O5" s="1">
        <f t="shared" si="0"/>
        <v>5.8383509295345283E-2</v>
      </c>
    </row>
    <row r="6" spans="1:15" x14ac:dyDescent="0.3">
      <c r="A6" t="s">
        <v>7</v>
      </c>
      <c r="B6" t="s">
        <v>12</v>
      </c>
      <c r="C6">
        <v>422</v>
      </c>
      <c r="D6">
        <v>4</v>
      </c>
      <c r="E6">
        <v>33.644638281630002</v>
      </c>
      <c r="F6">
        <v>562355378.38839304</v>
      </c>
      <c r="G6">
        <v>0</v>
      </c>
      <c r="H6">
        <v>0</v>
      </c>
      <c r="K6" t="s">
        <v>29</v>
      </c>
      <c r="L6">
        <v>64586</v>
      </c>
      <c r="M6">
        <f>other_data!K4</f>
        <v>25732</v>
      </c>
      <c r="N6">
        <f>SUMIF($A$2:$A$58,K6,$C$2:$C$58)/COUNTIF($A$2:$A$58,K6)</f>
        <v>421</v>
      </c>
      <c r="O6" s="1">
        <f t="shared" si="0"/>
        <v>6.5184405289071936E-3</v>
      </c>
    </row>
    <row r="7" spans="1:15" x14ac:dyDescent="0.3">
      <c r="A7" t="s">
        <v>7</v>
      </c>
      <c r="B7" t="s">
        <v>13</v>
      </c>
      <c r="C7">
        <v>422</v>
      </c>
      <c r="D7">
        <v>124</v>
      </c>
      <c r="E7">
        <v>388.35472562487701</v>
      </c>
      <c r="F7">
        <v>30725086.388124499</v>
      </c>
      <c r="G7">
        <v>1469740257.1686299</v>
      </c>
      <c r="H7">
        <v>124.908935394265</v>
      </c>
    </row>
    <row r="8" spans="1:15" x14ac:dyDescent="0.3">
      <c r="A8" t="s">
        <v>7</v>
      </c>
      <c r="B8" t="s">
        <v>14</v>
      </c>
      <c r="C8">
        <v>422</v>
      </c>
      <c r="D8">
        <v>17</v>
      </c>
      <c r="E8">
        <v>0.37220025889999903</v>
      </c>
      <c r="F8">
        <v>0</v>
      </c>
      <c r="G8">
        <v>0</v>
      </c>
      <c r="H8">
        <v>0</v>
      </c>
    </row>
    <row r="9" spans="1:15" x14ac:dyDescent="0.3">
      <c r="A9" t="s">
        <v>7</v>
      </c>
      <c r="B9" t="s">
        <v>15</v>
      </c>
      <c r="C9">
        <v>422</v>
      </c>
      <c r="D9">
        <v>3</v>
      </c>
      <c r="F9">
        <v>0</v>
      </c>
      <c r="G9">
        <v>0</v>
      </c>
      <c r="H9">
        <v>0</v>
      </c>
    </row>
    <row r="10" spans="1:15" x14ac:dyDescent="0.3">
      <c r="A10" t="s">
        <v>7</v>
      </c>
      <c r="B10" t="s">
        <v>16</v>
      </c>
      <c r="C10">
        <v>422</v>
      </c>
      <c r="D10">
        <v>180</v>
      </c>
      <c r="E10">
        <v>1.4653553499999901</v>
      </c>
      <c r="F10">
        <v>0</v>
      </c>
      <c r="G10">
        <v>8492483.5214285702</v>
      </c>
      <c r="H10">
        <v>14254.856816233199</v>
      </c>
    </row>
    <row r="11" spans="1:15" x14ac:dyDescent="0.3">
      <c r="A11" t="s">
        <v>7</v>
      </c>
      <c r="B11" t="s">
        <v>17</v>
      </c>
      <c r="C11">
        <v>422</v>
      </c>
      <c r="D11">
        <v>93</v>
      </c>
      <c r="E11">
        <v>152.940508249288</v>
      </c>
      <c r="F11">
        <v>2098583234.9772401</v>
      </c>
      <c r="G11">
        <v>115940065.55313601</v>
      </c>
      <c r="H11">
        <v>0</v>
      </c>
    </row>
    <row r="12" spans="1:15" x14ac:dyDescent="0.3">
      <c r="A12" t="s">
        <v>7</v>
      </c>
      <c r="B12" t="s">
        <v>18</v>
      </c>
      <c r="C12">
        <v>422</v>
      </c>
      <c r="D12">
        <v>3</v>
      </c>
      <c r="F12">
        <v>0</v>
      </c>
      <c r="G12">
        <v>188248.69565217299</v>
      </c>
      <c r="H12">
        <v>3.6951179999999998E-3</v>
      </c>
    </row>
    <row r="13" spans="1:15" x14ac:dyDescent="0.3">
      <c r="A13" t="s">
        <v>19</v>
      </c>
      <c r="B13" t="s">
        <v>8</v>
      </c>
      <c r="C13">
        <v>4529</v>
      </c>
      <c r="D13">
        <v>972</v>
      </c>
      <c r="E13">
        <v>33606.428250741803</v>
      </c>
      <c r="F13">
        <v>82180682654.812393</v>
      </c>
      <c r="G13">
        <v>46348329098.139603</v>
      </c>
      <c r="H13">
        <v>923.11493084522499</v>
      </c>
    </row>
    <row r="14" spans="1:15" x14ac:dyDescent="0.3">
      <c r="A14" t="s">
        <v>19</v>
      </c>
      <c r="B14" t="s">
        <v>20</v>
      </c>
      <c r="C14">
        <v>4529</v>
      </c>
      <c r="D14">
        <v>2</v>
      </c>
      <c r="E14">
        <v>16.71879307152</v>
      </c>
      <c r="F14">
        <v>703102029.26102805</v>
      </c>
      <c r="G14">
        <v>0</v>
      </c>
      <c r="H14">
        <v>0</v>
      </c>
    </row>
    <row r="15" spans="1:15" x14ac:dyDescent="0.3">
      <c r="A15" t="s">
        <v>19</v>
      </c>
      <c r="B15" t="s">
        <v>21</v>
      </c>
      <c r="C15">
        <v>4529</v>
      </c>
      <c r="D15">
        <v>33</v>
      </c>
      <c r="E15">
        <v>150.94918531420001</v>
      </c>
      <c r="F15">
        <v>0</v>
      </c>
      <c r="G15">
        <v>0</v>
      </c>
      <c r="H15">
        <v>0</v>
      </c>
    </row>
    <row r="16" spans="1:15" x14ac:dyDescent="0.3">
      <c r="A16" t="s">
        <v>19</v>
      </c>
      <c r="B16" t="s">
        <v>9</v>
      </c>
      <c r="C16">
        <v>4529</v>
      </c>
      <c r="D16">
        <v>377</v>
      </c>
      <c r="E16">
        <v>1573.1527343779601</v>
      </c>
      <c r="F16">
        <v>11005216629.4067</v>
      </c>
      <c r="G16">
        <v>32646744422.267799</v>
      </c>
      <c r="H16">
        <v>13263375.315397801</v>
      </c>
    </row>
    <row r="17" spans="1:8" x14ac:dyDescent="0.3">
      <c r="A17" t="s">
        <v>19</v>
      </c>
      <c r="B17" t="s">
        <v>10</v>
      </c>
      <c r="C17">
        <v>4529</v>
      </c>
      <c r="D17">
        <v>400</v>
      </c>
      <c r="E17">
        <v>24.9226463473079</v>
      </c>
      <c r="F17">
        <v>4255415412.1953802</v>
      </c>
      <c r="G17">
        <v>2496678709.1820202</v>
      </c>
      <c r="H17">
        <v>34.495841262442902</v>
      </c>
    </row>
    <row r="18" spans="1:8" x14ac:dyDescent="0.3">
      <c r="A18" t="s">
        <v>19</v>
      </c>
      <c r="B18" t="s">
        <v>11</v>
      </c>
      <c r="C18">
        <v>4529</v>
      </c>
      <c r="D18">
        <v>806</v>
      </c>
      <c r="E18">
        <v>10977.5301096197</v>
      </c>
      <c r="F18">
        <v>165451808.289352</v>
      </c>
      <c r="G18">
        <v>82655260000.171402</v>
      </c>
      <c r="H18">
        <v>3.2372180851063801</v>
      </c>
    </row>
    <row r="19" spans="1:8" x14ac:dyDescent="0.3">
      <c r="A19" t="s">
        <v>19</v>
      </c>
      <c r="B19" t="s">
        <v>12</v>
      </c>
      <c r="C19">
        <v>4529</v>
      </c>
      <c r="D19">
        <v>92</v>
      </c>
      <c r="E19">
        <v>2016.4272477265999</v>
      </c>
      <c r="F19">
        <v>22282102819.196701</v>
      </c>
      <c r="G19">
        <v>405948634.00105798</v>
      </c>
      <c r="H19">
        <v>0</v>
      </c>
    </row>
    <row r="20" spans="1:8" x14ac:dyDescent="0.3">
      <c r="A20" t="s">
        <v>19</v>
      </c>
      <c r="B20" t="s">
        <v>22</v>
      </c>
      <c r="C20">
        <v>4529</v>
      </c>
      <c r="D20">
        <v>63</v>
      </c>
      <c r="E20">
        <v>3.1654800000000001</v>
      </c>
      <c r="F20">
        <v>6058167367.1068602</v>
      </c>
      <c r="G20">
        <v>3477633157.9226298</v>
      </c>
      <c r="H20">
        <v>0</v>
      </c>
    </row>
    <row r="21" spans="1:8" x14ac:dyDescent="0.3">
      <c r="A21" t="s">
        <v>19</v>
      </c>
      <c r="B21" t="s">
        <v>13</v>
      </c>
      <c r="C21">
        <v>4529</v>
      </c>
      <c r="D21">
        <v>1690</v>
      </c>
      <c r="E21">
        <v>5712.1906248797504</v>
      </c>
      <c r="F21">
        <v>35275170034.421097</v>
      </c>
      <c r="G21">
        <v>32684126722.2062</v>
      </c>
      <c r="H21">
        <v>53596.723076923001</v>
      </c>
    </row>
    <row r="22" spans="1:8" x14ac:dyDescent="0.3">
      <c r="A22" t="s">
        <v>19</v>
      </c>
      <c r="B22" t="s">
        <v>14</v>
      </c>
      <c r="C22">
        <v>4529</v>
      </c>
      <c r="D22">
        <v>69</v>
      </c>
      <c r="E22">
        <v>52.5039088999999</v>
      </c>
      <c r="F22">
        <v>879179219.754287</v>
      </c>
      <c r="G22">
        <v>197177897.15357101</v>
      </c>
      <c r="H22">
        <v>391.792656587473</v>
      </c>
    </row>
    <row r="23" spans="1:8" x14ac:dyDescent="0.3">
      <c r="A23" t="s">
        <v>19</v>
      </c>
      <c r="B23" t="s">
        <v>15</v>
      </c>
      <c r="C23">
        <v>4529</v>
      </c>
      <c r="D23">
        <v>141</v>
      </c>
      <c r="E23">
        <v>1768.6951764175999</v>
      </c>
      <c r="F23">
        <v>24725875173.094898</v>
      </c>
      <c r="G23">
        <v>3377212701.822</v>
      </c>
      <c r="H23">
        <v>5794236.3537429199</v>
      </c>
    </row>
    <row r="24" spans="1:8" x14ac:dyDescent="0.3">
      <c r="A24" t="s">
        <v>19</v>
      </c>
      <c r="B24" t="s">
        <v>16</v>
      </c>
      <c r="C24">
        <v>4529</v>
      </c>
      <c r="D24">
        <v>8798</v>
      </c>
      <c r="E24">
        <v>3503.72179998909</v>
      </c>
      <c r="F24">
        <v>99337694.6977337</v>
      </c>
      <c r="G24">
        <v>451992214716.90503</v>
      </c>
      <c r="H24">
        <v>98648223.464093193</v>
      </c>
    </row>
    <row r="25" spans="1:8" x14ac:dyDescent="0.3">
      <c r="A25" t="s">
        <v>19</v>
      </c>
      <c r="B25" t="s">
        <v>17</v>
      </c>
      <c r="C25">
        <v>4529</v>
      </c>
      <c r="D25">
        <v>6746</v>
      </c>
      <c r="E25">
        <v>14471.992276923</v>
      </c>
      <c r="F25">
        <v>285326350026.66498</v>
      </c>
      <c r="G25">
        <v>170155385895.73499</v>
      </c>
      <c r="H25">
        <v>245169.00899305299</v>
      </c>
    </row>
    <row r="26" spans="1:8" x14ac:dyDescent="0.3">
      <c r="A26" t="s">
        <v>19</v>
      </c>
      <c r="B26" t="s">
        <v>23</v>
      </c>
      <c r="C26">
        <v>4529</v>
      </c>
      <c r="D26">
        <v>11</v>
      </c>
      <c r="E26">
        <v>204.61311000000001</v>
      </c>
      <c r="F26">
        <v>584743851.19548798</v>
      </c>
      <c r="G26">
        <v>0</v>
      </c>
      <c r="H26">
        <v>0</v>
      </c>
    </row>
    <row r="27" spans="1:8" x14ac:dyDescent="0.3">
      <c r="A27" t="s">
        <v>19</v>
      </c>
      <c r="B27" t="s">
        <v>18</v>
      </c>
      <c r="C27">
        <v>4529</v>
      </c>
      <c r="D27">
        <v>500</v>
      </c>
      <c r="E27">
        <v>6597.51886297087</v>
      </c>
      <c r="F27">
        <v>39606625985.578201</v>
      </c>
      <c r="G27">
        <v>169114778112.36099</v>
      </c>
      <c r="H27">
        <v>0</v>
      </c>
    </row>
    <row r="28" spans="1:8" x14ac:dyDescent="0.3">
      <c r="A28" t="s">
        <v>24</v>
      </c>
      <c r="B28" t="s">
        <v>8</v>
      </c>
      <c r="C28">
        <v>16164</v>
      </c>
      <c r="D28">
        <v>16040</v>
      </c>
      <c r="E28">
        <v>918495.52276421001</v>
      </c>
      <c r="F28">
        <v>1602082053758.28</v>
      </c>
      <c r="G28">
        <v>1135628635042.03</v>
      </c>
      <c r="H28">
        <v>16228022.490142301</v>
      </c>
    </row>
    <row r="29" spans="1:8" x14ac:dyDescent="0.3">
      <c r="A29" t="s">
        <v>24</v>
      </c>
      <c r="B29" t="s">
        <v>25</v>
      </c>
      <c r="C29">
        <v>16164</v>
      </c>
      <c r="D29">
        <v>7</v>
      </c>
      <c r="E29">
        <v>40.992966000000003</v>
      </c>
      <c r="F29">
        <v>61754855.460859001</v>
      </c>
      <c r="G29">
        <v>0</v>
      </c>
      <c r="H29">
        <v>0</v>
      </c>
    </row>
    <row r="30" spans="1:8" x14ac:dyDescent="0.3">
      <c r="A30" t="s">
        <v>24</v>
      </c>
      <c r="B30" t="s">
        <v>20</v>
      </c>
      <c r="C30">
        <v>16164</v>
      </c>
      <c r="D30">
        <v>9</v>
      </c>
      <c r="E30">
        <v>7.6620200127000002</v>
      </c>
      <c r="F30">
        <v>129251486.600045</v>
      </c>
      <c r="G30">
        <v>0</v>
      </c>
      <c r="H30">
        <v>0</v>
      </c>
    </row>
    <row r="31" spans="1:8" x14ac:dyDescent="0.3">
      <c r="A31" t="s">
        <v>24</v>
      </c>
      <c r="B31" t="s">
        <v>21</v>
      </c>
      <c r="C31">
        <v>16164</v>
      </c>
      <c r="D31">
        <v>196</v>
      </c>
      <c r="E31">
        <v>1.025748745</v>
      </c>
      <c r="F31">
        <v>0</v>
      </c>
      <c r="G31">
        <v>0</v>
      </c>
      <c r="H31">
        <v>0</v>
      </c>
    </row>
    <row r="32" spans="1:8" x14ac:dyDescent="0.3">
      <c r="A32" t="s">
        <v>24</v>
      </c>
      <c r="B32" t="s">
        <v>9</v>
      </c>
      <c r="C32">
        <v>16164</v>
      </c>
      <c r="D32">
        <v>3899</v>
      </c>
      <c r="E32">
        <v>44037.079262680199</v>
      </c>
      <c r="F32">
        <v>74718829239.451706</v>
      </c>
      <c r="G32">
        <v>479061142705.90302</v>
      </c>
      <c r="H32">
        <v>53105247.506829202</v>
      </c>
    </row>
    <row r="33" spans="1:8" x14ac:dyDescent="0.3">
      <c r="A33" t="s">
        <v>24</v>
      </c>
      <c r="B33" t="s">
        <v>10</v>
      </c>
      <c r="C33">
        <v>16164</v>
      </c>
      <c r="D33">
        <v>2464</v>
      </c>
      <c r="E33">
        <v>6980.07419297264</v>
      </c>
      <c r="F33">
        <v>10695770232.0972</v>
      </c>
      <c r="G33">
        <v>5527662075.6062403</v>
      </c>
      <c r="H33">
        <v>6.42980175401983</v>
      </c>
    </row>
    <row r="34" spans="1:8" x14ac:dyDescent="0.3">
      <c r="A34" t="s">
        <v>24</v>
      </c>
      <c r="B34" t="s">
        <v>11</v>
      </c>
      <c r="C34">
        <v>16164</v>
      </c>
      <c r="D34">
        <v>579</v>
      </c>
      <c r="E34">
        <v>56900.630062318603</v>
      </c>
      <c r="F34">
        <v>2813527020.1879902</v>
      </c>
      <c r="G34">
        <v>43042745318.626404</v>
      </c>
      <c r="H34">
        <v>2373.9345453061401</v>
      </c>
    </row>
    <row r="35" spans="1:8" x14ac:dyDescent="0.3">
      <c r="A35" t="s">
        <v>24</v>
      </c>
      <c r="B35" t="s">
        <v>12</v>
      </c>
      <c r="C35">
        <v>16164</v>
      </c>
      <c r="D35">
        <v>3858</v>
      </c>
      <c r="E35">
        <v>47237.020945427103</v>
      </c>
      <c r="F35">
        <v>1492752628919.03</v>
      </c>
      <c r="G35">
        <v>251270468432.50601</v>
      </c>
      <c r="H35">
        <v>7994956.11964125</v>
      </c>
    </row>
    <row r="36" spans="1:8" x14ac:dyDescent="0.3">
      <c r="A36" t="s">
        <v>24</v>
      </c>
      <c r="B36" t="s">
        <v>22</v>
      </c>
      <c r="C36">
        <v>16164</v>
      </c>
      <c r="D36">
        <v>62</v>
      </c>
      <c r="E36">
        <v>62.716365600000003</v>
      </c>
      <c r="F36">
        <v>318056979335.70801</v>
      </c>
      <c r="G36">
        <v>7427381.0621142797</v>
      </c>
      <c r="H36">
        <v>0</v>
      </c>
    </row>
    <row r="37" spans="1:8" x14ac:dyDescent="0.3">
      <c r="A37" t="s">
        <v>24</v>
      </c>
      <c r="B37" t="s">
        <v>13</v>
      </c>
      <c r="C37">
        <v>16164</v>
      </c>
      <c r="D37">
        <v>5882</v>
      </c>
      <c r="E37">
        <v>224569.17036670301</v>
      </c>
      <c r="F37">
        <v>750125727921.40405</v>
      </c>
      <c r="G37">
        <v>692147260306.32703</v>
      </c>
      <c r="H37">
        <v>3407307.9579340499</v>
      </c>
    </row>
    <row r="38" spans="1:8" x14ac:dyDescent="0.3">
      <c r="A38" t="s">
        <v>24</v>
      </c>
      <c r="B38" t="s">
        <v>14</v>
      </c>
      <c r="C38">
        <v>16164</v>
      </c>
      <c r="D38">
        <v>1171</v>
      </c>
      <c r="E38">
        <v>1961.4995396138399</v>
      </c>
      <c r="F38">
        <v>15211933484.5746</v>
      </c>
      <c r="G38">
        <v>132297216857.56</v>
      </c>
      <c r="H38">
        <v>11225.7230316368</v>
      </c>
    </row>
    <row r="39" spans="1:8" x14ac:dyDescent="0.3">
      <c r="A39" t="s">
        <v>24</v>
      </c>
      <c r="B39" t="s">
        <v>15</v>
      </c>
      <c r="C39">
        <v>16164</v>
      </c>
      <c r="D39">
        <v>1466</v>
      </c>
      <c r="E39">
        <v>14993.529680617799</v>
      </c>
      <c r="F39">
        <v>128714569979.138</v>
      </c>
      <c r="G39">
        <v>119913383735.659</v>
      </c>
      <c r="H39">
        <v>12326075.484505599</v>
      </c>
    </row>
    <row r="40" spans="1:8" x14ac:dyDescent="0.3">
      <c r="A40" t="s">
        <v>24</v>
      </c>
      <c r="B40" t="s">
        <v>16</v>
      </c>
      <c r="C40">
        <v>16164</v>
      </c>
      <c r="D40">
        <v>21897</v>
      </c>
      <c r="E40">
        <v>597142.89732880006</v>
      </c>
      <c r="F40">
        <v>17824782717.3484</v>
      </c>
      <c r="G40">
        <v>196479743980.67001</v>
      </c>
      <c r="H40">
        <v>18758680.2004757</v>
      </c>
    </row>
    <row r="41" spans="1:8" x14ac:dyDescent="0.3">
      <c r="A41" t="s">
        <v>24</v>
      </c>
      <c r="B41" t="s">
        <v>17</v>
      </c>
      <c r="C41">
        <v>16164</v>
      </c>
      <c r="D41">
        <v>9774</v>
      </c>
      <c r="E41">
        <v>140941.82602322401</v>
      </c>
      <c r="F41">
        <v>2650571282374.98</v>
      </c>
      <c r="G41">
        <v>145710756325.64099</v>
      </c>
      <c r="H41">
        <v>2108602.0486473902</v>
      </c>
    </row>
    <row r="42" spans="1:8" x14ac:dyDescent="0.3">
      <c r="A42" t="s">
        <v>24</v>
      </c>
      <c r="B42" t="s">
        <v>26</v>
      </c>
      <c r="C42">
        <v>16164</v>
      </c>
      <c r="D42">
        <v>177</v>
      </c>
      <c r="E42">
        <v>1533.6219273585</v>
      </c>
      <c r="F42">
        <v>14336720566.252899</v>
      </c>
      <c r="G42">
        <v>9732648801.4440994</v>
      </c>
      <c r="H42">
        <v>334951.13531190902</v>
      </c>
    </row>
    <row r="43" spans="1:8" x14ac:dyDescent="0.3">
      <c r="A43" t="s">
        <v>24</v>
      </c>
      <c r="B43" t="s">
        <v>27</v>
      </c>
      <c r="C43">
        <v>16164</v>
      </c>
      <c r="D43">
        <v>12</v>
      </c>
      <c r="E43">
        <v>56.292587278200003</v>
      </c>
      <c r="F43">
        <v>148943134.85214299</v>
      </c>
      <c r="G43">
        <v>0</v>
      </c>
      <c r="H43">
        <v>0</v>
      </c>
    </row>
    <row r="44" spans="1:8" x14ac:dyDescent="0.3">
      <c r="A44" t="s">
        <v>24</v>
      </c>
      <c r="B44" t="s">
        <v>28</v>
      </c>
      <c r="C44">
        <v>16164</v>
      </c>
      <c r="D44">
        <v>8</v>
      </c>
      <c r="E44">
        <v>790.19759999999997</v>
      </c>
      <c r="F44">
        <v>18904236860.669399</v>
      </c>
      <c r="G44">
        <v>0</v>
      </c>
      <c r="H44">
        <v>0</v>
      </c>
    </row>
    <row r="45" spans="1:8" x14ac:dyDescent="0.3">
      <c r="A45" t="s">
        <v>24</v>
      </c>
      <c r="B45" t="s">
        <v>23</v>
      </c>
      <c r="C45">
        <v>16164</v>
      </c>
      <c r="D45">
        <v>132</v>
      </c>
      <c r="E45">
        <v>1677.6179354999899</v>
      </c>
      <c r="F45">
        <v>18022579305.311401</v>
      </c>
      <c r="G45">
        <v>0</v>
      </c>
      <c r="H45">
        <v>0</v>
      </c>
    </row>
    <row r="46" spans="1:8" x14ac:dyDescent="0.3">
      <c r="A46" t="s">
        <v>24</v>
      </c>
      <c r="B46" t="s">
        <v>18</v>
      </c>
      <c r="C46">
        <v>16164</v>
      </c>
      <c r="D46">
        <v>420</v>
      </c>
      <c r="E46">
        <v>34376.279747800902</v>
      </c>
      <c r="F46">
        <v>404652781253.71997</v>
      </c>
      <c r="G46">
        <v>172513651148.90201</v>
      </c>
      <c r="H46">
        <v>7.1758625869995695E-4</v>
      </c>
    </row>
    <row r="47" spans="1:8" x14ac:dyDescent="0.3">
      <c r="A47" t="s">
        <v>29</v>
      </c>
      <c r="B47" t="s">
        <v>8</v>
      </c>
      <c r="C47">
        <v>421</v>
      </c>
      <c r="D47">
        <v>95</v>
      </c>
      <c r="E47">
        <v>939.42429270355001</v>
      </c>
      <c r="F47">
        <v>6130562876.2809095</v>
      </c>
      <c r="G47">
        <v>3378699828.6643901</v>
      </c>
      <c r="H47">
        <v>406154.6</v>
      </c>
    </row>
    <row r="48" spans="1:8" x14ac:dyDescent="0.3">
      <c r="A48" t="s">
        <v>29</v>
      </c>
      <c r="B48" t="s">
        <v>9</v>
      </c>
      <c r="C48">
        <v>421</v>
      </c>
      <c r="D48">
        <v>38</v>
      </c>
      <c r="E48">
        <v>100.25961304699899</v>
      </c>
      <c r="F48">
        <v>0</v>
      </c>
      <c r="G48">
        <v>669488020.166875</v>
      </c>
      <c r="H48">
        <v>1678271.5066665099</v>
      </c>
    </row>
    <row r="49" spans="1:8" x14ac:dyDescent="0.3">
      <c r="A49" t="s">
        <v>29</v>
      </c>
      <c r="B49" t="s">
        <v>10</v>
      </c>
      <c r="C49">
        <v>421</v>
      </c>
      <c r="D49">
        <v>148</v>
      </c>
      <c r="E49">
        <v>1.5840000000000001</v>
      </c>
      <c r="F49">
        <v>0</v>
      </c>
      <c r="G49">
        <v>15707368.0061238</v>
      </c>
      <c r="H49">
        <v>2.9915772707705501E-3</v>
      </c>
    </row>
    <row r="50" spans="1:8" x14ac:dyDescent="0.3">
      <c r="A50" t="s">
        <v>29</v>
      </c>
      <c r="B50" t="s">
        <v>11</v>
      </c>
      <c r="C50">
        <v>421</v>
      </c>
      <c r="D50">
        <v>14</v>
      </c>
      <c r="F50">
        <v>0</v>
      </c>
      <c r="G50">
        <v>135033.14249999999</v>
      </c>
      <c r="H50">
        <v>0</v>
      </c>
    </row>
    <row r="51" spans="1:8" x14ac:dyDescent="0.3">
      <c r="A51" t="s">
        <v>29</v>
      </c>
      <c r="B51" t="s">
        <v>12</v>
      </c>
      <c r="C51">
        <v>421</v>
      </c>
      <c r="D51">
        <v>10</v>
      </c>
      <c r="E51">
        <v>93.602503691949906</v>
      </c>
      <c r="F51">
        <v>9384448654.3866692</v>
      </c>
      <c r="G51">
        <v>0</v>
      </c>
      <c r="H51">
        <v>0</v>
      </c>
    </row>
    <row r="52" spans="1:8" x14ac:dyDescent="0.3">
      <c r="A52" t="s">
        <v>29</v>
      </c>
      <c r="B52" t="s">
        <v>22</v>
      </c>
      <c r="C52">
        <v>421</v>
      </c>
      <c r="D52">
        <v>7</v>
      </c>
      <c r="E52">
        <v>0</v>
      </c>
      <c r="F52">
        <v>85207016.546800494</v>
      </c>
      <c r="G52">
        <v>0</v>
      </c>
      <c r="H52">
        <v>0</v>
      </c>
    </row>
    <row r="53" spans="1:8" x14ac:dyDescent="0.3">
      <c r="A53" t="s">
        <v>29</v>
      </c>
      <c r="B53" t="s">
        <v>13</v>
      </c>
      <c r="C53">
        <v>421</v>
      </c>
      <c r="D53">
        <v>50</v>
      </c>
      <c r="E53">
        <v>4.5396708742999996</v>
      </c>
      <c r="F53">
        <v>0</v>
      </c>
      <c r="G53">
        <v>721923891.938995</v>
      </c>
      <c r="H53">
        <v>28522.482352941101</v>
      </c>
    </row>
    <row r="54" spans="1:8" x14ac:dyDescent="0.3">
      <c r="A54" t="s">
        <v>29</v>
      </c>
      <c r="B54" t="s">
        <v>14</v>
      </c>
      <c r="C54">
        <v>421</v>
      </c>
      <c r="D54">
        <v>8</v>
      </c>
      <c r="F54">
        <v>0</v>
      </c>
      <c r="G54">
        <v>0</v>
      </c>
      <c r="H54">
        <v>7532.6350000000002</v>
      </c>
    </row>
    <row r="55" spans="1:8" x14ac:dyDescent="0.3">
      <c r="A55" t="s">
        <v>29</v>
      </c>
      <c r="B55" t="s">
        <v>15</v>
      </c>
      <c r="C55">
        <v>421</v>
      </c>
      <c r="D55">
        <v>19</v>
      </c>
      <c r="E55">
        <v>93.196600259999997</v>
      </c>
      <c r="F55">
        <v>0</v>
      </c>
      <c r="G55">
        <v>0</v>
      </c>
      <c r="H55">
        <v>245288.81141591299</v>
      </c>
    </row>
    <row r="56" spans="1:8" x14ac:dyDescent="0.3">
      <c r="A56" t="s">
        <v>29</v>
      </c>
      <c r="B56" t="s">
        <v>16</v>
      </c>
      <c r="C56">
        <v>421</v>
      </c>
      <c r="D56">
        <v>348</v>
      </c>
      <c r="F56">
        <v>0</v>
      </c>
      <c r="G56">
        <v>41389426.442208201</v>
      </c>
      <c r="H56">
        <v>952.42040598626102</v>
      </c>
    </row>
    <row r="57" spans="1:8" x14ac:dyDescent="0.3">
      <c r="A57" t="s">
        <v>29</v>
      </c>
      <c r="B57" t="s">
        <v>17</v>
      </c>
      <c r="C57">
        <v>421</v>
      </c>
      <c r="D57">
        <v>151</v>
      </c>
      <c r="E57">
        <v>756.25497647269697</v>
      </c>
      <c r="F57">
        <v>20546607521.590801</v>
      </c>
      <c r="G57">
        <v>41479725299.467598</v>
      </c>
      <c r="H57">
        <v>373013.52635764598</v>
      </c>
    </row>
    <row r="58" spans="1:8" x14ac:dyDescent="0.3">
      <c r="A58" t="s">
        <v>29</v>
      </c>
      <c r="B58" t="s">
        <v>18</v>
      </c>
      <c r="C58">
        <v>421</v>
      </c>
      <c r="D58">
        <v>5</v>
      </c>
      <c r="E58">
        <v>9.9966541976999892</v>
      </c>
      <c r="F58">
        <v>0</v>
      </c>
      <c r="G58">
        <v>52255203.520046301</v>
      </c>
      <c r="H5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I13" sqref="I13"/>
    </sheetView>
  </sheetViews>
  <sheetFormatPr defaultRowHeight="14.4" x14ac:dyDescent="0.3"/>
  <sheetData>
    <row r="1" spans="1:11" x14ac:dyDescent="0.3">
      <c r="A1" t="s">
        <v>48</v>
      </c>
    </row>
    <row r="2" spans="1:11" x14ac:dyDescent="0.3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</row>
    <row r="3" spans="1:11" x14ac:dyDescent="0.3">
      <c r="A3">
        <v>98</v>
      </c>
      <c r="B3" t="s">
        <v>44</v>
      </c>
      <c r="C3" t="s">
        <v>42</v>
      </c>
      <c r="E3" t="s">
        <v>43</v>
      </c>
      <c r="F3">
        <v>164046</v>
      </c>
      <c r="G3" t="s">
        <v>43</v>
      </c>
      <c r="H3">
        <v>1568178</v>
      </c>
      <c r="I3" t="s">
        <v>43</v>
      </c>
      <c r="J3">
        <v>7013892</v>
      </c>
      <c r="K3">
        <v>23363</v>
      </c>
    </row>
    <row r="4" spans="1:11" x14ac:dyDescent="0.3">
      <c r="A4">
        <v>98</v>
      </c>
      <c r="B4" t="s">
        <v>45</v>
      </c>
      <c r="C4" t="s">
        <v>42</v>
      </c>
      <c r="E4" t="s">
        <v>43</v>
      </c>
      <c r="F4">
        <v>578098</v>
      </c>
      <c r="G4" t="s">
        <v>43</v>
      </c>
      <c r="H4">
        <v>13609963</v>
      </c>
      <c r="I4" t="s">
        <v>43</v>
      </c>
      <c r="J4">
        <v>50594998</v>
      </c>
      <c r="K4">
        <v>25732</v>
      </c>
    </row>
    <row r="5" spans="1:11" x14ac:dyDescent="0.3">
      <c r="A5">
        <v>98</v>
      </c>
      <c r="B5" t="s">
        <v>46</v>
      </c>
      <c r="C5" t="s">
        <v>42</v>
      </c>
      <c r="E5" t="s">
        <v>43</v>
      </c>
      <c r="F5">
        <v>6533061</v>
      </c>
      <c r="G5" t="s">
        <v>43</v>
      </c>
      <c r="H5">
        <v>89671631</v>
      </c>
      <c r="I5" t="s">
        <v>43</v>
      </c>
      <c r="J5">
        <v>399208623</v>
      </c>
      <c r="K5">
        <v>715641</v>
      </c>
    </row>
    <row r="6" spans="1:11" x14ac:dyDescent="0.3">
      <c r="A6">
        <v>98</v>
      </c>
      <c r="B6" t="s">
        <v>47</v>
      </c>
      <c r="C6" t="s">
        <v>42</v>
      </c>
      <c r="E6" t="s">
        <v>43</v>
      </c>
      <c r="F6">
        <v>11721785</v>
      </c>
      <c r="G6" t="s">
        <v>43</v>
      </c>
      <c r="H6">
        <v>172767676</v>
      </c>
      <c r="I6" t="s">
        <v>43</v>
      </c>
      <c r="J6">
        <v>682640130</v>
      </c>
      <c r="K6">
        <v>290936</v>
      </c>
    </row>
  </sheetData>
  <autoFilter ref="A2:K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K1" workbookViewId="0">
      <selection activeCell="C32" sqref="C32"/>
    </sheetView>
  </sheetViews>
  <sheetFormatPr defaultRowHeight="14.4" x14ac:dyDescent="0.3"/>
  <sheetData>
    <row r="1" spans="1:1" x14ac:dyDescent="0.3">
      <c r="A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final_data_summary_table</vt:lpstr>
      <vt:lpstr>other_data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McMillan, Colin</cp:lastModifiedBy>
  <dcterms:created xsi:type="dcterms:W3CDTF">2023-07-11T13:48:12Z</dcterms:created>
  <dcterms:modified xsi:type="dcterms:W3CDTF">2023-08-09T13:40:05Z</dcterms:modified>
</cp:coreProperties>
</file>