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filterPrivacy="1"/>
  <xr:revisionPtr revIDLastSave="0" documentId="13_ncr:1_{2863C0D9-0821-1840-BF7D-46D9C391F1E5}" xr6:coauthVersionLast="47" xr6:coauthVersionMax="47" xr10:uidLastSave="{00000000-0000-0000-0000-000000000000}"/>
  <bookViews>
    <workbookView xWindow="0" yWindow="760" windowWidth="29400" windowHeight="18880" activeTab="1" xr2:uid="{00000000-000D-0000-FFFF-FFFF00000000}"/>
  </bookViews>
  <sheets>
    <sheet name="RENT_BURDEN" sheetId="2" r:id="rId1"/>
    <sheet name="housing_units_with_a_mortgage" sheetId="3" r:id="rId2"/>
  </sheets>
  <definedNames>
    <definedName name="_xlnm.Print_Titles" localSheetId="0">RENT_BURDEN!$A:$A,RENT_BURDEN!$8:$9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2" i="3" l="1"/>
  <c r="AN11" i="3"/>
  <c r="AN12" i="3"/>
  <c r="AN13" i="3"/>
  <c r="AN14" i="3"/>
  <c r="AN15" i="3"/>
  <c r="AN16" i="3"/>
  <c r="AN17" i="3"/>
  <c r="AN18" i="3"/>
  <c r="AN19" i="3"/>
  <c r="AN20" i="3"/>
  <c r="AN10" i="3"/>
  <c r="AM10" i="3"/>
  <c r="AM11" i="3"/>
  <c r="AM12" i="3"/>
  <c r="AM13" i="3"/>
  <c r="AM14" i="3"/>
  <c r="AM15" i="3"/>
  <c r="AM16" i="3"/>
  <c r="AM17" i="3"/>
  <c r="AM18" i="3"/>
  <c r="AM19" i="3"/>
  <c r="AM20" i="3"/>
  <c r="AM9" i="3"/>
  <c r="AL20" i="3"/>
  <c r="AK20" i="3"/>
  <c r="AI22" i="3"/>
  <c r="AI11" i="3"/>
  <c r="AI12" i="3"/>
  <c r="AI13" i="3"/>
  <c r="AI14" i="3"/>
  <c r="AI15" i="3"/>
  <c r="AI16" i="3"/>
  <c r="AI17" i="3"/>
  <c r="AI18" i="3"/>
  <c r="AI19" i="3"/>
  <c r="AI20" i="3"/>
  <c r="AI10" i="3"/>
  <c r="AH10" i="3"/>
  <c r="AH11" i="3"/>
  <c r="AH12" i="3"/>
  <c r="AH13" i="3"/>
  <c r="AH14" i="3"/>
  <c r="AH15" i="3"/>
  <c r="AH16" i="3"/>
  <c r="AH17" i="3"/>
  <c r="AH18" i="3"/>
  <c r="AH19" i="3"/>
  <c r="AH20" i="3"/>
  <c r="AH9" i="3"/>
  <c r="AG20" i="3"/>
  <c r="AF20" i="3"/>
  <c r="AD22" i="3"/>
  <c r="AD11" i="3"/>
  <c r="AD12" i="3"/>
  <c r="AD13" i="3"/>
  <c r="AD14" i="3"/>
  <c r="AD15" i="3"/>
  <c r="AD16" i="3"/>
  <c r="AD17" i="3"/>
  <c r="AD18" i="3"/>
  <c r="AD19" i="3"/>
  <c r="AD20" i="3"/>
  <c r="AD10" i="3"/>
  <c r="AC10" i="3"/>
  <c r="AC11" i="3"/>
  <c r="AC12" i="3"/>
  <c r="AC13" i="3"/>
  <c r="AC14" i="3"/>
  <c r="AC15" i="3"/>
  <c r="AC16" i="3"/>
  <c r="AC17" i="3"/>
  <c r="AC18" i="3"/>
  <c r="AC19" i="3"/>
  <c r="AC20" i="3"/>
  <c r="AC9" i="3"/>
  <c r="AB20" i="3"/>
  <c r="AA20" i="3"/>
  <c r="Y22" i="3"/>
  <c r="Y11" i="3"/>
  <c r="Y12" i="3"/>
  <c r="Y13" i="3"/>
  <c r="Y14" i="3"/>
  <c r="Y15" i="3"/>
  <c r="Y16" i="3"/>
  <c r="Y17" i="3"/>
  <c r="Y18" i="3"/>
  <c r="Y19" i="3"/>
  <c r="Y20" i="3"/>
  <c r="Y10" i="3"/>
  <c r="X10" i="3"/>
  <c r="X11" i="3"/>
  <c r="X12" i="3"/>
  <c r="X13" i="3"/>
  <c r="X14" i="3"/>
  <c r="X15" i="3"/>
  <c r="X16" i="3"/>
  <c r="X17" i="3"/>
  <c r="X18" i="3"/>
  <c r="X19" i="3"/>
  <c r="X20" i="3"/>
  <c r="X9" i="3"/>
  <c r="W20" i="3"/>
  <c r="V20" i="3"/>
  <c r="T22" i="3"/>
  <c r="T11" i="3"/>
  <c r="T12" i="3"/>
  <c r="T13" i="3"/>
  <c r="T14" i="3"/>
  <c r="T15" i="3"/>
  <c r="T16" i="3"/>
  <c r="T17" i="3"/>
  <c r="T18" i="3"/>
  <c r="T19" i="3"/>
  <c r="T20" i="3"/>
  <c r="T10" i="3"/>
  <c r="S10" i="3"/>
  <c r="S11" i="3"/>
  <c r="S12" i="3"/>
  <c r="S13" i="3"/>
  <c r="S14" i="3"/>
  <c r="S15" i="3"/>
  <c r="S16" i="3"/>
  <c r="S17" i="3"/>
  <c r="S18" i="3"/>
  <c r="S19" i="3"/>
  <c r="S20" i="3"/>
  <c r="S9" i="3"/>
  <c r="R20" i="3"/>
  <c r="Q20" i="3"/>
  <c r="O22" i="3"/>
  <c r="O11" i="3"/>
  <c r="O12" i="3"/>
  <c r="O13" i="3"/>
  <c r="O14" i="3"/>
  <c r="O15" i="3"/>
  <c r="O16" i="3"/>
  <c r="O17" i="3"/>
  <c r="O18" i="3"/>
  <c r="O19" i="3"/>
  <c r="O20" i="3"/>
  <c r="O10" i="3"/>
  <c r="J11" i="3"/>
  <c r="J12" i="3"/>
  <c r="J13" i="3"/>
  <c r="J14" i="3"/>
  <c r="J15" i="3"/>
  <c r="J22" i="3" s="1"/>
  <c r="J16" i="3"/>
  <c r="J17" i="3"/>
  <c r="J18" i="3"/>
  <c r="J19" i="3"/>
  <c r="J20" i="3"/>
  <c r="J10" i="3"/>
  <c r="N20" i="3"/>
  <c r="N10" i="3"/>
  <c r="N11" i="3"/>
  <c r="N12" i="3"/>
  <c r="N13" i="3"/>
  <c r="N14" i="3"/>
  <c r="N15" i="3"/>
  <c r="N16" i="3"/>
  <c r="N17" i="3"/>
  <c r="N18" i="3"/>
  <c r="N19" i="3"/>
  <c r="N9" i="3"/>
  <c r="M20" i="3"/>
  <c r="L20" i="3"/>
  <c r="I20" i="3"/>
  <c r="I19" i="3"/>
  <c r="I18" i="3"/>
  <c r="I17" i="3"/>
  <c r="I16" i="3"/>
  <c r="I15" i="3"/>
  <c r="I14" i="3"/>
  <c r="I13" i="3"/>
  <c r="I12" i="3"/>
  <c r="I11" i="3"/>
  <c r="I10" i="3"/>
  <c r="I9" i="3"/>
  <c r="H20" i="3"/>
  <c r="E18" i="3"/>
  <c r="D10" i="3"/>
  <c r="E10" i="3" s="1"/>
  <c r="D11" i="3"/>
  <c r="E11" i="3" s="1"/>
  <c r="D12" i="3"/>
  <c r="E12" i="3" s="1"/>
  <c r="D13" i="3"/>
  <c r="E13" i="3" s="1"/>
  <c r="D14" i="3"/>
  <c r="E14" i="3" s="1"/>
  <c r="D15" i="3"/>
  <c r="D16" i="3"/>
  <c r="E16" i="3" s="1"/>
  <c r="D17" i="3"/>
  <c r="E17" i="3" s="1"/>
  <c r="D18" i="3"/>
  <c r="D19" i="3"/>
  <c r="E19" i="3" s="1"/>
  <c r="D9" i="3"/>
  <c r="C20" i="3"/>
  <c r="D20" i="3" s="1"/>
  <c r="E20" i="3" s="1"/>
  <c r="G20" i="3"/>
  <c r="B20" i="3"/>
  <c r="P23" i="2"/>
  <c r="P21" i="2"/>
  <c r="Q15" i="2" s="1"/>
  <c r="N23" i="2"/>
  <c r="N21" i="2"/>
  <c r="O16" i="2" s="1"/>
  <c r="L23" i="2"/>
  <c r="L21" i="2"/>
  <c r="M11" i="2" s="1"/>
  <c r="J23" i="2"/>
  <c r="J21" i="2"/>
  <c r="K18" i="2" s="1"/>
  <c r="H23" i="2"/>
  <c r="H21" i="2"/>
  <c r="I19" i="2" s="1"/>
  <c r="F23" i="2"/>
  <c r="F21" i="2"/>
  <c r="G12" i="2" s="1"/>
  <c r="D23" i="2"/>
  <c r="D21" i="2"/>
  <c r="E13" i="2" s="1"/>
  <c r="B23" i="2"/>
  <c r="B21" i="2"/>
  <c r="C14" i="2" s="1"/>
  <c r="E15" i="3" l="1"/>
  <c r="Q14" i="2"/>
  <c r="O15" i="2"/>
  <c r="M16" i="2"/>
  <c r="K17" i="2"/>
  <c r="I18" i="2"/>
  <c r="G19" i="2"/>
  <c r="E20" i="2"/>
  <c r="E12" i="2"/>
  <c r="C13" i="2"/>
  <c r="O11" i="2"/>
  <c r="Q13" i="2"/>
  <c r="O14" i="2"/>
  <c r="M15" i="2"/>
  <c r="K16" i="2"/>
  <c r="I17" i="2"/>
  <c r="G18" i="2"/>
  <c r="E19" i="2"/>
  <c r="C20" i="2"/>
  <c r="C12" i="2"/>
  <c r="Q11" i="2"/>
  <c r="Q20" i="2"/>
  <c r="Q12" i="2"/>
  <c r="O13" i="2"/>
  <c r="M14" i="2"/>
  <c r="K15" i="2"/>
  <c r="I16" i="2"/>
  <c r="G17" i="2"/>
  <c r="E18" i="2"/>
  <c r="C19" i="2"/>
  <c r="C11" i="2"/>
  <c r="Q19" i="2"/>
  <c r="O20" i="2"/>
  <c r="O12" i="2"/>
  <c r="M13" i="2"/>
  <c r="K14" i="2"/>
  <c r="I15" i="2"/>
  <c r="G16" i="2"/>
  <c r="E17" i="2"/>
  <c r="C18" i="2"/>
  <c r="E11" i="2"/>
  <c r="Q18" i="2"/>
  <c r="O19" i="2"/>
  <c r="M20" i="2"/>
  <c r="M12" i="2"/>
  <c r="K13" i="2"/>
  <c r="I14" i="2"/>
  <c r="G15" i="2"/>
  <c r="E16" i="2"/>
  <c r="C17" i="2"/>
  <c r="G11" i="2"/>
  <c r="Q17" i="2"/>
  <c r="O18" i="2"/>
  <c r="M19" i="2"/>
  <c r="K20" i="2"/>
  <c r="K12" i="2"/>
  <c r="I13" i="2"/>
  <c r="G14" i="2"/>
  <c r="E15" i="2"/>
  <c r="C16" i="2"/>
  <c r="I11" i="2"/>
  <c r="Q16" i="2"/>
  <c r="O17" i="2"/>
  <c r="O23" i="2" s="1"/>
  <c r="M18" i="2"/>
  <c r="K19" i="2"/>
  <c r="I20" i="2"/>
  <c r="I12" i="2"/>
  <c r="G13" i="2"/>
  <c r="E14" i="2"/>
  <c r="C15" i="2"/>
  <c r="K11" i="2"/>
  <c r="M17" i="2"/>
  <c r="G20" i="2"/>
  <c r="E23" i="2" l="1"/>
  <c r="E22" i="3"/>
  <c r="C23" i="2"/>
  <c r="K23" i="2"/>
  <c r="Q23" i="2"/>
  <c r="I23" i="2"/>
  <c r="G23" i="2"/>
  <c r="M23" i="2"/>
</calcChain>
</file>

<file path=xl/sharedStrings.xml><?xml version="1.0" encoding="utf-8"?>
<sst xmlns="http://schemas.openxmlformats.org/spreadsheetml/2006/main" count="80" uniqueCount="51">
  <si>
    <t/>
  </si>
  <si>
    <t>B25070</t>
  </si>
  <si>
    <t>United States</t>
  </si>
  <si>
    <t>Label</t>
  </si>
  <si>
    <t>Estimate</t>
  </si>
  <si>
    <t>Total:</t>
  </si>
  <si>
    <t>45,646,491</t>
  </si>
  <si>
    <t>Less than 10.0 percent</t>
  </si>
  <si>
    <t>10.0 to 14.9 percent</t>
  </si>
  <si>
    <t>15.0 to 19.9 percent</t>
  </si>
  <si>
    <t>20.0 to 24.9 percent</t>
  </si>
  <si>
    <t>25.0 to 29.9 percent</t>
  </si>
  <si>
    <t>30.0 to 34.9 percent</t>
  </si>
  <si>
    <t>35.0 to 39.9 percent</t>
  </si>
  <si>
    <t>40.0 to 49.9 percent</t>
  </si>
  <si>
    <t>50.0 percent or more</t>
  </si>
  <si>
    <t>Not computed</t>
  </si>
  <si>
    <t>Rent-burdened</t>
  </si>
  <si>
    <t>DC</t>
  </si>
  <si>
    <t>Seattle</t>
  </si>
  <si>
    <t>Atlanta</t>
  </si>
  <si>
    <t>Boston</t>
  </si>
  <si>
    <t>NYC</t>
  </si>
  <si>
    <t>LA</t>
  </si>
  <si>
    <t>MIAMI</t>
  </si>
  <si>
    <t xml:space="preserve">TABLE </t>
  </si>
  <si>
    <t>YEAR</t>
  </si>
  <si>
    <t>VERSION</t>
  </si>
  <si>
    <t>1-YEAR</t>
  </si>
  <si>
    <t>    Housing units with a mortgage:</t>
  </si>
  <si>
    <t>        Less than 10.0 percent</t>
  </si>
  <si>
    <t>        10.0 to 14.9 percent</t>
  </si>
  <si>
    <t>        15.0 to 19.9 percent</t>
  </si>
  <si>
    <t>        20.0 to 24.9 percent</t>
  </si>
  <si>
    <t>        25.0 to 29.9 percent</t>
  </si>
  <si>
    <t>        30.0 to 34.9 percent</t>
  </si>
  <si>
    <t>        35.0 to 39.9 percent</t>
  </si>
  <si>
    <t>        40.0 to 49.9 percent</t>
  </si>
  <si>
    <t>        50.0 percent or more</t>
  </si>
  <si>
    <t>        Not computed</t>
  </si>
  <si>
    <t>UNITED STATES</t>
  </si>
  <si>
    <t>Total minus not computed</t>
  </si>
  <si>
    <t>Cost-burdened</t>
  </si>
  <si>
    <t>Renters</t>
  </si>
  <si>
    <t>Total</t>
  </si>
  <si>
    <t>Homeowners and renters</t>
  </si>
  <si>
    <t>B25091 - homeowner cost burden</t>
  </si>
  <si>
    <t>B25070 - rent burden</t>
  </si>
  <si>
    <t>Los Angeles</t>
  </si>
  <si>
    <t>New York City</t>
  </si>
  <si>
    <t>Miami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</si>
</sst>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 indent="1"/>
    </xf>
    <xf numFmtId="0" fontId="0" fillId="0" borderId="0" xfId="0" applyAlignment="1">
      <alignment wrapText="1" indent="1"/>
    </xf>
    <xf numFmtId="164" fontId="0" fillId="0" borderId="0" xfId="2" applyNumberFormat="1" applyFont="1"/>
    <xf numFmtId="164" fontId="0" fillId="0" borderId="0" xfId="0" applyNumberFormat="1"/>
    <xf numFmtId="165" fontId="0" fillId="0" borderId="0" xfId="1" applyNumberFormat="1" applyFont="1" applyAlignment="1">
      <alignment wrapText="1"/>
    </xf>
    <xf numFmtId="10" fontId="0" fillId="0" borderId="0" xfId="2" applyNumberFormat="1" applyFont="1"/>
    <xf numFmtId="3" fontId="0" fillId="0" borderId="0" xfId="0" applyNumberFormat="1" applyAlignment="1">
      <alignment wrapText="1"/>
    </xf>
    <xf numFmtId="0" fontId="3" fillId="0" borderId="0" xfId="0" applyFont="1"/>
    <xf numFmtId="0" fontId="0" fillId="0" borderId="0" xfId="0" applyAlignment="1">
      <alignment horizontal="right"/>
    </xf>
    <xf numFmtId="165" fontId="0" fillId="0" borderId="0" xfId="1" applyNumberFormat="1" applyFont="1"/>
    <xf numFmtId="3" fontId="0" fillId="0" borderId="0" xfId="1" applyNumberFormat="1" applyFont="1" applyAlignment="1">
      <alignment wrapText="1"/>
    </xf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workbookViewId="0">
      <pane xSplit="1" ySplit="9" topLeftCell="B10" activePane="bottomRight" state="frozen"/>
      <selection pane="topRight"/>
      <selection pane="bottomLeft"/>
      <selection pane="bottomRight" activeCell="B1" sqref="B1"/>
    </sheetView>
  </sheetViews>
  <sheetFormatPr baseColWidth="10" defaultColWidth="8.83203125" defaultRowHeight="15" x14ac:dyDescent="0.2"/>
  <cols>
    <col min="1" max="1" width="30" style="1" customWidth="1"/>
    <col min="2" max="2" width="20" style="1" customWidth="1"/>
    <col min="12" max="12" width="10.1640625" customWidth="1"/>
  </cols>
  <sheetData>
    <row r="1" spans="1:17" x14ac:dyDescent="0.2">
      <c r="A1" t="s">
        <v>25</v>
      </c>
      <c r="B1" s="10" t="s">
        <v>1</v>
      </c>
    </row>
    <row r="2" spans="1:17" x14ac:dyDescent="0.2">
      <c r="A2" t="s">
        <v>26</v>
      </c>
      <c r="B2" s="10">
        <v>2023</v>
      </c>
    </row>
    <row r="3" spans="1:17" x14ac:dyDescent="0.2">
      <c r="A3" t="s">
        <v>27</v>
      </c>
      <c r="B3" s="10" t="s">
        <v>28</v>
      </c>
    </row>
    <row r="8" spans="1:17" ht="30" customHeight="1" x14ac:dyDescent="0.2">
      <c r="A8" s="2" t="s">
        <v>0</v>
      </c>
      <c r="B8" s="2" t="s">
        <v>2</v>
      </c>
    </row>
    <row r="9" spans="1:17" ht="30" customHeight="1" x14ac:dyDescent="0.2">
      <c r="A9" s="2" t="s">
        <v>3</v>
      </c>
      <c r="B9" s="2" t="s">
        <v>4</v>
      </c>
      <c r="D9" s="9" t="s">
        <v>18</v>
      </c>
      <c r="F9" s="9" t="s">
        <v>19</v>
      </c>
      <c r="H9" s="9" t="s">
        <v>20</v>
      </c>
      <c r="J9" s="9" t="s">
        <v>21</v>
      </c>
      <c r="L9" s="9" t="s">
        <v>22</v>
      </c>
      <c r="N9" s="9" t="s">
        <v>23</v>
      </c>
      <c r="P9" s="9" t="s">
        <v>24</v>
      </c>
    </row>
    <row r="10" spans="1:17" ht="16" x14ac:dyDescent="0.2">
      <c r="A10" s="1" t="s">
        <v>5</v>
      </c>
      <c r="B10" s="1" t="s">
        <v>6</v>
      </c>
      <c r="D10">
        <v>203739</v>
      </c>
      <c r="F10">
        <v>205113</v>
      </c>
      <c r="H10">
        <v>120582</v>
      </c>
      <c r="J10">
        <v>184738</v>
      </c>
      <c r="L10">
        <v>2291001</v>
      </c>
      <c r="N10">
        <v>948063</v>
      </c>
      <c r="P10">
        <v>134023</v>
      </c>
    </row>
    <row r="11" spans="1:17" ht="16" x14ac:dyDescent="0.2">
      <c r="A11" s="3" t="s">
        <v>7</v>
      </c>
      <c r="B11" s="8">
        <v>1684523</v>
      </c>
      <c r="C11" s="4">
        <f t="shared" ref="C11:C20" si="0">B11/B$21</f>
        <v>3.9594492122895585E-2</v>
      </c>
      <c r="D11">
        <v>12154</v>
      </c>
      <c r="E11" s="4">
        <f t="shared" ref="E11:E20" si="1">D11/D$21</f>
        <v>6.2720611002167401E-2</v>
      </c>
      <c r="F11">
        <v>10256</v>
      </c>
      <c r="G11" s="4">
        <f t="shared" ref="G11:G20" si="2">F11/F$21</f>
        <v>5.1408521303258146E-2</v>
      </c>
      <c r="H11">
        <v>3877</v>
      </c>
      <c r="I11" s="4">
        <f t="shared" ref="I11:I20" si="3">H11/H$21</f>
        <v>3.4094606597310777E-2</v>
      </c>
      <c r="J11">
        <v>11016</v>
      </c>
      <c r="K11" s="4">
        <f t="shared" ref="K11:K20" si="4">J11/J$21</f>
        <v>6.2971961014090944E-2</v>
      </c>
      <c r="L11">
        <v>118944</v>
      </c>
      <c r="M11" s="4">
        <f t="shared" ref="M11:M20" si="5">L11/L$21</f>
        <v>5.4588536792785781E-2</v>
      </c>
      <c r="N11">
        <v>29976</v>
      </c>
      <c r="O11" s="4">
        <f t="shared" ref="O11:O20" si="6">N11/N$21</f>
        <v>3.3130998748856062E-2</v>
      </c>
      <c r="P11">
        <v>3363</v>
      </c>
      <c r="Q11" s="4">
        <f t="shared" ref="Q11:Q20" si="7">P11/P$21</f>
        <v>2.605421570070578E-2</v>
      </c>
    </row>
    <row r="12" spans="1:17" ht="16" x14ac:dyDescent="0.2">
      <c r="A12" s="3" t="s">
        <v>8</v>
      </c>
      <c r="B12" s="8">
        <v>3530176</v>
      </c>
      <c r="C12" s="4">
        <f t="shared" si="0"/>
        <v>8.2976323757191231E-2</v>
      </c>
      <c r="D12">
        <v>16859</v>
      </c>
      <c r="E12" s="4">
        <f t="shared" si="1"/>
        <v>8.7000722468779032E-2</v>
      </c>
      <c r="F12">
        <v>22696</v>
      </c>
      <c r="G12" s="4">
        <f t="shared" si="2"/>
        <v>0.11376441102756893</v>
      </c>
      <c r="H12">
        <v>6997</v>
      </c>
      <c r="I12" s="4">
        <f t="shared" si="3"/>
        <v>6.1532102749905462E-2</v>
      </c>
      <c r="J12">
        <v>13684</v>
      </c>
      <c r="K12" s="4">
        <f t="shared" si="4"/>
        <v>7.8223340097750588E-2</v>
      </c>
      <c r="L12">
        <v>197275</v>
      </c>
      <c r="M12" s="4">
        <f t="shared" si="5"/>
        <v>9.0538014492507521E-2</v>
      </c>
      <c r="N12">
        <v>55831</v>
      </c>
      <c r="O12" s="4">
        <f t="shared" si="6"/>
        <v>6.1707258845322355E-2</v>
      </c>
      <c r="P12">
        <v>5951</v>
      </c>
      <c r="Q12" s="4">
        <f t="shared" si="7"/>
        <v>4.6104263346684535E-2</v>
      </c>
    </row>
    <row r="13" spans="1:17" ht="16" x14ac:dyDescent="0.2">
      <c r="A13" s="3" t="s">
        <v>9</v>
      </c>
      <c r="B13" s="8">
        <v>5087234</v>
      </c>
      <c r="C13" s="4">
        <f t="shared" si="0"/>
        <v>0.11957476777718475</v>
      </c>
      <c r="D13">
        <v>25912</v>
      </c>
      <c r="E13" s="4">
        <f t="shared" si="1"/>
        <v>0.13371865001548147</v>
      </c>
      <c r="F13">
        <v>32310</v>
      </c>
      <c r="G13" s="4">
        <f t="shared" si="2"/>
        <v>0.1619548872180451</v>
      </c>
      <c r="H13">
        <v>11616</v>
      </c>
      <c r="I13" s="4">
        <f t="shared" si="3"/>
        <v>0.10215190875273715</v>
      </c>
      <c r="J13">
        <v>19357</v>
      </c>
      <c r="K13" s="4">
        <f t="shared" si="4"/>
        <v>0.11065252808185898</v>
      </c>
      <c r="L13">
        <v>252389</v>
      </c>
      <c r="M13" s="4">
        <f t="shared" si="5"/>
        <v>0.11583220854010635</v>
      </c>
      <c r="N13">
        <v>93654</v>
      </c>
      <c r="O13" s="4">
        <f t="shared" si="6"/>
        <v>0.10351116082283714</v>
      </c>
      <c r="P13">
        <v>14155</v>
      </c>
      <c r="Q13" s="4">
        <f t="shared" si="7"/>
        <v>0.10966322427698195</v>
      </c>
    </row>
    <row r="14" spans="1:17" ht="16" x14ac:dyDescent="0.2">
      <c r="A14" s="3" t="s">
        <v>10</v>
      </c>
      <c r="B14" s="8">
        <v>5297779</v>
      </c>
      <c r="C14" s="4">
        <f t="shared" si="0"/>
        <v>0.12452360038084469</v>
      </c>
      <c r="D14">
        <v>28249</v>
      </c>
      <c r="E14" s="4">
        <f t="shared" si="1"/>
        <v>0.14577871813396637</v>
      </c>
      <c r="F14">
        <v>26908</v>
      </c>
      <c r="G14" s="4">
        <f t="shared" si="2"/>
        <v>0.13487719298245615</v>
      </c>
      <c r="H14">
        <v>13294</v>
      </c>
      <c r="I14" s="4">
        <f t="shared" si="3"/>
        <v>0.11690835700403648</v>
      </c>
      <c r="J14">
        <v>22380</v>
      </c>
      <c r="K14" s="4">
        <f t="shared" si="4"/>
        <v>0.12793323234344184</v>
      </c>
      <c r="L14">
        <v>252589</v>
      </c>
      <c r="M14" s="4">
        <f t="shared" si="5"/>
        <v>0.11592399717474583</v>
      </c>
      <c r="N14">
        <v>99742</v>
      </c>
      <c r="O14" s="4">
        <f t="shared" si="6"/>
        <v>0.11023992784922611</v>
      </c>
      <c r="P14">
        <v>11659</v>
      </c>
      <c r="Q14" s="4">
        <f t="shared" si="7"/>
        <v>9.0325929483951434E-2</v>
      </c>
    </row>
    <row r="15" spans="1:17" ht="16" x14ac:dyDescent="0.2">
      <c r="A15" s="3" t="s">
        <v>11</v>
      </c>
      <c r="B15" s="8">
        <v>4920849</v>
      </c>
      <c r="C15" s="4">
        <f t="shared" si="0"/>
        <v>0.11566391018018668</v>
      </c>
      <c r="D15">
        <v>24027</v>
      </c>
      <c r="E15" s="4">
        <f t="shared" si="1"/>
        <v>0.12399112395500052</v>
      </c>
      <c r="F15">
        <v>21744</v>
      </c>
      <c r="G15" s="4">
        <f t="shared" si="2"/>
        <v>0.10899248120300752</v>
      </c>
      <c r="H15">
        <v>14978</v>
      </c>
      <c r="I15" s="4">
        <f t="shared" si="3"/>
        <v>0.13171756967101386</v>
      </c>
      <c r="J15">
        <v>19988</v>
      </c>
      <c r="K15" s="4">
        <f t="shared" si="4"/>
        <v>0.11425958213050562</v>
      </c>
      <c r="L15">
        <v>227149</v>
      </c>
      <c r="M15" s="4">
        <f t="shared" si="5"/>
        <v>0.1042484828486052</v>
      </c>
      <c r="N15">
        <v>94188</v>
      </c>
      <c r="O15" s="4">
        <f t="shared" si="6"/>
        <v>0.10410136476371948</v>
      </c>
      <c r="P15">
        <v>15219</v>
      </c>
      <c r="Q15" s="4">
        <f t="shared" si="7"/>
        <v>0.11790636596760073</v>
      </c>
    </row>
    <row r="16" spans="1:17" ht="16" x14ac:dyDescent="0.2">
      <c r="A16" s="3" t="s">
        <v>12</v>
      </c>
      <c r="B16" s="8">
        <v>3943024</v>
      </c>
      <c r="C16" s="4">
        <f t="shared" si="0"/>
        <v>9.2680261835776795E-2</v>
      </c>
      <c r="D16">
        <v>19611</v>
      </c>
      <c r="E16" s="4">
        <f t="shared" si="1"/>
        <v>0.10120239446795334</v>
      </c>
      <c r="F16">
        <v>14985</v>
      </c>
      <c r="G16" s="4">
        <f t="shared" si="2"/>
        <v>7.5112781954887214E-2</v>
      </c>
      <c r="H16">
        <v>11237</v>
      </c>
      <c r="I16" s="4">
        <f t="shared" si="3"/>
        <v>9.8818956495739269E-2</v>
      </c>
      <c r="J16">
        <v>15902</v>
      </c>
      <c r="K16" s="4">
        <f t="shared" si="4"/>
        <v>9.0902335153056846E-2</v>
      </c>
      <c r="L16">
        <v>186858</v>
      </c>
      <c r="M16" s="4">
        <f t="shared" si="5"/>
        <v>8.5757203457310707E-2</v>
      </c>
      <c r="N16">
        <v>86980</v>
      </c>
      <c r="O16" s="4">
        <f t="shared" si="6"/>
        <v>9.6134716812633456E-2</v>
      </c>
      <c r="P16">
        <v>13176</v>
      </c>
      <c r="Q16" s="4">
        <f t="shared" si="7"/>
        <v>0.1020786042439784</v>
      </c>
    </row>
    <row r="17" spans="1:17" ht="16" x14ac:dyDescent="0.2">
      <c r="A17" s="3" t="s">
        <v>13</v>
      </c>
      <c r="B17" s="8">
        <v>2890831</v>
      </c>
      <c r="C17" s="4">
        <f t="shared" si="0"/>
        <v>6.7948603407684174E-2</v>
      </c>
      <c r="D17">
        <v>10987</v>
      </c>
      <c r="E17" s="4">
        <f t="shared" si="1"/>
        <v>5.6698317679843124E-2</v>
      </c>
      <c r="F17">
        <v>15787</v>
      </c>
      <c r="G17" s="4">
        <f t="shared" si="2"/>
        <v>7.9132832080200499E-2</v>
      </c>
      <c r="H17">
        <v>8368</v>
      </c>
      <c r="I17" s="4">
        <f t="shared" si="3"/>
        <v>7.3588771732343711E-2</v>
      </c>
      <c r="J17">
        <v>12603</v>
      </c>
      <c r="K17" s="4">
        <f t="shared" si="4"/>
        <v>7.2043902020750561E-2</v>
      </c>
      <c r="L17">
        <v>132353</v>
      </c>
      <c r="M17" s="4">
        <f t="shared" si="5"/>
        <v>6.0742505802189067E-2</v>
      </c>
      <c r="N17">
        <v>66508</v>
      </c>
      <c r="O17" s="4">
        <f t="shared" si="6"/>
        <v>7.3508021910492369E-2</v>
      </c>
      <c r="P17">
        <v>9609</v>
      </c>
      <c r="Q17" s="4">
        <f t="shared" si="7"/>
        <v>7.4443936564996094E-2</v>
      </c>
    </row>
    <row r="18" spans="1:17" ht="16" x14ac:dyDescent="0.2">
      <c r="A18" s="3" t="s">
        <v>14</v>
      </c>
      <c r="B18" s="8">
        <v>3950942</v>
      </c>
      <c r="C18" s="4">
        <f t="shared" si="0"/>
        <v>9.2866373387016574E-2</v>
      </c>
      <c r="D18">
        <v>11256</v>
      </c>
      <c r="E18" s="4">
        <f t="shared" si="1"/>
        <v>5.8086489833832182E-2</v>
      </c>
      <c r="F18">
        <v>14726</v>
      </c>
      <c r="G18" s="4">
        <f t="shared" si="2"/>
        <v>7.3814536340852124E-2</v>
      </c>
      <c r="H18">
        <v>7989</v>
      </c>
      <c r="I18" s="4">
        <f t="shared" si="3"/>
        <v>7.0255819475345829E-2</v>
      </c>
      <c r="J18">
        <v>15176</v>
      </c>
      <c r="K18" s="4">
        <f t="shared" si="4"/>
        <v>8.6752222253980049E-2</v>
      </c>
      <c r="L18">
        <v>182616</v>
      </c>
      <c r="M18" s="4">
        <f t="shared" si="5"/>
        <v>8.3810366516607546E-2</v>
      </c>
      <c r="N18">
        <v>94334</v>
      </c>
      <c r="O18" s="4">
        <f t="shared" si="6"/>
        <v>0.10426273138426034</v>
      </c>
      <c r="P18">
        <v>14847</v>
      </c>
      <c r="Q18" s="4">
        <f t="shared" si="7"/>
        <v>0.11502436530133177</v>
      </c>
    </row>
    <row r="19" spans="1:17" ht="16" x14ac:dyDescent="0.2">
      <c r="A19" s="3" t="s">
        <v>15</v>
      </c>
      <c r="B19" s="8">
        <v>11239019</v>
      </c>
      <c r="C19" s="4">
        <f t="shared" si="0"/>
        <v>0.26417166715121954</v>
      </c>
      <c r="D19">
        <v>44725</v>
      </c>
      <c r="E19" s="4">
        <f t="shared" si="1"/>
        <v>0.23080297244297657</v>
      </c>
      <c r="F19">
        <v>40088</v>
      </c>
      <c r="G19" s="4">
        <f t="shared" si="2"/>
        <v>0.20094235588972431</v>
      </c>
      <c r="H19">
        <v>35357</v>
      </c>
      <c r="I19" s="4">
        <f t="shared" si="3"/>
        <v>0.31093190752156746</v>
      </c>
      <c r="J19">
        <v>44829</v>
      </c>
      <c r="K19" s="4">
        <f t="shared" si="4"/>
        <v>0.25626089690456455</v>
      </c>
      <c r="L19">
        <v>628746</v>
      </c>
      <c r="M19" s="4">
        <f t="shared" si="5"/>
        <v>0.28855868437514198</v>
      </c>
      <c r="N19">
        <v>283559</v>
      </c>
      <c r="O19" s="4">
        <f t="shared" si="6"/>
        <v>0.31340381886265267</v>
      </c>
      <c r="P19">
        <v>41098</v>
      </c>
      <c r="Q19" s="4">
        <f t="shared" si="7"/>
        <v>0.31839909511376929</v>
      </c>
    </row>
    <row r="20" spans="1:17" ht="16" x14ac:dyDescent="0.2">
      <c r="A20" s="3" t="s">
        <v>16</v>
      </c>
      <c r="B20" s="8">
        <v>3102114</v>
      </c>
      <c r="C20" s="4">
        <f t="shared" si="0"/>
        <v>7.2914782604526093E-2</v>
      </c>
      <c r="D20">
        <v>9959</v>
      </c>
      <c r="E20" s="4">
        <f t="shared" si="1"/>
        <v>5.1393332645267832E-2</v>
      </c>
      <c r="F20">
        <v>5613</v>
      </c>
      <c r="G20" s="4">
        <f t="shared" si="2"/>
        <v>2.8135338345864663E-2</v>
      </c>
      <c r="H20">
        <v>6869</v>
      </c>
      <c r="I20" s="4">
        <f t="shared" si="3"/>
        <v>6.0406461882106709E-2</v>
      </c>
      <c r="J20">
        <v>9803</v>
      </c>
      <c r="K20" s="4">
        <f t="shared" si="4"/>
        <v>5.6037956955440595E-2</v>
      </c>
      <c r="L20">
        <v>112082</v>
      </c>
      <c r="M20" s="4">
        <f t="shared" si="5"/>
        <v>5.1439268738305552E-2</v>
      </c>
      <c r="N20">
        <v>43291</v>
      </c>
      <c r="O20" s="4">
        <f t="shared" si="6"/>
        <v>4.7847413492017876E-2</v>
      </c>
      <c r="P20">
        <v>4946</v>
      </c>
      <c r="Q20" s="4">
        <f t="shared" si="7"/>
        <v>3.831821315958691E-2</v>
      </c>
    </row>
    <row r="21" spans="1:17" x14ac:dyDescent="0.2">
      <c r="A21" s="3"/>
      <c r="B21" s="6">
        <f>B10-B20</f>
        <v>42544377</v>
      </c>
      <c r="D21" s="6">
        <f>D10-D20</f>
        <v>193780</v>
      </c>
      <c r="F21" s="6">
        <f>F10-F20</f>
        <v>199500</v>
      </c>
      <c r="H21" s="6">
        <f>H10-H20</f>
        <v>113713</v>
      </c>
      <c r="J21" s="6">
        <f>J10-J20</f>
        <v>174935</v>
      </c>
      <c r="L21" s="6">
        <f>L10-L20</f>
        <v>2178919</v>
      </c>
      <c r="N21" s="6">
        <f>N10-N20</f>
        <v>904772</v>
      </c>
      <c r="P21" s="6">
        <f>P10-P20</f>
        <v>129077</v>
      </c>
      <c r="Q21" s="4"/>
    </row>
    <row r="23" spans="1:17" ht="16" x14ac:dyDescent="0.2">
      <c r="A23" s="1" t="s">
        <v>17</v>
      </c>
      <c r="B23" s="6">
        <f t="shared" ref="B23:Q23" si="8">SUM(B16:B19)</f>
        <v>22023816</v>
      </c>
      <c r="C23" s="5">
        <f t="shared" si="8"/>
        <v>0.51766690578169716</v>
      </c>
      <c r="D23" s="6">
        <f t="shared" si="8"/>
        <v>86579</v>
      </c>
      <c r="E23" s="5">
        <f t="shared" si="8"/>
        <v>0.44679017442460522</v>
      </c>
      <c r="F23" s="6">
        <f t="shared" si="8"/>
        <v>85586</v>
      </c>
      <c r="G23" s="5">
        <f t="shared" si="8"/>
        <v>0.42900250626566416</v>
      </c>
      <c r="H23" s="6">
        <f t="shared" si="8"/>
        <v>62951</v>
      </c>
      <c r="I23" s="5">
        <f t="shared" si="8"/>
        <v>0.5535954552249962</v>
      </c>
      <c r="J23" s="6">
        <f t="shared" si="8"/>
        <v>88510</v>
      </c>
      <c r="K23" s="5">
        <f t="shared" si="8"/>
        <v>0.50595935633235201</v>
      </c>
      <c r="L23" s="6">
        <f t="shared" si="8"/>
        <v>1130573</v>
      </c>
      <c r="M23" s="5">
        <f t="shared" si="8"/>
        <v>0.51886876015124939</v>
      </c>
      <c r="N23" s="6">
        <f t="shared" si="8"/>
        <v>531381</v>
      </c>
      <c r="O23" s="5">
        <f t="shared" si="8"/>
        <v>0.58730928897003887</v>
      </c>
      <c r="P23" s="6">
        <f t="shared" si="8"/>
        <v>78730</v>
      </c>
      <c r="Q23" s="5">
        <f t="shared" si="8"/>
        <v>0.60994600122407561</v>
      </c>
    </row>
  </sheetData>
  <printOptions gridLines="1"/>
  <pageMargins left="0.7" right="0.7" top="0.75" bottom="0.75" header="0.3" footer="0.3"/>
  <pageSetup pageOrder="overThenDown" orientation="landscape"/>
  <headerFooter>
    <oddHeader>&amp;LTable: ACSDT1Y2023.B25070</oddHeader>
    <oddFooter>&amp;L&amp;Bdata.census.gov&amp;B | Measuring America's People, Places, and Economy &amp;R&amp;P</oddFooter>
    <evenHeader>&amp;LTable: ACSDT1Y2023.B25070</evenHeader>
    <evenFooter>&amp;L&amp;Bdata.census.gov&amp;B | Measuring America's People, Places, and Economy &amp;R&amp;P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8097E-77BB-1D43-93C4-9D3501D49957}">
  <dimension ref="A1:AN22"/>
  <sheetViews>
    <sheetView tabSelected="1" workbookViewId="0">
      <pane xSplit="1" topLeftCell="B1" activePane="topRight" state="frozen"/>
      <selection pane="topRight" activeCell="J10" sqref="J10"/>
    </sheetView>
  </sheetViews>
  <sheetFormatPr baseColWidth="10" defaultRowHeight="15" x14ac:dyDescent="0.2"/>
  <cols>
    <col min="1" max="1" width="29.6640625" customWidth="1"/>
    <col min="2" max="2" width="26.1640625" customWidth="1"/>
    <col min="3" max="3" width="18.5" customWidth="1"/>
    <col min="4" max="4" width="20" customWidth="1"/>
    <col min="6" max="6" width="4.6640625" customWidth="1"/>
    <col min="7" max="7" width="26.5" customWidth="1"/>
    <col min="9" max="9" width="20.83203125" customWidth="1"/>
    <col min="11" max="11" width="3.6640625" customWidth="1"/>
    <col min="12" max="12" width="25.6640625" customWidth="1"/>
    <col min="13" max="13" width="15.33203125" customWidth="1"/>
    <col min="14" max="14" width="20.5" customWidth="1"/>
    <col min="16" max="16" width="3.33203125" customWidth="1"/>
    <col min="17" max="17" width="26.5" customWidth="1"/>
    <col min="19" max="19" width="21" customWidth="1"/>
    <col min="21" max="21" width="3.5" customWidth="1"/>
    <col min="22" max="22" width="27.33203125" customWidth="1"/>
    <col min="24" max="24" width="22.6640625" customWidth="1"/>
    <col min="26" max="26" width="2.83203125" customWidth="1"/>
    <col min="27" max="27" width="26.1640625" customWidth="1"/>
    <col min="29" max="29" width="20.1640625" customWidth="1"/>
    <col min="31" max="31" width="3.33203125" customWidth="1"/>
    <col min="32" max="32" width="26.6640625" customWidth="1"/>
    <col min="33" max="33" width="13.5" customWidth="1"/>
    <col min="34" max="34" width="21" customWidth="1"/>
    <col min="36" max="36" width="2.33203125" customWidth="1"/>
    <col min="37" max="37" width="26.5" customWidth="1"/>
  </cols>
  <sheetData>
    <row r="1" spans="1:40" x14ac:dyDescent="0.2">
      <c r="A1" t="s">
        <v>25</v>
      </c>
      <c r="B1" s="10" t="s">
        <v>46</v>
      </c>
      <c r="C1" s="10" t="s">
        <v>47</v>
      </c>
      <c r="D1" s="10"/>
    </row>
    <row r="2" spans="1:40" x14ac:dyDescent="0.2">
      <c r="A2" t="s">
        <v>26</v>
      </c>
      <c r="B2" s="10">
        <v>2023</v>
      </c>
      <c r="C2" s="10"/>
      <c r="D2" s="10"/>
    </row>
    <row r="3" spans="1:40" x14ac:dyDescent="0.2">
      <c r="A3" t="s">
        <v>27</v>
      </c>
      <c r="B3" s="10" t="s">
        <v>28</v>
      </c>
      <c r="C3" s="10"/>
      <c r="D3" s="10"/>
    </row>
    <row r="4" spans="1:40" x14ac:dyDescent="0.2">
      <c r="B4" s="10"/>
      <c r="C4" s="10"/>
      <c r="D4" s="10"/>
    </row>
    <row r="5" spans="1:40" x14ac:dyDescent="0.2">
      <c r="B5" s="10"/>
      <c r="C5" s="10"/>
      <c r="D5" s="10"/>
    </row>
    <row r="6" spans="1:40" x14ac:dyDescent="0.2">
      <c r="B6" s="10"/>
      <c r="C6" s="10"/>
      <c r="D6" s="10"/>
    </row>
    <row r="7" spans="1:40" ht="15" customHeight="1" x14ac:dyDescent="0.25">
      <c r="B7" s="13" t="s">
        <v>40</v>
      </c>
      <c r="C7" s="9"/>
      <c r="D7" s="9"/>
      <c r="G7" s="13" t="s">
        <v>18</v>
      </c>
      <c r="H7" s="9"/>
      <c r="L7" s="13" t="s">
        <v>19</v>
      </c>
      <c r="Q7" s="13" t="s">
        <v>20</v>
      </c>
      <c r="V7" s="13" t="s">
        <v>48</v>
      </c>
      <c r="AA7" s="13" t="s">
        <v>49</v>
      </c>
      <c r="AF7" s="13" t="s">
        <v>50</v>
      </c>
      <c r="AK7" s="13" t="s">
        <v>21</v>
      </c>
    </row>
    <row r="8" spans="1:40" ht="15" customHeight="1" x14ac:dyDescent="0.2">
      <c r="B8" t="s">
        <v>29</v>
      </c>
      <c r="C8" t="s">
        <v>43</v>
      </c>
      <c r="D8" t="s">
        <v>45</v>
      </c>
      <c r="G8" t="s">
        <v>29</v>
      </c>
      <c r="H8" t="s">
        <v>43</v>
      </c>
      <c r="I8" t="s">
        <v>45</v>
      </c>
      <c r="L8" t="s">
        <v>29</v>
      </c>
      <c r="M8" t="s">
        <v>43</v>
      </c>
      <c r="N8" t="s">
        <v>45</v>
      </c>
      <c r="Q8" t="s">
        <v>29</v>
      </c>
      <c r="R8" t="s">
        <v>43</v>
      </c>
      <c r="S8" t="s">
        <v>45</v>
      </c>
      <c r="V8" t="s">
        <v>29</v>
      </c>
      <c r="W8" t="s">
        <v>43</v>
      </c>
      <c r="X8" t="s">
        <v>45</v>
      </c>
      <c r="AA8" t="s">
        <v>29</v>
      </c>
      <c r="AB8" t="s">
        <v>43</v>
      </c>
      <c r="AC8" t="s">
        <v>45</v>
      </c>
      <c r="AF8" t="s">
        <v>29</v>
      </c>
      <c r="AG8" t="s">
        <v>43</v>
      </c>
      <c r="AH8" t="s">
        <v>45</v>
      </c>
      <c r="AK8" t="s">
        <v>29</v>
      </c>
      <c r="AL8" t="s">
        <v>43</v>
      </c>
      <c r="AM8" t="s">
        <v>45</v>
      </c>
    </row>
    <row r="9" spans="1:40" x14ac:dyDescent="0.2">
      <c r="A9" s="9" t="s">
        <v>44</v>
      </c>
      <c r="B9" s="11">
        <v>51623068</v>
      </c>
      <c r="C9" s="12">
        <v>45646491</v>
      </c>
      <c r="D9" s="6">
        <f>SUM(B9:C9)</f>
        <v>97269559</v>
      </c>
      <c r="G9" s="6">
        <v>100754</v>
      </c>
      <c r="H9">
        <v>203739</v>
      </c>
      <c r="I9" s="6">
        <f>SUM(G9:H9)</f>
        <v>304493</v>
      </c>
      <c r="J9" s="7"/>
      <c r="L9" s="8">
        <v>111492</v>
      </c>
      <c r="M9">
        <v>205113</v>
      </c>
      <c r="N9" s="6">
        <f>SUM(L9:M9)</f>
        <v>316605</v>
      </c>
      <c r="O9" s="7"/>
      <c r="Q9" s="8">
        <v>76024</v>
      </c>
      <c r="R9">
        <v>120582</v>
      </c>
      <c r="S9" s="6">
        <f>SUM(Q9:R9)</f>
        <v>196606</v>
      </c>
      <c r="V9" s="8">
        <v>363005</v>
      </c>
      <c r="W9">
        <v>948063</v>
      </c>
      <c r="X9" s="6">
        <f>SUM(V9:W9)</f>
        <v>1311068</v>
      </c>
      <c r="AA9" s="8">
        <v>615580</v>
      </c>
      <c r="AB9">
        <v>2291001</v>
      </c>
      <c r="AC9" s="6">
        <f>SUM(AA9:AB9)</f>
        <v>2906581</v>
      </c>
      <c r="AF9" s="8">
        <v>33155</v>
      </c>
      <c r="AG9">
        <v>134023</v>
      </c>
      <c r="AH9" s="6">
        <f>SUM(AF9:AG9)</f>
        <v>167178</v>
      </c>
      <c r="AK9" s="8">
        <v>69447</v>
      </c>
      <c r="AL9">
        <v>184738</v>
      </c>
      <c r="AM9" s="6">
        <f>SUM(AK9:AL9)</f>
        <v>254185</v>
      </c>
    </row>
    <row r="10" spans="1:40" x14ac:dyDescent="0.2">
      <c r="A10" t="s">
        <v>30</v>
      </c>
      <c r="B10" s="11">
        <v>4741888</v>
      </c>
      <c r="C10" s="6">
        <v>1684523</v>
      </c>
      <c r="D10" s="6">
        <f t="shared" ref="D10:D20" si="0">SUM(B10:C10)</f>
        <v>6426411</v>
      </c>
      <c r="E10" s="4">
        <f>D10/D$20</f>
        <v>6.8437221512347129E-2</v>
      </c>
      <c r="F10" s="4"/>
      <c r="G10" s="6">
        <v>9425</v>
      </c>
      <c r="H10">
        <v>12154</v>
      </c>
      <c r="I10" s="6">
        <f t="shared" ref="I10:I20" si="1">SUM(G10:H10)</f>
        <v>21579</v>
      </c>
      <c r="J10" s="4">
        <f>I10/I$20</f>
        <v>7.3391219173749356E-2</v>
      </c>
      <c r="L10" s="8">
        <v>10166</v>
      </c>
      <c r="M10">
        <v>10256</v>
      </c>
      <c r="N10" s="6">
        <f t="shared" ref="N10:N19" si="2">SUM(L10:M10)</f>
        <v>20422</v>
      </c>
      <c r="O10" s="4">
        <f>N10/N$20</f>
        <v>6.5763288228815803E-2</v>
      </c>
      <c r="Q10" s="8">
        <v>9528</v>
      </c>
      <c r="R10">
        <v>3877</v>
      </c>
      <c r="S10" s="6">
        <f t="shared" ref="S10:S20" si="3">SUM(Q10:R10)</f>
        <v>13405</v>
      </c>
      <c r="T10" s="4">
        <f>S10/S$20</f>
        <v>7.0851325852673647E-2</v>
      </c>
      <c r="V10" s="8">
        <v>20319</v>
      </c>
      <c r="W10">
        <v>29976</v>
      </c>
      <c r="X10" s="6">
        <f t="shared" ref="X10:X20" si="4">SUM(V10:W10)</f>
        <v>50295</v>
      </c>
      <c r="Y10" s="4">
        <f>X10/X$20</f>
        <v>3.9767884280556713E-2</v>
      </c>
      <c r="AA10" s="8">
        <v>57012</v>
      </c>
      <c r="AB10">
        <v>118944</v>
      </c>
      <c r="AC10" s="6">
        <f t="shared" ref="AC10:AC20" si="5">SUM(AA10:AB10)</f>
        <v>175956</v>
      </c>
      <c r="AD10" s="4">
        <f>AC10/AC$20</f>
        <v>6.3069447147669946E-2</v>
      </c>
      <c r="AF10" s="8">
        <v>1974</v>
      </c>
      <c r="AG10">
        <v>3363</v>
      </c>
      <c r="AH10" s="6">
        <f t="shared" ref="AH10:AH20" si="6">SUM(AF10:AG10)</f>
        <v>5337</v>
      </c>
      <c r="AI10" s="4">
        <f>AH10/AH$20</f>
        <v>3.2949122406267559E-2</v>
      </c>
      <c r="AK10" s="8">
        <v>8183</v>
      </c>
      <c r="AL10">
        <v>11016</v>
      </c>
      <c r="AM10" s="6">
        <f t="shared" ref="AM10:AM20" si="7">SUM(AK10:AL10)</f>
        <v>19199</v>
      </c>
      <c r="AN10" s="4">
        <f>AM10/AM$20</f>
        <v>7.8748005561867576E-2</v>
      </c>
    </row>
    <row r="11" spans="1:40" x14ac:dyDescent="0.2">
      <c r="A11" t="s">
        <v>31</v>
      </c>
      <c r="B11" s="11">
        <v>9400938</v>
      </c>
      <c r="C11" s="6">
        <v>3530176</v>
      </c>
      <c r="D11" s="6">
        <f t="shared" si="0"/>
        <v>12931114</v>
      </c>
      <c r="E11" s="4">
        <f t="shared" ref="E11:E20" si="8">D11/D$20</f>
        <v>0.13770820341546985</v>
      </c>
      <c r="F11" s="4"/>
      <c r="G11" s="6">
        <v>20013</v>
      </c>
      <c r="H11">
        <v>16859</v>
      </c>
      <c r="I11" s="6">
        <f t="shared" si="1"/>
        <v>36872</v>
      </c>
      <c r="J11" s="4">
        <f t="shared" ref="J11:J20" si="9">I11/I$20</f>
        <v>0.12540344934308753</v>
      </c>
      <c r="L11" s="8">
        <v>20261</v>
      </c>
      <c r="M11">
        <v>22696</v>
      </c>
      <c r="N11" s="6">
        <f t="shared" si="2"/>
        <v>42957</v>
      </c>
      <c r="O11" s="4">
        <f t="shared" ref="O11:O20" si="10">N11/N$20</f>
        <v>0.13833089670185292</v>
      </c>
      <c r="Q11" s="8">
        <v>14910</v>
      </c>
      <c r="R11">
        <v>6997</v>
      </c>
      <c r="S11" s="6">
        <f t="shared" si="3"/>
        <v>21907</v>
      </c>
      <c r="T11" s="4">
        <f t="shared" ref="T11:T20" si="11">S11/S$20</f>
        <v>0.11578813841510791</v>
      </c>
      <c r="V11" s="8">
        <v>37124</v>
      </c>
      <c r="W11">
        <v>55831</v>
      </c>
      <c r="X11" s="6">
        <f t="shared" si="4"/>
        <v>92955</v>
      </c>
      <c r="Y11" s="4">
        <f t="shared" ref="Y11:Y20" si="12">X11/X$20</f>
        <v>7.349883056564567E-2</v>
      </c>
      <c r="AA11" s="8">
        <v>77194</v>
      </c>
      <c r="AB11">
        <v>197275</v>
      </c>
      <c r="AC11" s="6">
        <f t="shared" si="5"/>
        <v>274469</v>
      </c>
      <c r="AD11" s="4">
        <f t="shared" ref="AD11:AD20" si="13">AC11/AC$20</f>
        <v>9.8380322860111752E-2</v>
      </c>
      <c r="AF11" s="8">
        <v>3031</v>
      </c>
      <c r="AG11">
        <v>5951</v>
      </c>
      <c r="AH11" s="6">
        <f t="shared" si="6"/>
        <v>8982</v>
      </c>
      <c r="AI11" s="4">
        <f t="shared" ref="AI11:AI20" si="14">AH11/AH$20</f>
        <v>5.5452317304308635E-2</v>
      </c>
      <c r="AK11" s="8">
        <v>12183</v>
      </c>
      <c r="AL11">
        <v>13684</v>
      </c>
      <c r="AM11" s="6">
        <f t="shared" si="7"/>
        <v>25867</v>
      </c>
      <c r="AN11" s="4">
        <f t="shared" ref="AN11:AN20" si="15">AM11/AM$20</f>
        <v>0.10609795613671694</v>
      </c>
    </row>
    <row r="12" spans="1:40" x14ac:dyDescent="0.2">
      <c r="A12" t="s">
        <v>32</v>
      </c>
      <c r="B12" s="11">
        <v>9918974</v>
      </c>
      <c r="C12" s="6">
        <v>5087234</v>
      </c>
      <c r="D12" s="6">
        <f t="shared" si="0"/>
        <v>15006208</v>
      </c>
      <c r="E12" s="4">
        <f t="shared" si="8"/>
        <v>0.15980664494635582</v>
      </c>
      <c r="F12" s="4"/>
      <c r="G12" s="6">
        <v>18856</v>
      </c>
      <c r="H12">
        <v>25912</v>
      </c>
      <c r="I12" s="6">
        <f t="shared" si="1"/>
        <v>44768</v>
      </c>
      <c r="J12" s="4">
        <f t="shared" si="9"/>
        <v>0.15225812595441915</v>
      </c>
      <c r="L12" s="8">
        <v>22982</v>
      </c>
      <c r="M12">
        <v>32310</v>
      </c>
      <c r="N12" s="6">
        <f t="shared" si="2"/>
        <v>55292</v>
      </c>
      <c r="O12" s="4">
        <f t="shared" si="10"/>
        <v>0.17805228345645299</v>
      </c>
      <c r="Q12" s="8">
        <v>15332</v>
      </c>
      <c r="R12">
        <v>11616</v>
      </c>
      <c r="S12" s="6">
        <f t="shared" si="3"/>
        <v>26948</v>
      </c>
      <c r="T12" s="4">
        <f t="shared" si="11"/>
        <v>0.14243204245265567</v>
      </c>
      <c r="V12" s="8">
        <v>48859</v>
      </c>
      <c r="W12">
        <v>93654</v>
      </c>
      <c r="X12" s="6">
        <f t="shared" si="4"/>
        <v>142513</v>
      </c>
      <c r="Y12" s="4">
        <f t="shared" si="12"/>
        <v>0.1126839744005364</v>
      </c>
      <c r="AA12" s="8">
        <v>81805</v>
      </c>
      <c r="AB12">
        <v>252389</v>
      </c>
      <c r="AC12" s="6">
        <f t="shared" si="5"/>
        <v>334194</v>
      </c>
      <c r="AD12" s="4">
        <f t="shared" si="13"/>
        <v>0.11978807667864927</v>
      </c>
      <c r="AF12" s="8">
        <v>4570</v>
      </c>
      <c r="AG12">
        <v>14155</v>
      </c>
      <c r="AH12" s="6">
        <f t="shared" si="6"/>
        <v>18725</v>
      </c>
      <c r="AI12" s="4">
        <f t="shared" si="14"/>
        <v>0.11560283250091062</v>
      </c>
      <c r="AK12" s="8">
        <v>12507</v>
      </c>
      <c r="AL12">
        <v>19357</v>
      </c>
      <c r="AM12" s="6">
        <f t="shared" si="7"/>
        <v>31864</v>
      </c>
      <c r="AN12" s="4">
        <f t="shared" si="15"/>
        <v>0.13069568463062389</v>
      </c>
    </row>
    <row r="13" spans="1:40" x14ac:dyDescent="0.2">
      <c r="A13" t="s">
        <v>33</v>
      </c>
      <c r="B13" s="11">
        <v>7497888</v>
      </c>
      <c r="C13" s="6">
        <v>5297779</v>
      </c>
      <c r="D13" s="6">
        <f t="shared" si="0"/>
        <v>12795667</v>
      </c>
      <c r="E13" s="4">
        <f t="shared" si="8"/>
        <v>0.13626577834458925</v>
      </c>
      <c r="F13" s="4"/>
      <c r="G13" s="6">
        <v>16026</v>
      </c>
      <c r="H13">
        <v>28249</v>
      </c>
      <c r="I13" s="6">
        <f t="shared" si="1"/>
        <v>44275</v>
      </c>
      <c r="J13" s="4">
        <f t="shared" si="9"/>
        <v>0.15058140919031246</v>
      </c>
      <c r="L13" s="8">
        <v>17359</v>
      </c>
      <c r="M13">
        <v>26908</v>
      </c>
      <c r="N13" s="6">
        <f t="shared" si="2"/>
        <v>44267</v>
      </c>
      <c r="O13" s="4">
        <f t="shared" si="10"/>
        <v>0.14254938204020121</v>
      </c>
      <c r="Q13" s="8">
        <v>9719</v>
      </c>
      <c r="R13">
        <v>13294</v>
      </c>
      <c r="S13" s="6">
        <f t="shared" si="3"/>
        <v>23013</v>
      </c>
      <c r="T13" s="4">
        <f t="shared" si="11"/>
        <v>0.12163383527397079</v>
      </c>
      <c r="V13" s="8">
        <v>48351</v>
      </c>
      <c r="W13">
        <v>99742</v>
      </c>
      <c r="X13" s="6">
        <f t="shared" si="4"/>
        <v>148093</v>
      </c>
      <c r="Y13" s="4">
        <f t="shared" si="12"/>
        <v>0.11709603910449319</v>
      </c>
      <c r="AA13" s="8">
        <v>71825</v>
      </c>
      <c r="AB13">
        <v>252589</v>
      </c>
      <c r="AC13" s="6">
        <f t="shared" si="5"/>
        <v>324414</v>
      </c>
      <c r="AD13" s="4">
        <f t="shared" si="13"/>
        <v>0.11628254578965309</v>
      </c>
      <c r="AF13" s="8">
        <v>4606</v>
      </c>
      <c r="AG13">
        <v>11659</v>
      </c>
      <c r="AH13" s="6">
        <f t="shared" si="6"/>
        <v>16265</v>
      </c>
      <c r="AI13" s="4">
        <f t="shared" si="14"/>
        <v>0.10041549108824092</v>
      </c>
      <c r="AK13" s="8">
        <v>8986</v>
      </c>
      <c r="AL13">
        <v>22380</v>
      </c>
      <c r="AM13" s="6">
        <f t="shared" si="7"/>
        <v>31366</v>
      </c>
      <c r="AN13" s="4">
        <f t="shared" si="15"/>
        <v>0.12865305184923895</v>
      </c>
    </row>
    <row r="14" spans="1:40" x14ac:dyDescent="0.2">
      <c r="A14" t="s">
        <v>34</v>
      </c>
      <c r="B14" s="11">
        <v>5069385</v>
      </c>
      <c r="C14" s="6">
        <v>4920849</v>
      </c>
      <c r="D14" s="6">
        <f t="shared" si="0"/>
        <v>9990234</v>
      </c>
      <c r="E14" s="4">
        <f t="shared" si="8"/>
        <v>0.10638968737265352</v>
      </c>
      <c r="F14" s="4"/>
      <c r="G14" s="6">
        <v>10504</v>
      </c>
      <c r="H14">
        <v>24027</v>
      </c>
      <c r="I14" s="6">
        <f t="shared" si="1"/>
        <v>34531</v>
      </c>
      <c r="J14" s="4">
        <f t="shared" si="9"/>
        <v>0.11744159549973301</v>
      </c>
      <c r="L14" s="8">
        <v>12048</v>
      </c>
      <c r="M14">
        <v>21744</v>
      </c>
      <c r="N14" s="6">
        <f t="shared" si="2"/>
        <v>33792</v>
      </c>
      <c r="O14" s="4">
        <f t="shared" si="10"/>
        <v>0.10881760042249258</v>
      </c>
      <c r="Q14" s="8">
        <v>6517</v>
      </c>
      <c r="R14">
        <v>14978</v>
      </c>
      <c r="S14" s="6">
        <f t="shared" si="3"/>
        <v>21495</v>
      </c>
      <c r="T14" s="4">
        <f t="shared" si="11"/>
        <v>0.11361053705357851</v>
      </c>
      <c r="V14" s="8">
        <v>39716</v>
      </c>
      <c r="W14">
        <v>94188</v>
      </c>
      <c r="X14" s="6">
        <f t="shared" si="4"/>
        <v>133904</v>
      </c>
      <c r="Y14" s="4">
        <f t="shared" si="12"/>
        <v>0.1058769018133744</v>
      </c>
      <c r="AA14" s="8">
        <v>57022</v>
      </c>
      <c r="AB14">
        <v>227149</v>
      </c>
      <c r="AC14" s="6">
        <f t="shared" si="5"/>
        <v>284171</v>
      </c>
      <c r="AD14" s="4">
        <f t="shared" si="13"/>
        <v>0.10185789552729385</v>
      </c>
      <c r="AF14" s="8">
        <v>3228</v>
      </c>
      <c r="AG14">
        <v>15219</v>
      </c>
      <c r="AH14" s="6">
        <f t="shared" si="6"/>
        <v>18447</v>
      </c>
      <c r="AI14" s="4">
        <f t="shared" si="14"/>
        <v>0.11388653944695852</v>
      </c>
      <c r="AK14" s="8">
        <v>5651</v>
      </c>
      <c r="AL14">
        <v>19988</v>
      </c>
      <c r="AM14" s="6">
        <f t="shared" si="7"/>
        <v>25639</v>
      </c>
      <c r="AN14" s="4">
        <f t="shared" si="15"/>
        <v>0.10516277486331177</v>
      </c>
    </row>
    <row r="15" spans="1:40" x14ac:dyDescent="0.2">
      <c r="A15" t="s">
        <v>35</v>
      </c>
      <c r="B15" s="11">
        <v>3465869</v>
      </c>
      <c r="C15" s="6">
        <v>3943024</v>
      </c>
      <c r="D15" s="6">
        <f t="shared" si="0"/>
        <v>7408893</v>
      </c>
      <c r="E15" s="4">
        <f t="shared" si="8"/>
        <v>7.8900034778708994E-2</v>
      </c>
      <c r="F15" s="4"/>
      <c r="G15" s="6">
        <v>6307</v>
      </c>
      <c r="H15">
        <v>19611</v>
      </c>
      <c r="I15" s="6">
        <f t="shared" si="1"/>
        <v>25918</v>
      </c>
      <c r="J15" s="4">
        <f t="shared" si="9"/>
        <v>8.8148367326810126E-2</v>
      </c>
      <c r="L15" s="8">
        <v>7488</v>
      </c>
      <c r="M15">
        <v>14985</v>
      </c>
      <c r="N15" s="6">
        <f t="shared" si="2"/>
        <v>22473</v>
      </c>
      <c r="O15" s="4">
        <f t="shared" si="10"/>
        <v>7.2367954968474063E-2</v>
      </c>
      <c r="Q15" s="8">
        <v>4329</v>
      </c>
      <c r="R15">
        <v>11237</v>
      </c>
      <c r="S15" s="6">
        <f t="shared" si="3"/>
        <v>15566</v>
      </c>
      <c r="T15" s="4">
        <f t="shared" si="11"/>
        <v>8.2273162120307192E-2</v>
      </c>
      <c r="V15" s="8">
        <v>29149</v>
      </c>
      <c r="W15">
        <v>86980</v>
      </c>
      <c r="X15" s="6">
        <f t="shared" si="4"/>
        <v>116129</v>
      </c>
      <c r="Y15" s="4">
        <f t="shared" si="12"/>
        <v>9.1822340861254001E-2</v>
      </c>
      <c r="AA15" s="8">
        <v>45182</v>
      </c>
      <c r="AB15">
        <v>186858</v>
      </c>
      <c r="AC15" s="6">
        <f t="shared" si="5"/>
        <v>232040</v>
      </c>
      <c r="AD15" s="4">
        <f t="shared" si="13"/>
        <v>8.3172125509475864E-2</v>
      </c>
      <c r="AF15" s="8">
        <v>2310</v>
      </c>
      <c r="AG15">
        <v>13176</v>
      </c>
      <c r="AH15" s="6">
        <f t="shared" si="6"/>
        <v>15486</v>
      </c>
      <c r="AI15" s="4">
        <f t="shared" si="14"/>
        <v>9.560616630756219E-2</v>
      </c>
      <c r="AK15" s="8">
        <v>4765</v>
      </c>
      <c r="AL15">
        <v>15902</v>
      </c>
      <c r="AM15" s="6">
        <f t="shared" si="7"/>
        <v>20667</v>
      </c>
      <c r="AN15" s="4">
        <f t="shared" si="15"/>
        <v>8.4769260427476276E-2</v>
      </c>
    </row>
    <row r="16" spans="1:40" x14ac:dyDescent="0.2">
      <c r="A16" t="s">
        <v>36</v>
      </c>
      <c r="B16" s="11">
        <v>2347624</v>
      </c>
      <c r="C16" s="6">
        <v>2890831</v>
      </c>
      <c r="D16" s="6">
        <f t="shared" si="0"/>
        <v>5238455</v>
      </c>
      <c r="E16" s="4">
        <f t="shared" si="8"/>
        <v>5.5786239818377992E-2</v>
      </c>
      <c r="F16" s="4"/>
      <c r="G16" s="6">
        <v>4401</v>
      </c>
      <c r="H16">
        <v>10987</v>
      </c>
      <c r="I16" s="6">
        <f t="shared" si="1"/>
        <v>15388</v>
      </c>
      <c r="J16" s="4">
        <f t="shared" si="9"/>
        <v>5.2335329748628527E-2</v>
      </c>
      <c r="L16" s="8">
        <v>4478</v>
      </c>
      <c r="M16">
        <v>15787</v>
      </c>
      <c r="N16" s="6">
        <f t="shared" si="2"/>
        <v>20265</v>
      </c>
      <c r="O16" s="4">
        <f t="shared" si="10"/>
        <v>6.5257714031777103E-2</v>
      </c>
      <c r="Q16" s="8">
        <v>2934</v>
      </c>
      <c r="R16">
        <v>8368</v>
      </c>
      <c r="S16" s="6">
        <f t="shared" si="3"/>
        <v>11302</v>
      </c>
      <c r="T16" s="4">
        <f t="shared" si="11"/>
        <v>5.9736045116517526E-2</v>
      </c>
      <c r="V16" s="8">
        <v>23140</v>
      </c>
      <c r="W16">
        <v>66508</v>
      </c>
      <c r="X16" s="6">
        <f t="shared" si="4"/>
        <v>89648</v>
      </c>
      <c r="Y16" s="4">
        <f t="shared" si="12"/>
        <v>7.0884010139841899E-2</v>
      </c>
      <c r="AA16" s="8">
        <v>32373</v>
      </c>
      <c r="AB16">
        <v>132353</v>
      </c>
      <c r="AC16" s="6">
        <f t="shared" si="5"/>
        <v>164726</v>
      </c>
      <c r="AD16" s="4">
        <f t="shared" si="13"/>
        <v>5.9044180083924848E-2</v>
      </c>
      <c r="AF16" s="8">
        <v>2145</v>
      </c>
      <c r="AG16">
        <v>9609</v>
      </c>
      <c r="AH16" s="6">
        <f t="shared" si="6"/>
        <v>11754</v>
      </c>
      <c r="AI16" s="4">
        <f t="shared" si="14"/>
        <v>7.2565858115658396E-2</v>
      </c>
      <c r="AK16" s="8">
        <v>3447</v>
      </c>
      <c r="AL16">
        <v>12603</v>
      </c>
      <c r="AM16" s="6">
        <f t="shared" si="7"/>
        <v>16050</v>
      </c>
      <c r="AN16" s="4">
        <f t="shared" si="15"/>
        <v>6.5831839641021642E-2</v>
      </c>
    </row>
    <row r="17" spans="1:40" x14ac:dyDescent="0.2">
      <c r="A17" t="s">
        <v>37</v>
      </c>
      <c r="B17" s="11">
        <v>2848320</v>
      </c>
      <c r="C17" s="6">
        <v>3950942</v>
      </c>
      <c r="D17" s="6">
        <f t="shared" si="0"/>
        <v>6799262</v>
      </c>
      <c r="E17" s="4">
        <f t="shared" si="8"/>
        <v>7.2407849360161425E-2</v>
      </c>
      <c r="F17" s="4"/>
      <c r="G17" s="6">
        <v>4957</v>
      </c>
      <c r="H17">
        <v>11256</v>
      </c>
      <c r="I17" s="6">
        <f t="shared" si="1"/>
        <v>16213</v>
      </c>
      <c r="J17" s="4">
        <f t="shared" si="9"/>
        <v>5.5141194516149877E-2</v>
      </c>
      <c r="L17" s="8">
        <v>5016</v>
      </c>
      <c r="M17">
        <v>14726</v>
      </c>
      <c r="N17" s="6">
        <f t="shared" si="2"/>
        <v>19742</v>
      </c>
      <c r="O17" s="4">
        <f t="shared" si="10"/>
        <v>6.3573540114253327E-2</v>
      </c>
      <c r="Q17" s="8">
        <v>3316</v>
      </c>
      <c r="R17">
        <v>7989</v>
      </c>
      <c r="S17" s="6">
        <f t="shared" si="3"/>
        <v>11305</v>
      </c>
      <c r="T17" s="4">
        <f t="shared" si="11"/>
        <v>5.9751901437111191E-2</v>
      </c>
      <c r="V17" s="8">
        <v>30143</v>
      </c>
      <c r="W17">
        <v>94334</v>
      </c>
      <c r="X17" s="6">
        <f t="shared" si="4"/>
        <v>124477</v>
      </c>
      <c r="Y17" s="4">
        <f t="shared" si="12"/>
        <v>9.8423042680005124E-2</v>
      </c>
      <c r="AA17" s="8">
        <v>46717</v>
      </c>
      <c r="AB17">
        <v>182616</v>
      </c>
      <c r="AC17" s="6">
        <f t="shared" si="5"/>
        <v>229333</v>
      </c>
      <c r="AD17" s="4">
        <f t="shared" si="13"/>
        <v>8.2201831837030809E-2</v>
      </c>
      <c r="AF17" s="8">
        <v>3114</v>
      </c>
      <c r="AG17">
        <v>14847</v>
      </c>
      <c r="AH17" s="6">
        <f t="shared" si="6"/>
        <v>17961</v>
      </c>
      <c r="AI17" s="4">
        <f t="shared" si="14"/>
        <v>0.11088611346055303</v>
      </c>
      <c r="AK17" s="8">
        <v>3435</v>
      </c>
      <c r="AL17">
        <v>15176</v>
      </c>
      <c r="AM17" s="6">
        <f t="shared" si="7"/>
        <v>18611</v>
      </c>
      <c r="AN17" s="4">
        <f t="shared" si="15"/>
        <v>7.6336222277822663E-2</v>
      </c>
    </row>
    <row r="18" spans="1:40" x14ac:dyDescent="0.2">
      <c r="A18" t="s">
        <v>38</v>
      </c>
      <c r="B18" s="11">
        <v>6067015</v>
      </c>
      <c r="C18" s="6">
        <v>11239019</v>
      </c>
      <c r="D18" s="6">
        <f t="shared" si="0"/>
        <v>17306034</v>
      </c>
      <c r="E18" s="4">
        <f t="shared" si="8"/>
        <v>0.18429834045133603</v>
      </c>
      <c r="F18" s="4"/>
      <c r="G18" s="6">
        <v>9758</v>
      </c>
      <c r="H18">
        <v>44725</v>
      </c>
      <c r="I18" s="6">
        <f t="shared" si="1"/>
        <v>54483</v>
      </c>
      <c r="J18" s="4">
        <f t="shared" si="9"/>
        <v>0.18529930924710997</v>
      </c>
      <c r="L18" s="8">
        <v>11240</v>
      </c>
      <c r="M18">
        <v>40088</v>
      </c>
      <c r="N18" s="6">
        <f t="shared" si="2"/>
        <v>51328</v>
      </c>
      <c r="O18" s="4">
        <f t="shared" si="10"/>
        <v>0.16528734003568002</v>
      </c>
      <c r="Q18" s="8">
        <v>8901</v>
      </c>
      <c r="R18">
        <v>35357</v>
      </c>
      <c r="S18" s="6">
        <f t="shared" si="3"/>
        <v>44258</v>
      </c>
      <c r="T18" s="4">
        <f t="shared" si="11"/>
        <v>0.23392301227807757</v>
      </c>
      <c r="V18" s="8">
        <v>83141</v>
      </c>
      <c r="W18">
        <v>283559</v>
      </c>
      <c r="X18" s="6">
        <f t="shared" si="4"/>
        <v>366700</v>
      </c>
      <c r="Y18" s="4">
        <f t="shared" si="12"/>
        <v>0.2899469761542926</v>
      </c>
      <c r="AA18" s="8">
        <v>141828</v>
      </c>
      <c r="AB18">
        <v>628746</v>
      </c>
      <c r="AC18" s="6">
        <f t="shared" si="5"/>
        <v>770574</v>
      </c>
      <c r="AD18" s="4">
        <f t="shared" si="13"/>
        <v>0.27620357456619055</v>
      </c>
      <c r="AF18" s="8">
        <v>7922</v>
      </c>
      <c r="AG18">
        <v>41098</v>
      </c>
      <c r="AH18" s="6">
        <f t="shared" si="6"/>
        <v>49020</v>
      </c>
      <c r="AI18" s="4">
        <f t="shared" si="14"/>
        <v>0.30263555936954012</v>
      </c>
      <c r="AK18" s="8">
        <v>9711</v>
      </c>
      <c r="AL18">
        <v>44829</v>
      </c>
      <c r="AM18" s="6">
        <f t="shared" si="7"/>
        <v>54540</v>
      </c>
      <c r="AN18" s="4">
        <f t="shared" si="15"/>
        <v>0.22370520461192028</v>
      </c>
    </row>
    <row r="19" spans="1:40" x14ac:dyDescent="0.2">
      <c r="A19" t="s">
        <v>39</v>
      </c>
      <c r="B19" s="11">
        <v>265167</v>
      </c>
      <c r="C19" s="6">
        <v>3102114</v>
      </c>
      <c r="D19" s="6">
        <f t="shared" si="0"/>
        <v>3367281</v>
      </c>
      <c r="E19" s="4">
        <f t="shared" si="8"/>
        <v>3.5859417595811682E-2</v>
      </c>
      <c r="F19" s="4"/>
      <c r="G19" s="6">
        <v>507</v>
      </c>
      <c r="H19">
        <v>9959</v>
      </c>
      <c r="I19" s="6">
        <f t="shared" si="1"/>
        <v>10466</v>
      </c>
      <c r="J19" s="4">
        <f t="shared" si="9"/>
        <v>3.5595370493186E-2</v>
      </c>
      <c r="L19" s="1">
        <v>454</v>
      </c>
      <c r="M19">
        <v>5613</v>
      </c>
      <c r="N19" s="6">
        <f t="shared" si="2"/>
        <v>6067</v>
      </c>
      <c r="O19" s="4">
        <f t="shared" si="10"/>
        <v>1.953706148683897E-2</v>
      </c>
      <c r="Q19" s="1">
        <v>538</v>
      </c>
      <c r="R19">
        <v>6869</v>
      </c>
      <c r="S19" s="6">
        <f t="shared" si="3"/>
        <v>7407</v>
      </c>
      <c r="T19" s="4">
        <f t="shared" si="11"/>
        <v>3.9149255545748128E-2</v>
      </c>
      <c r="V19" s="8">
        <v>3063</v>
      </c>
      <c r="W19">
        <v>43291</v>
      </c>
      <c r="X19" s="6">
        <f t="shared" si="4"/>
        <v>46354</v>
      </c>
      <c r="Y19" s="4">
        <f t="shared" si="12"/>
        <v>3.6651764746812324E-2</v>
      </c>
      <c r="AA19" s="8">
        <v>4622</v>
      </c>
      <c r="AB19">
        <v>112082</v>
      </c>
      <c r="AC19" s="6">
        <f t="shared" si="5"/>
        <v>116704</v>
      </c>
      <c r="AD19" s="4">
        <f t="shared" si="13"/>
        <v>4.1831234853722941E-2</v>
      </c>
      <c r="AF19" s="1">
        <v>255</v>
      </c>
      <c r="AG19">
        <v>4946</v>
      </c>
      <c r="AH19" s="6">
        <f t="shared" si="6"/>
        <v>5201</v>
      </c>
      <c r="AI19" s="4">
        <f t="shared" si="14"/>
        <v>3.2109497027355736E-2</v>
      </c>
      <c r="AK19" s="1">
        <v>579</v>
      </c>
      <c r="AL19">
        <v>9803</v>
      </c>
      <c r="AM19" s="6">
        <f t="shared" si="7"/>
        <v>10382</v>
      </c>
      <c r="AN19" s="4">
        <f t="shared" si="15"/>
        <v>4.2583561317949326E-2</v>
      </c>
    </row>
    <row r="20" spans="1:40" x14ac:dyDescent="0.2">
      <c r="A20" t="s">
        <v>41</v>
      </c>
      <c r="B20" s="11">
        <f>B9-B19</f>
        <v>51357901</v>
      </c>
      <c r="C20" s="6">
        <f>C9-C19</f>
        <v>42544377</v>
      </c>
      <c r="D20" s="6">
        <f t="shared" si="0"/>
        <v>93902278</v>
      </c>
      <c r="E20" s="4">
        <f t="shared" si="8"/>
        <v>1</v>
      </c>
      <c r="G20" s="11">
        <f>G9-G19</f>
        <v>100247</v>
      </c>
      <c r="H20" s="11">
        <f>H9-H19</f>
        <v>193780</v>
      </c>
      <c r="I20" s="6">
        <f t="shared" si="1"/>
        <v>294027</v>
      </c>
      <c r="J20" s="4">
        <f t="shared" si="9"/>
        <v>1</v>
      </c>
      <c r="L20" s="11">
        <f>L9-L19</f>
        <v>111038</v>
      </c>
      <c r="M20" s="6">
        <f>M9-M19</f>
        <v>199500</v>
      </c>
      <c r="N20" s="6">
        <f>N9-N19</f>
        <v>310538</v>
      </c>
      <c r="O20" s="4">
        <f t="shared" si="10"/>
        <v>1</v>
      </c>
      <c r="Q20" s="11">
        <f>Q9-Q19</f>
        <v>75486</v>
      </c>
      <c r="R20" s="6">
        <f>R9-R19</f>
        <v>113713</v>
      </c>
      <c r="S20" s="6">
        <f t="shared" si="3"/>
        <v>189199</v>
      </c>
      <c r="T20" s="4">
        <f t="shared" si="11"/>
        <v>1</v>
      </c>
      <c r="V20" s="11">
        <f>V9-V19</f>
        <v>359942</v>
      </c>
      <c r="W20" s="11">
        <f>W9-W19</f>
        <v>904772</v>
      </c>
      <c r="X20" s="6">
        <f t="shared" si="4"/>
        <v>1264714</v>
      </c>
      <c r="Y20" s="4">
        <f t="shared" si="12"/>
        <v>1</v>
      </c>
      <c r="AA20" s="11">
        <f>AA9-AA19</f>
        <v>610958</v>
      </c>
      <c r="AB20" s="6">
        <f>AB9-AB19</f>
        <v>2178919</v>
      </c>
      <c r="AC20" s="6">
        <f t="shared" si="5"/>
        <v>2789877</v>
      </c>
      <c r="AD20" s="4">
        <f t="shared" si="13"/>
        <v>1</v>
      </c>
      <c r="AF20" s="11">
        <f>AF9-AF19</f>
        <v>32900</v>
      </c>
      <c r="AG20" s="6">
        <f>AG9-AG19</f>
        <v>129077</v>
      </c>
      <c r="AH20" s="6">
        <f t="shared" si="6"/>
        <v>161977</v>
      </c>
      <c r="AI20" s="4">
        <f t="shared" si="14"/>
        <v>1</v>
      </c>
      <c r="AK20" s="11">
        <f>AK9-AK19</f>
        <v>68868</v>
      </c>
      <c r="AL20" s="11">
        <f>AL9-AL19</f>
        <v>174935</v>
      </c>
      <c r="AM20" s="6">
        <f t="shared" si="7"/>
        <v>243803</v>
      </c>
      <c r="AN20" s="4">
        <f t="shared" si="15"/>
        <v>1</v>
      </c>
    </row>
    <row r="22" spans="1:40" x14ac:dyDescent="0.2">
      <c r="A22" t="s">
        <v>42</v>
      </c>
      <c r="E22" s="5">
        <f>SUM(E15:E18)</f>
        <v>0.39139246440858444</v>
      </c>
      <c r="F22" s="5"/>
      <c r="I22" s="5"/>
      <c r="J22" s="5">
        <f>SUM(J15:J18)</f>
        <v>0.38092420083869849</v>
      </c>
      <c r="O22" s="5">
        <f>SUM(O15:O18)</f>
        <v>0.36648654915018453</v>
      </c>
      <c r="T22" s="5">
        <f>SUM(T15:T18)</f>
        <v>0.43568412095201348</v>
      </c>
      <c r="Y22" s="5">
        <f>SUM(Y15:Y18)</f>
        <v>0.55107636983539354</v>
      </c>
      <c r="AD22" s="5">
        <f>SUM(AD15:AD18)</f>
        <v>0.50062171199662209</v>
      </c>
      <c r="AI22" s="5">
        <f>SUM(AI15:AI18)</f>
        <v>0.58169369725331377</v>
      </c>
      <c r="AN22" s="5">
        <f>SUM(AN15:AN18)</f>
        <v>0.45064252695824086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RENT_BURDEN</vt:lpstr>
      <vt:lpstr>housing_units_with_a_mortgage</vt:lpstr>
      <vt:lpstr>RENT_BURDEN!Print_Titles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2025-06-12T17:38:02Z</dcterms:created>
  <dcterms:modified xsi:type="dcterms:W3CDTF">2025-06-18T15:06:08Z</dcterms:modified>
</cp:coreProperties>
</file>