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\\wsl.localhost\Ubuntu\home\gutriv\TUD\CESM\Data\Techmap\"/>
    </mc:Choice>
  </mc:AlternateContent>
  <xr:revisionPtr revIDLastSave="0" documentId="13_ncr:1_{19916015-8357-4C40-A1E8-E0866C659DC7}" xr6:coauthVersionLast="47" xr6:coauthVersionMax="47" xr10:uidLastSave="{00000000-0000-0000-0000-000000000000}"/>
  <bookViews>
    <workbookView xWindow="28680" yWindow="-120" windowWidth="25440" windowHeight="15270" activeTab="4" xr2:uid="{EC78BDD3-7137-425A-8228-7CE92A9A1C25}"/>
  </bookViews>
  <sheets>
    <sheet name="Units" sheetId="9" r:id="rId1"/>
    <sheet name="Scenario" sheetId="1" r:id="rId2"/>
    <sheet name="Commodity" sheetId="2" r:id="rId3"/>
    <sheet name="ConversionProcess" sheetId="3" r:id="rId4"/>
    <sheet name="ConversionSubProcess" sheetId="4" r:id="rId5"/>
    <sheet name="TSS" sheetId="7" r:id="rId6"/>
  </sheets>
  <definedNames>
    <definedName name="CO_2">Units!$B$4</definedName>
    <definedName name="CO2_Emission">Units!$B$4</definedName>
    <definedName name="Energy">Units!$B$3</definedName>
    <definedName name="Power">Units!$B$2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9" l="1"/>
  <c r="C7" i="9" l="1"/>
  <c r="C3" i="9"/>
  <c r="N3" i="4"/>
  <c r="M3" i="4"/>
  <c r="L3" i="4"/>
  <c r="K3" i="4"/>
  <c r="B4" i="9"/>
  <c r="B3" i="9"/>
  <c r="T3" i="4" s="1"/>
  <c r="S3" i="4" l="1"/>
</calcChain>
</file>

<file path=xl/sharedStrings.xml><?xml version="1.0" encoding="utf-8"?>
<sst xmlns="http://schemas.openxmlformats.org/spreadsheetml/2006/main" count="597" uniqueCount="245">
  <si>
    <t>Base</t>
  </si>
  <si>
    <t>Description</t>
  </si>
  <si>
    <t>opex_cost_energy</t>
  </si>
  <si>
    <t>opex_cost_power</t>
  </si>
  <si>
    <t>capex_cost_power</t>
  </si>
  <si>
    <t>efficiency</t>
  </si>
  <si>
    <t>technical_lifetime</t>
  </si>
  <si>
    <t>cap_min</t>
  </si>
  <si>
    <t>cap_max</t>
  </si>
  <si>
    <t>cap_res_max</t>
  </si>
  <si>
    <t>cap_res_min</t>
  </si>
  <si>
    <t>technical_availability</t>
  </si>
  <si>
    <t>max_eout</t>
  </si>
  <si>
    <t>min_eout</t>
  </si>
  <si>
    <t>out_frac_min</t>
  </si>
  <si>
    <t>out_frac_max</t>
  </si>
  <si>
    <t>in_frac_min</t>
  </si>
  <si>
    <t>Dummy</t>
  </si>
  <si>
    <t>Coal</t>
  </si>
  <si>
    <t>Electricity</t>
  </si>
  <si>
    <t>Import_Coal</t>
  </si>
  <si>
    <t>Demand_Electricity</t>
  </si>
  <si>
    <t>Max active capacity</t>
  </si>
  <si>
    <t>Max residual cap</t>
  </si>
  <si>
    <t>Min residual cap</t>
  </si>
  <si>
    <t>a</t>
  </si>
  <si>
    <t>TSS_name</t>
  </si>
  <si>
    <t>dt</t>
  </si>
  <si>
    <t>TSS</t>
  </si>
  <si>
    <t>Short tow hours test time series</t>
  </si>
  <si>
    <t>8760h</t>
  </si>
  <si>
    <t>Whole year</t>
  </si>
  <si>
    <t>Base8760h</t>
  </si>
  <si>
    <t>GW</t>
  </si>
  <si>
    <t>EUR/MWh</t>
  </si>
  <si>
    <t>EUR/kW</t>
  </si>
  <si>
    <t>power</t>
  </si>
  <si>
    <t>energy</t>
  </si>
  <si>
    <t>cost_energy</t>
  </si>
  <si>
    <t>cost_power</t>
  </si>
  <si>
    <t>spec_co2</t>
  </si>
  <si>
    <t>kg/kWh</t>
  </si>
  <si>
    <t>co2_spec</t>
  </si>
  <si>
    <t>annual_co2_limit</t>
  </si>
  <si>
    <t>co2_price</t>
  </si>
  <si>
    <t>Biomass</t>
  </si>
  <si>
    <t>Waste</t>
  </si>
  <si>
    <t>Uranium</t>
  </si>
  <si>
    <t>Lignite</t>
  </si>
  <si>
    <t>BEV</t>
  </si>
  <si>
    <t>ICV</t>
  </si>
  <si>
    <t>Investment Cost  power</t>
  </si>
  <si>
    <t>EUR/kW/a</t>
  </si>
  <si>
    <t>EUR/MWh/a</t>
  </si>
  <si>
    <t>[2015 0; 2016 NaN]</t>
  </si>
  <si>
    <t>[2015 28;2050 0]</t>
  </si>
  <si>
    <t>[2015 0;2016 NaN]</t>
  </si>
  <si>
    <t>Min Energy Output</t>
  </si>
  <si>
    <t>Max Energy Output</t>
  </si>
  <si>
    <t>D_Heat_Household_J</t>
  </si>
  <si>
    <t>2016_corrected_D_Elec_SumDE</t>
  </si>
  <si>
    <t>Uniform</t>
  </si>
  <si>
    <t>2016_Offshore_WindAvail_DE</t>
  </si>
  <si>
    <t>2016_OffshoreWind_Rescaled_4300</t>
  </si>
  <si>
    <t>2016_Onshore_WindAvail_DE</t>
  </si>
  <si>
    <t>2016_OnshoreWind_Rescaled_2700</t>
  </si>
  <si>
    <t>2016_PVAvail_DE</t>
  </si>
  <si>
    <t>2016_PV_Rescaled_1004</t>
  </si>
  <si>
    <t>Max fraction of output commodity supply</t>
  </si>
  <si>
    <t>Min fraction of output commodity supply</t>
  </si>
  <si>
    <t>Max Fraction of input commodity consumption</t>
  </si>
  <si>
    <t>Import_Biomass</t>
  </si>
  <si>
    <t>Import_Crude_Oil</t>
  </si>
  <si>
    <t>Crude_Oil</t>
  </si>
  <si>
    <t>Import_Lignite</t>
  </si>
  <si>
    <t>Import_Natural_Gas</t>
  </si>
  <si>
    <t>Natural_Gas</t>
  </si>
  <si>
    <t>Import_Uranium</t>
  </si>
  <si>
    <t>Import_Waste</t>
  </si>
  <si>
    <t>Oil_Processing</t>
  </si>
  <si>
    <t>Liquid_Fuel</t>
  </si>
  <si>
    <t>Demand_Decentral_Heat</t>
  </si>
  <si>
    <t>Decentral_Heat</t>
  </si>
  <si>
    <t>Demand_Industrial_Heat_HT</t>
  </si>
  <si>
    <t>Industrial_Heat_HT</t>
  </si>
  <si>
    <t>Demand_Industrial_Heat_LT</t>
  </si>
  <si>
    <t>Industrial_Heat_LT</t>
  </si>
  <si>
    <t>Demand_Propulsion_of_Vehicles</t>
  </si>
  <si>
    <t>Propulsion_of_Vehicles</t>
  </si>
  <si>
    <t>Demand_Rail_Traffic</t>
  </si>
  <si>
    <t>District_Heating</t>
  </si>
  <si>
    <t>Help_Biomass_CHP</t>
  </si>
  <si>
    <t>Help_Coal_CHP</t>
  </si>
  <si>
    <t>[2015 26; 2016 NaN]</t>
  </si>
  <si>
    <t>[2015 135; 2016 NaN]</t>
  </si>
  <si>
    <t>[2015 75; 2016 NaN]</t>
  </si>
  <si>
    <t>Base8twk</t>
  </si>
  <si>
    <t>2016-8WeeksManual</t>
  </si>
  <si>
    <t>Fixed OM cost</t>
  </si>
  <si>
    <t>Energy Cost</t>
  </si>
  <si>
    <t>in_frac_max</t>
  </si>
  <si>
    <t>[2020 900; 2060 400]</t>
  </si>
  <si>
    <t>4ThinWeeks</t>
  </si>
  <si>
    <t>Base4twk</t>
  </si>
  <si>
    <t>Mio EUR</t>
  </si>
  <si>
    <t>is_storage</t>
  </si>
  <si>
    <t>c_rate</t>
  </si>
  <si>
    <t>Boolean indicating if it is storage</t>
  </si>
  <si>
    <t>Storage C Rate</t>
  </si>
  <si>
    <t>co2_emissions</t>
  </si>
  <si>
    <t>money</t>
  </si>
  <si>
    <t>efficiency_charge</t>
  </si>
  <si>
    <t>Storage charging efficiency</t>
  </si>
  <si>
    <t>output_profile</t>
  </si>
  <si>
    <t>availability_profile</t>
  </si>
  <si>
    <t>Output temporal profile</t>
  </si>
  <si>
    <t>Output temporal availability</t>
  </si>
  <si>
    <t>scenario_name</t>
  </si>
  <si>
    <t>discount_rate</t>
  </si>
  <si>
    <t>from_year</t>
  </si>
  <si>
    <t>year_step</t>
  </si>
  <si>
    <t>quantity</t>
  </si>
  <si>
    <t>units</t>
  </si>
  <si>
    <t>scale_factor</t>
  </si>
  <si>
    <t>description</t>
  </si>
  <si>
    <t>conversion_process_name</t>
  </si>
  <si>
    <t>commodity_in</t>
  </si>
  <si>
    <t>commodity_out</t>
  </si>
  <si>
    <t>scenario</t>
  </si>
  <si>
    <t>Min active capacity</t>
  </si>
  <si>
    <t>Techninal Lifetime</t>
  </si>
  <si>
    <t>Min fraction of input commodity consumption</t>
  </si>
  <si>
    <t>until_year</t>
  </si>
  <si>
    <t>commodity_name</t>
  </si>
  <si>
    <t>Import_GreenH2</t>
  </si>
  <si>
    <t>Power-to-Gas</t>
  </si>
  <si>
    <t>Gas</t>
  </si>
  <si>
    <t>Integrate_Gas</t>
  </si>
  <si>
    <t>Integrate_H2</t>
  </si>
  <si>
    <t>H2</t>
  </si>
  <si>
    <t>[2020 135;2030 105;2050 70;2070 70]</t>
  </si>
  <si>
    <t>[2020 650;2030 442;2050 250]</t>
  </si>
  <si>
    <t>[2020 19.5;2030 13.3;2050 7.5]</t>
  </si>
  <si>
    <t>color</t>
  </si>
  <si>
    <t>order</t>
  </si>
  <si>
    <t>#00b300</t>
  </si>
  <si>
    <t>#000000</t>
  </si>
  <si>
    <t>#999999</t>
  </si>
  <si>
    <t>#b38033</t>
  </si>
  <si>
    <t>#800000</t>
  </si>
  <si>
    <t>#00ff00</t>
  </si>
  <si>
    <t>#999966</t>
  </si>
  <si>
    <t>#0000ff</t>
  </si>
  <si>
    <t>#000080</t>
  </si>
  <si>
    <t>#ffcc00</t>
  </si>
  <si>
    <t>#00bdff</t>
  </si>
  <si>
    <t>#101010</t>
  </si>
  <si>
    <t>#00c300</t>
  </si>
  <si>
    <t>#a00000</t>
  </si>
  <si>
    <t>#FF0000</t>
  </si>
  <si>
    <t>#FFC2B4</t>
  </si>
  <si>
    <t>#B14AED</t>
  </si>
  <si>
    <t>#00C49A</t>
  </si>
  <si>
    <t>#156064</t>
  </si>
  <si>
    <t>#0011ff</t>
  </si>
  <si>
    <t>Demand_International_Transport</t>
  </si>
  <si>
    <t>Gas_CHP</t>
  </si>
  <si>
    <t>Coal_CHP</t>
  </si>
  <si>
    <t>Biomass_CHP</t>
  </si>
  <si>
    <t>PP_Nuclear</t>
  </si>
  <si>
    <t>PP_Lignite</t>
  </si>
  <si>
    <t>PP_Gas</t>
  </si>
  <si>
    <t>PP_Coal</t>
  </si>
  <si>
    <t>PP_Biomass</t>
  </si>
  <si>
    <t>PP_Run_of_River</t>
  </si>
  <si>
    <t>Temperature_Downgrade</t>
  </si>
  <si>
    <t>[2016 15600;2050 3950]</t>
  </si>
  <si>
    <t>Help_Gas_CHP</t>
  </si>
  <si>
    <t>[2016 14.3;2040 0]</t>
  </si>
  <si>
    <t>[2016 12.2;2040 0]</t>
  </si>
  <si>
    <t>[2016 12.2;2020 0]</t>
  </si>
  <si>
    <t>[2016 28;2040 0]</t>
  </si>
  <si>
    <t>[2016 8.2;2030 9.3;2050 8.5]</t>
  </si>
  <si>
    <t>[2016 24.2;2030 40;2050 33.9]</t>
  </si>
  <si>
    <t>[2016 15.4;2030 28.9;2050 29.7]</t>
  </si>
  <si>
    <t>[2016 720;2050 430]</t>
  </si>
  <si>
    <t>[2020 3297;2050 3287]</t>
  </si>
  <si>
    <t>[2016 9.9138;2040 0]</t>
  </si>
  <si>
    <t>[2016 20.4;2040 0]</t>
  </si>
  <si>
    <t>[2016 12.5;2040 0]</t>
  </si>
  <si>
    <t>[2016 23.3;2040 0]</t>
  </si>
  <si>
    <t>[2016 11.4;2022 0]</t>
  </si>
  <si>
    <t>[2016 9.9138;2017 NaN]</t>
  </si>
  <si>
    <t>[2016 20.4;2017 NaN]</t>
  </si>
  <si>
    <t>[2016 12.5;2017 NaN]</t>
  </si>
  <si>
    <t>PP_WindOff_Res</t>
  </si>
  <si>
    <t>PP_WindOff_New</t>
  </si>
  <si>
    <t>PP_WindOn_Res</t>
  </si>
  <si>
    <t>PP_WindOn_New</t>
  </si>
  <si>
    <t>PP_PV_Res</t>
  </si>
  <si>
    <t>PP_PV_New</t>
  </si>
  <si>
    <t>[2020 780;2050 483]</t>
  </si>
  <si>
    <t>[2020 2690;2050 1285]</t>
  </si>
  <si>
    <t>[2020 1113;2050 938]</t>
  </si>
  <si>
    <t>[2016 40.7;2030 30;2040 0]</t>
  </si>
  <si>
    <t>[2016 4.1;2030 4.1;2040 0]</t>
  </si>
  <si>
    <t>[2016 45.4;2030 30;2040 0]</t>
  </si>
  <si>
    <t>[2016 0;2017 158]</t>
  </si>
  <si>
    <t>Furnace_Gas</t>
  </si>
  <si>
    <t>Furnace_Electric</t>
  </si>
  <si>
    <t>Furnace_Coal</t>
  </si>
  <si>
    <t>Central_Heat_Pump</t>
  </si>
  <si>
    <t>Central_Biomass_Boiler</t>
  </si>
  <si>
    <t>Central_Waste_Boiler</t>
  </si>
  <si>
    <t>[2016 870;2050 710]</t>
  </si>
  <si>
    <t>[2020 120;2050 103]</t>
  </si>
  <si>
    <t>[2016 26;2040 0]</t>
  </si>
  <si>
    <t>[2015 26;2016 NaN]</t>
  </si>
  <si>
    <t>[2016 0.14; 2050 0.3]</t>
  </si>
  <si>
    <t>Decentral_Heat_Pump</t>
  </si>
  <si>
    <t>Decentral_Resistive_Heater</t>
  </si>
  <si>
    <t>Decentral_Biomass_Heater</t>
  </si>
  <si>
    <t>Decentral_Gas_Heater</t>
  </si>
  <si>
    <t>Decentral_Oil_Heater</t>
  </si>
  <si>
    <t>[2016 0.05; 2040 0]</t>
  </si>
  <si>
    <t>[2016 0.49; 2040 0]</t>
  </si>
  <si>
    <t>[2016 0.26; 2040 0]</t>
  </si>
  <si>
    <t>[2016 0.03; 2040 0]</t>
  </si>
  <si>
    <t>[2020 390;2050 316]</t>
  </si>
  <si>
    <t>[2020 230;2050 200]</t>
  </si>
  <si>
    <t>[2020 850;2050 630]</t>
  </si>
  <si>
    <t>[2020 400;2050 335]</t>
  </si>
  <si>
    <t>[2020 660;2050 555]</t>
  </si>
  <si>
    <t>[2016 135;2040 0]</t>
  </si>
  <si>
    <t>[2016 75;2040 0]</t>
  </si>
  <si>
    <t>DEBUG</t>
  </si>
  <si>
    <t>[2016 0.1; 2040 0]</t>
  </si>
  <si>
    <t>[2016 0.0; 2040 0]</t>
  </si>
  <si>
    <t>Test</t>
  </si>
  <si>
    <t>[2016 0;2035 180]</t>
  </si>
  <si>
    <t>[2016 0;2035 355]</t>
  </si>
  <si>
    <t>[2016 870; 2030 540; 2050 240; 2060 140]</t>
  </si>
  <si>
    <t>test_tss</t>
  </si>
  <si>
    <t>[2016 14.3;2017 NaN]</t>
  </si>
  <si>
    <t>[2016 23.3;2017 NaN]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</si>
</sst>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theme="8"/>
      </patternFill>
    </fill>
  </fills>
  <borders count="4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1" fillId="2" borderId="0" xfId="0" applyFont="1" applyFill="1" applyAlignment="1">
      <alignment vertical="center" wrapText="1"/>
    </xf>
    <xf numFmtId="0" fontId="0" fillId="2" borderId="0" xfId="0" applyFill="1" applyProtection="1">
      <protection locked="0"/>
    </xf>
    <xf numFmtId="0" fontId="2" fillId="3" borderId="3" xfId="0" applyFont="1" applyFill="1" applyBorder="1"/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E0B310-4FAC-442C-AED2-28F5BAA393C4}" name="Tabelle2" displayName="Tabelle2" ref="A1:H6" totalsRowShown="0">
  <autoFilter ref="A1:H6" xr:uid="{4D7EF660-70D3-4DAA-85A6-4CCB2BAC3942}"/>
  <tableColumns count="8">
    <tableColumn id="1" xr3:uid="{74DD7779-F17C-4F52-A0AD-9CB80E4BA1B6}" name="scenario_name"/>
    <tableColumn id="2" xr3:uid="{AD3E948A-13F1-448E-9714-41231001E151}" name="discount_rate"/>
    <tableColumn id="8" xr3:uid="{F05B5E63-2A9D-4BC8-9742-FDE21CCFF209}" name="annual_co2_limit"/>
    <tableColumn id="9" xr3:uid="{2DB65E70-16C3-4BDE-9EB4-3CFE14598BAC}" name="co2_price"/>
    <tableColumn id="3" xr3:uid="{A60A76EF-AFCF-4D84-BC1B-FCFF398207B2}" name="from_year"/>
    <tableColumn id="4" xr3:uid="{E040F764-F93A-448F-A5A9-B72ABB3B43EF}" name="until_year"/>
    <tableColumn id="6" xr3:uid="{7210F4E2-8703-44E2-81DD-EA12461ECFEE}" name="year_step"/>
    <tableColumn id="5" xr3:uid="{87FC5CB5-14C7-464D-8FFB-9C12B50AADC5}" name="TSS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4D454B-12DF-41D4-B756-57EA49F00895}" name="Tabelle3" displayName="Tabelle3" ref="A1:D21" totalsRowShown="0">
  <autoFilter ref="A1:D21" xr:uid="{801D801C-681D-47E7-ACE2-316227FD6501}"/>
  <tableColumns count="4">
    <tableColumn id="1" xr3:uid="{0AF4638F-3EEB-48E0-AC29-8DF8557BEA8D}" name="commodity_name"/>
    <tableColumn id="2" xr3:uid="{C6986DB7-7572-49F8-AEB6-52667D90A759}" name="description"/>
    <tableColumn id="3" xr3:uid="{2CD986DB-A33F-4A88-8051-B266BC6BCF68}" name="color"/>
    <tableColumn id="4" xr3:uid="{5F52F28B-3696-492C-8457-559A80A516B7}" name="order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A02AEB-67CD-4D1C-8FE9-7365E46D98F4}" name="Tabelle4" displayName="Tabelle4" ref="A1:D64" totalsRowShown="0">
  <autoFilter ref="A1:D64" xr:uid="{A4F2E66D-1024-44EB-B26C-9EF3C2ACFA7D}"/>
  <tableColumns count="4">
    <tableColumn id="1" xr3:uid="{68045503-4D44-4DCF-9110-03DFC110F65E}" name="conversion_process_name"/>
    <tableColumn id="2" xr3:uid="{B201BB8F-62F7-4A39-95D4-A92A4057D6C7}" name="description"/>
    <tableColumn id="3" xr3:uid="{A6AD2D5F-370F-461E-BA24-1EDBC8DE63B2}" name="color"/>
    <tableColumn id="4" xr3:uid="{609B58FC-54FF-408C-8003-E50D9235908A}" name="order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B410155-A5BA-46F0-9E6F-5ACE99BE50CB}" name="Tabelle5" displayName="Tabelle5" ref="A1:Z93" totalsRowShown="0">
  <autoFilter ref="A1:Z93" xr:uid="{CC8370AE-B0DF-4511-8343-A59356928224}"/>
  <tableColumns count="26">
    <tableColumn id="2" xr3:uid="{54C95160-A387-4A69-A36D-F51CAC324BA8}" name="conversion_process_name"/>
    <tableColumn id="3" xr3:uid="{F734FC28-E1F0-40DB-9868-A9E76CEF9705}" name="commodity_in"/>
    <tableColumn id="4" xr3:uid="{CE25309C-0467-45E4-A59E-A8513BC033B1}" name="commodity_out"/>
    <tableColumn id="5" xr3:uid="{5B4F3E72-8114-4871-9C36-C4E90806AC90}" name="scenario"/>
    <tableColumn id="26" xr3:uid="{DF524EE3-3909-4A79-BFDF-F5E4E85F2CD8}" name="is_storage"/>
    <tableColumn id="25" xr3:uid="{06A3520D-0B13-407A-A37D-5C9B3CE5CA48}" name="efficiency_charge"/>
    <tableColumn id="24" xr3:uid="{8C59178D-0DAB-4EF9-9FE1-586E17A925E8}" name="c_rate"/>
    <tableColumn id="1" xr3:uid="{65948527-8D4D-483C-A69D-55F19A7C8B6E}" name="spec_co2"/>
    <tableColumn id="6" xr3:uid="{CF905716-B26F-477C-AF97-51071F47DFE5}" name="efficiency"/>
    <tableColumn id="7" xr3:uid="{47A36FE8-D527-4719-BF0C-7330E36E52DA}" name="technical_availability"/>
    <tableColumn id="8" xr3:uid="{B05372AD-A6FB-4993-8D9D-6B6684ABE2C6}" name="cap_res_max"/>
    <tableColumn id="9" xr3:uid="{68867F09-A25B-41AC-8B28-6879801D8FB2}" name="cap_res_min"/>
    <tableColumn id="10" xr3:uid="{3E43DFDE-F819-4356-A383-C40DDA0463BD}" name="cap_min"/>
    <tableColumn id="11" xr3:uid="{B3E5B89C-85F8-4166-8963-B3DE30B752B1}" name="cap_max"/>
    <tableColumn id="12" xr3:uid="{2794B183-795C-4F88-80C3-814CA59022B5}" name="technical_lifetime"/>
    <tableColumn id="13" xr3:uid="{170D404B-C2C1-4D1A-A2BE-1C97CFDE856B}" name="opex_cost_energy"/>
    <tableColumn id="14" xr3:uid="{B88586D8-321F-4424-A841-F691480ADCBB}" name="opex_cost_power"/>
    <tableColumn id="15" xr3:uid="{27049558-D4F7-4B97-BDAC-64F9EA13813E}" name="capex_cost_power"/>
    <tableColumn id="16" xr3:uid="{C47187F1-C39B-4B5F-9EA5-86858951D9A5}" name="max_eout"/>
    <tableColumn id="17" xr3:uid="{32854D16-39C8-46B3-B879-3C11DF09A6B6}" name="min_eout"/>
    <tableColumn id="18" xr3:uid="{EC5739DB-130A-472D-BCA3-719AE8B74BD9}" name="out_frac_min"/>
    <tableColumn id="19" xr3:uid="{5D9EABDF-C856-4803-AA7F-F04F9C8ACF28}" name="out_frac_max"/>
    <tableColumn id="20" xr3:uid="{9BBF3D32-DE21-4BB0-9D93-341BC1440457}" name="in_frac_min"/>
    <tableColumn id="21" xr3:uid="{33C93FE7-C61E-404B-925A-4E4B5066362B}" name="in_frac_max"/>
    <tableColumn id="22" xr3:uid="{70D2DD1D-B57D-454F-9312-97105F63F446}" name="output_profile"/>
    <tableColumn id="23" xr3:uid="{40F4DABB-297A-49DE-93EA-62FF923192F0}" name="availability_profil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B2DA10-0289-459C-8CD7-A600E1E5A481}" name="Tabelle6" displayName="Tabelle6" ref="A1:C5" totalsRowShown="0">
  <autoFilter ref="A1:C5" xr:uid="{5F6B925F-0B44-45AF-B681-E0EB6C1A8059}"/>
  <tableColumns count="3">
    <tableColumn id="2" xr3:uid="{308547A8-45A7-456D-9880-400AE60EC118}" name="TSS_name"/>
    <tableColumn id="4" xr3:uid="{571F5B8D-6A6B-4B1A-AF18-FA97A24CD019}" name="Description"/>
    <tableColumn id="3" xr3:uid="{118F9F38-CF91-482D-B984-68C7522C49CF}" name="d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Benutzerdefiniert 2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00BB81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85B00-40AA-4EB4-B7C1-4F2A48E7161B}">
  <dimension ref="A1:C8"/>
  <sheetViews>
    <sheetView workbookViewId="0">
      <selection activeCell="C7" sqref="C7"/>
    </sheetView>
  </sheetViews>
  <sheetFormatPr defaultColWidth="11.44140625" defaultRowHeight="14.4" x14ac:dyDescent="0.3"/>
  <cols>
    <col min="1" max="1" width="13.77734375" customWidth="1"/>
  </cols>
  <sheetData>
    <row r="1" spans="1:3" x14ac:dyDescent="0.3">
      <c r="A1" s="7" t="s">
        <v>121</v>
      </c>
      <c r="B1" s="7" t="s">
        <v>122</v>
      </c>
      <c r="C1" s="7" t="s">
        <v>123</v>
      </c>
    </row>
    <row r="2" spans="1:3" x14ac:dyDescent="0.3">
      <c r="A2" t="s">
        <v>36</v>
      </c>
      <c r="B2" t="s">
        <v>33</v>
      </c>
      <c r="C2">
        <v>1</v>
      </c>
    </row>
    <row r="3" spans="1:3" x14ac:dyDescent="0.3">
      <c r="A3" t="s">
        <v>37</v>
      </c>
      <c r="B3" t="str">
        <f>IF(B2="GW", "TWh",IF(B2="MW","GWh","MWh"))</f>
        <v>TWh</v>
      </c>
      <c r="C3">
        <f>1000*C2</f>
        <v>1000</v>
      </c>
    </row>
    <row r="4" spans="1:3" x14ac:dyDescent="0.3">
      <c r="A4" t="s">
        <v>109</v>
      </c>
      <c r="B4" t="str">
        <f>IF(B2="kW","t",IF(B2="MW","kilo t","Mio t"))</f>
        <v>Mio t</v>
      </c>
      <c r="C4">
        <v>1</v>
      </c>
    </row>
    <row r="5" spans="1:3" x14ac:dyDescent="0.3">
      <c r="A5" t="s">
        <v>38</v>
      </c>
      <c r="B5" t="s">
        <v>34</v>
      </c>
      <c r="C5">
        <f>IF(Power="GW",1000,IF(Power="MWh",1,0.1))/10^6</f>
        <v>1E-3</v>
      </c>
    </row>
    <row r="6" spans="1:3" x14ac:dyDescent="0.3">
      <c r="A6" t="s">
        <v>39</v>
      </c>
      <c r="B6" t="s">
        <v>35</v>
      </c>
      <c r="C6">
        <v>1</v>
      </c>
    </row>
    <row r="7" spans="1:3" x14ac:dyDescent="0.3">
      <c r="A7" t="s">
        <v>42</v>
      </c>
      <c r="B7" s="2" t="s">
        <v>41</v>
      </c>
      <c r="C7">
        <f>10^-3</f>
        <v>1E-3</v>
      </c>
    </row>
    <row r="8" spans="1:3" x14ac:dyDescent="0.3">
      <c r="A8" t="s">
        <v>110</v>
      </c>
      <c r="B8" t="s">
        <v>104</v>
      </c>
      <c r="C8">
        <v>1</v>
      </c>
    </row>
  </sheetData>
  <dataValidations count="1">
    <dataValidation type="list" allowBlank="1" showInputMessage="1" showErrorMessage="1" sqref="B2" xr:uid="{027E7894-C639-4280-8E38-162D5D69BCE5}">
      <formula1>"GW,MW,kW"</formula1>
    </dataValidation>
  </dataValidation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4D8A4-C600-4AA7-912A-1904B77A7F29}">
  <dimension ref="A1:H6"/>
  <sheetViews>
    <sheetView topLeftCell="C1" workbookViewId="0">
      <selection activeCell="H6" sqref="H6"/>
    </sheetView>
  </sheetViews>
  <sheetFormatPr defaultColWidth="11.44140625" defaultRowHeight="14.4" x14ac:dyDescent="0.3"/>
  <cols>
    <col min="1" max="1" width="14.77734375" customWidth="1"/>
    <col min="2" max="2" width="16.44140625" customWidth="1"/>
    <col min="3" max="3" width="36.109375" bestFit="1" customWidth="1"/>
    <col min="4" max="4" width="17.5546875" customWidth="1"/>
    <col min="5" max="5" width="15.21875" customWidth="1"/>
    <col min="6" max="6" width="17" customWidth="1"/>
    <col min="7" max="7" width="15.21875" customWidth="1"/>
  </cols>
  <sheetData>
    <row r="1" spans="1:8" x14ac:dyDescent="0.3">
      <c r="A1" t="s">
        <v>117</v>
      </c>
      <c r="B1" t="s">
        <v>118</v>
      </c>
      <c r="C1" t="s">
        <v>43</v>
      </c>
      <c r="D1" t="s">
        <v>44</v>
      </c>
      <c r="E1" t="s">
        <v>119</v>
      </c>
      <c r="F1" t="s">
        <v>132</v>
      </c>
      <c r="G1" t="s">
        <v>120</v>
      </c>
      <c r="H1" t="s">
        <v>28</v>
      </c>
    </row>
    <row r="2" spans="1:8" x14ac:dyDescent="0.3">
      <c r="A2" t="s">
        <v>0</v>
      </c>
      <c r="B2">
        <v>0.05</v>
      </c>
      <c r="C2" s="9" t="s">
        <v>241</v>
      </c>
      <c r="E2">
        <v>2015</v>
      </c>
      <c r="F2">
        <v>2060</v>
      </c>
      <c r="G2">
        <v>5</v>
      </c>
      <c r="H2" t="s">
        <v>102</v>
      </c>
    </row>
    <row r="3" spans="1:8" x14ac:dyDescent="0.3">
      <c r="A3" t="s">
        <v>238</v>
      </c>
      <c r="B3">
        <v>0.05</v>
      </c>
      <c r="E3">
        <v>2015</v>
      </c>
      <c r="F3">
        <v>2060</v>
      </c>
      <c r="G3">
        <v>5</v>
      </c>
      <c r="H3" t="s">
        <v>242</v>
      </c>
    </row>
    <row r="4" spans="1:8" x14ac:dyDescent="0.3">
      <c r="A4" t="s">
        <v>103</v>
      </c>
      <c r="B4">
        <v>0.05</v>
      </c>
      <c r="C4" t="s">
        <v>101</v>
      </c>
      <c r="E4">
        <v>2015</v>
      </c>
      <c r="F4">
        <v>2060</v>
      </c>
      <c r="G4">
        <v>5</v>
      </c>
      <c r="H4" t="s">
        <v>102</v>
      </c>
    </row>
    <row r="5" spans="1:8" x14ac:dyDescent="0.3">
      <c r="A5" t="s">
        <v>32</v>
      </c>
      <c r="B5">
        <v>0.05</v>
      </c>
      <c r="E5">
        <v>2015</v>
      </c>
      <c r="F5">
        <v>2060</v>
      </c>
      <c r="G5">
        <v>10</v>
      </c>
      <c r="H5" t="s">
        <v>30</v>
      </c>
    </row>
    <row r="6" spans="1:8" x14ac:dyDescent="0.3">
      <c r="A6" t="s">
        <v>96</v>
      </c>
      <c r="B6">
        <v>0.05</v>
      </c>
      <c r="E6">
        <v>2015</v>
      </c>
      <c r="F6">
        <v>2060</v>
      </c>
      <c r="G6">
        <v>5</v>
      </c>
      <c r="H6" t="s">
        <v>97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87EA4-7159-4CF0-ABE0-71D3891C6DB9}">
  <dimension ref="A1:D21"/>
  <sheetViews>
    <sheetView workbookViewId="0">
      <selection activeCell="A7" sqref="A7:XFD7"/>
    </sheetView>
  </sheetViews>
  <sheetFormatPr defaultColWidth="11.44140625" defaultRowHeight="14.4" x14ac:dyDescent="0.3"/>
  <cols>
    <col min="1" max="1" width="14.109375" customWidth="1"/>
    <col min="2" max="2" width="12.77734375" customWidth="1"/>
  </cols>
  <sheetData>
    <row r="1" spans="1:4" x14ac:dyDescent="0.3">
      <c r="A1" t="s">
        <v>133</v>
      </c>
      <c r="B1" t="s">
        <v>124</v>
      </c>
      <c r="C1" t="s">
        <v>143</v>
      </c>
      <c r="D1" t="s">
        <v>144</v>
      </c>
    </row>
    <row r="2" spans="1:4" x14ac:dyDescent="0.3">
      <c r="A2" t="s">
        <v>177</v>
      </c>
    </row>
    <row r="3" spans="1:4" x14ac:dyDescent="0.3">
      <c r="A3" t="s">
        <v>92</v>
      </c>
    </row>
    <row r="4" spans="1:4" x14ac:dyDescent="0.3">
      <c r="A4" t="s">
        <v>91</v>
      </c>
    </row>
    <row r="5" spans="1:4" x14ac:dyDescent="0.3">
      <c r="A5" t="s">
        <v>17</v>
      </c>
    </row>
    <row r="6" spans="1:4" x14ac:dyDescent="0.3">
      <c r="A6" t="s">
        <v>88</v>
      </c>
      <c r="C6" t="s">
        <v>161</v>
      </c>
      <c r="D6">
        <v>10</v>
      </c>
    </row>
    <row r="7" spans="1:4" x14ac:dyDescent="0.3">
      <c r="A7" t="s">
        <v>82</v>
      </c>
    </row>
    <row r="8" spans="1:4" x14ac:dyDescent="0.3">
      <c r="A8" t="s">
        <v>86</v>
      </c>
      <c r="C8" t="s">
        <v>160</v>
      </c>
      <c r="D8">
        <v>10</v>
      </c>
    </row>
    <row r="9" spans="1:4" x14ac:dyDescent="0.3">
      <c r="A9" t="s">
        <v>84</v>
      </c>
      <c r="C9" s="8" t="s">
        <v>159</v>
      </c>
      <c r="D9">
        <v>10</v>
      </c>
    </row>
    <row r="10" spans="1:4" x14ac:dyDescent="0.3">
      <c r="A10" t="s">
        <v>19</v>
      </c>
      <c r="C10" t="s">
        <v>162</v>
      </c>
      <c r="D10">
        <v>10</v>
      </c>
    </row>
    <row r="11" spans="1:4" x14ac:dyDescent="0.3">
      <c r="A11" t="s">
        <v>45</v>
      </c>
      <c r="C11" t="s">
        <v>163</v>
      </c>
      <c r="D11">
        <v>10</v>
      </c>
    </row>
    <row r="12" spans="1:4" x14ac:dyDescent="0.3">
      <c r="A12" t="s">
        <v>46</v>
      </c>
      <c r="C12" t="s">
        <v>151</v>
      </c>
      <c r="D12">
        <v>10</v>
      </c>
    </row>
    <row r="13" spans="1:4" x14ac:dyDescent="0.3">
      <c r="A13" t="s">
        <v>47</v>
      </c>
      <c r="C13" t="s">
        <v>150</v>
      </c>
      <c r="D13">
        <v>10</v>
      </c>
    </row>
    <row r="14" spans="1:4" x14ac:dyDescent="0.3">
      <c r="A14" t="s">
        <v>80</v>
      </c>
      <c r="C14" s="8" t="s">
        <v>147</v>
      </c>
      <c r="D14">
        <v>10</v>
      </c>
    </row>
    <row r="15" spans="1:4" x14ac:dyDescent="0.3">
      <c r="A15" t="s">
        <v>73</v>
      </c>
      <c r="C15" s="8" t="s">
        <v>147</v>
      </c>
      <c r="D15">
        <v>10</v>
      </c>
    </row>
    <row r="16" spans="1:4" x14ac:dyDescent="0.3">
      <c r="A16" t="s">
        <v>48</v>
      </c>
      <c r="C16" t="s">
        <v>148</v>
      </c>
      <c r="D16">
        <v>10</v>
      </c>
    </row>
    <row r="17" spans="1:4" x14ac:dyDescent="0.3">
      <c r="A17" t="s">
        <v>18</v>
      </c>
      <c r="C17" s="8" t="s">
        <v>146</v>
      </c>
      <c r="D17">
        <v>10</v>
      </c>
    </row>
    <row r="18" spans="1:4" x14ac:dyDescent="0.3">
      <c r="A18" t="s">
        <v>76</v>
      </c>
      <c r="C18" t="s">
        <v>158</v>
      </c>
      <c r="D18">
        <v>11</v>
      </c>
    </row>
    <row r="19" spans="1:4" x14ac:dyDescent="0.3">
      <c r="A19" t="s">
        <v>139</v>
      </c>
    </row>
    <row r="20" spans="1:4" x14ac:dyDescent="0.3">
      <c r="A20" t="s">
        <v>136</v>
      </c>
    </row>
    <row r="21" spans="1:4" x14ac:dyDescent="0.3">
      <c r="A21" t="s">
        <v>235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69A52-6DA6-442B-A9B0-7FE85C1EDFA1}">
  <dimension ref="A1:D64"/>
  <sheetViews>
    <sheetView zoomScaleNormal="100" workbookViewId="0">
      <selection activeCell="B24" sqref="B24"/>
    </sheetView>
  </sheetViews>
  <sheetFormatPr defaultColWidth="11.44140625" defaultRowHeight="14.4" x14ac:dyDescent="0.3"/>
  <cols>
    <col min="1" max="1" width="23.77734375" customWidth="1"/>
    <col min="2" max="2" width="12.21875" customWidth="1"/>
  </cols>
  <sheetData>
    <row r="1" spans="1:4" x14ac:dyDescent="0.3">
      <c r="A1" t="s">
        <v>125</v>
      </c>
      <c r="B1" t="s">
        <v>124</v>
      </c>
      <c r="C1" t="s">
        <v>143</v>
      </c>
      <c r="D1" t="s">
        <v>144</v>
      </c>
    </row>
    <row r="3" spans="1:4" x14ac:dyDescent="0.3">
      <c r="A3" t="s">
        <v>71</v>
      </c>
      <c r="C3" t="s">
        <v>145</v>
      </c>
      <c r="D3">
        <v>1</v>
      </c>
    </row>
    <row r="4" spans="1:4" x14ac:dyDescent="0.3">
      <c r="A4" t="s">
        <v>20</v>
      </c>
      <c r="C4" s="8" t="s">
        <v>146</v>
      </c>
      <c r="D4">
        <v>2</v>
      </c>
    </row>
    <row r="5" spans="1:4" x14ac:dyDescent="0.3">
      <c r="A5" t="s">
        <v>72</v>
      </c>
      <c r="C5" s="8" t="s">
        <v>147</v>
      </c>
      <c r="D5">
        <v>3</v>
      </c>
    </row>
    <row r="6" spans="1:4" x14ac:dyDescent="0.3">
      <c r="A6" t="s">
        <v>74</v>
      </c>
      <c r="C6" t="s">
        <v>148</v>
      </c>
      <c r="D6">
        <v>3</v>
      </c>
    </row>
    <row r="7" spans="1:4" x14ac:dyDescent="0.3">
      <c r="A7" t="s">
        <v>75</v>
      </c>
      <c r="C7" t="s">
        <v>149</v>
      </c>
      <c r="D7">
        <v>4</v>
      </c>
    </row>
    <row r="8" spans="1:4" x14ac:dyDescent="0.3">
      <c r="A8" t="s">
        <v>77</v>
      </c>
      <c r="C8" t="s">
        <v>150</v>
      </c>
      <c r="D8">
        <v>5</v>
      </c>
    </row>
    <row r="9" spans="1:4" x14ac:dyDescent="0.3">
      <c r="A9" t="s">
        <v>78</v>
      </c>
      <c r="C9" t="s">
        <v>151</v>
      </c>
      <c r="D9">
        <v>6</v>
      </c>
    </row>
    <row r="11" spans="1:4" x14ac:dyDescent="0.3">
      <c r="A11" t="s">
        <v>79</v>
      </c>
      <c r="D11">
        <v>7</v>
      </c>
    </row>
    <row r="13" spans="1:4" x14ac:dyDescent="0.3">
      <c r="A13" t="s">
        <v>81</v>
      </c>
      <c r="D13">
        <v>0</v>
      </c>
    </row>
    <row r="14" spans="1:4" x14ac:dyDescent="0.3">
      <c r="A14" t="s">
        <v>21</v>
      </c>
      <c r="D14">
        <v>0</v>
      </c>
    </row>
    <row r="15" spans="1:4" x14ac:dyDescent="0.3">
      <c r="A15" t="s">
        <v>83</v>
      </c>
      <c r="D15">
        <v>0</v>
      </c>
    </row>
    <row r="16" spans="1:4" x14ac:dyDescent="0.3">
      <c r="A16" t="s">
        <v>85</v>
      </c>
      <c r="D16">
        <v>0</v>
      </c>
    </row>
    <row r="17" spans="1:4" x14ac:dyDescent="0.3">
      <c r="A17" t="s">
        <v>87</v>
      </c>
      <c r="D17">
        <v>0</v>
      </c>
    </row>
    <row r="18" spans="1:4" x14ac:dyDescent="0.3">
      <c r="A18" t="s">
        <v>89</v>
      </c>
      <c r="D18">
        <v>0</v>
      </c>
    </row>
    <row r="19" spans="1:4" x14ac:dyDescent="0.3">
      <c r="A19" t="s">
        <v>165</v>
      </c>
      <c r="D19">
        <v>0</v>
      </c>
    </row>
    <row r="21" spans="1:4" x14ac:dyDescent="0.3">
      <c r="A21" t="s">
        <v>90</v>
      </c>
    </row>
    <row r="22" spans="1:4" x14ac:dyDescent="0.3">
      <c r="A22" t="s">
        <v>221</v>
      </c>
      <c r="C22" t="s">
        <v>145</v>
      </c>
      <c r="D22">
        <v>10</v>
      </c>
    </row>
    <row r="23" spans="1:4" x14ac:dyDescent="0.3">
      <c r="A23" t="s">
        <v>222</v>
      </c>
    </row>
    <row r="24" spans="1:4" x14ac:dyDescent="0.3">
      <c r="A24" t="s">
        <v>219</v>
      </c>
    </row>
    <row r="25" spans="1:4" x14ac:dyDescent="0.3">
      <c r="A25" t="s">
        <v>223</v>
      </c>
    </row>
    <row r="26" spans="1:4" x14ac:dyDescent="0.3">
      <c r="A26" t="s">
        <v>220</v>
      </c>
    </row>
    <row r="28" spans="1:4" x14ac:dyDescent="0.3">
      <c r="A28" t="s">
        <v>212</v>
      </c>
      <c r="D28">
        <v>10</v>
      </c>
    </row>
    <row r="29" spans="1:4" x14ac:dyDescent="0.3">
      <c r="A29" t="s">
        <v>211</v>
      </c>
      <c r="C29" t="s">
        <v>164</v>
      </c>
      <c r="D29">
        <v>10</v>
      </c>
    </row>
    <row r="30" spans="1:4" x14ac:dyDescent="0.3">
      <c r="A30" t="s">
        <v>213</v>
      </c>
    </row>
    <row r="32" spans="1:4" x14ac:dyDescent="0.3">
      <c r="A32" t="s">
        <v>175</v>
      </c>
    </row>
    <row r="34" spans="1:4" x14ac:dyDescent="0.3">
      <c r="A34" t="s">
        <v>208</v>
      </c>
    </row>
    <row r="35" spans="1:4" x14ac:dyDescent="0.3">
      <c r="A35" t="s">
        <v>209</v>
      </c>
    </row>
    <row r="36" spans="1:4" x14ac:dyDescent="0.3">
      <c r="A36" t="s">
        <v>210</v>
      </c>
      <c r="C36" s="8" t="s">
        <v>146</v>
      </c>
      <c r="D36">
        <v>10</v>
      </c>
    </row>
    <row r="38" spans="1:4" x14ac:dyDescent="0.3">
      <c r="A38" t="s">
        <v>167</v>
      </c>
      <c r="C38" s="8" t="s">
        <v>156</v>
      </c>
      <c r="D38">
        <v>9</v>
      </c>
    </row>
    <row r="39" spans="1:4" x14ac:dyDescent="0.3">
      <c r="A39" t="s">
        <v>166</v>
      </c>
      <c r="C39" t="s">
        <v>158</v>
      </c>
      <c r="D39">
        <v>11</v>
      </c>
    </row>
    <row r="40" spans="1:4" x14ac:dyDescent="0.3">
      <c r="A40" t="s">
        <v>168</v>
      </c>
      <c r="C40" t="s">
        <v>157</v>
      </c>
      <c r="D40">
        <v>4</v>
      </c>
    </row>
    <row r="42" spans="1:4" x14ac:dyDescent="0.3">
      <c r="A42" t="s">
        <v>195</v>
      </c>
      <c r="C42" t="s">
        <v>152</v>
      </c>
      <c r="D42">
        <v>30</v>
      </c>
    </row>
    <row r="43" spans="1:4" x14ac:dyDescent="0.3">
      <c r="A43" t="s">
        <v>196</v>
      </c>
      <c r="C43" t="s">
        <v>152</v>
      </c>
      <c r="D43">
        <v>31</v>
      </c>
    </row>
    <row r="44" spans="1:4" x14ac:dyDescent="0.3">
      <c r="A44" t="s">
        <v>197</v>
      </c>
      <c r="C44" t="s">
        <v>153</v>
      </c>
      <c r="D44">
        <v>32</v>
      </c>
    </row>
    <row r="45" spans="1:4" x14ac:dyDescent="0.3">
      <c r="A45" t="s">
        <v>198</v>
      </c>
      <c r="C45" t="s">
        <v>153</v>
      </c>
      <c r="D45">
        <v>33</v>
      </c>
    </row>
    <row r="46" spans="1:4" x14ac:dyDescent="0.3">
      <c r="A46" t="s">
        <v>199</v>
      </c>
      <c r="C46" t="s">
        <v>154</v>
      </c>
      <c r="D46">
        <v>34</v>
      </c>
    </row>
    <row r="47" spans="1:4" x14ac:dyDescent="0.3">
      <c r="A47" t="s">
        <v>200</v>
      </c>
      <c r="C47" t="s">
        <v>154</v>
      </c>
      <c r="D47">
        <v>35</v>
      </c>
    </row>
    <row r="48" spans="1:4" x14ac:dyDescent="0.3">
      <c r="A48" t="s">
        <v>174</v>
      </c>
    </row>
    <row r="50" spans="1:4" x14ac:dyDescent="0.3">
      <c r="A50" t="s">
        <v>169</v>
      </c>
    </row>
    <row r="51" spans="1:4" x14ac:dyDescent="0.3">
      <c r="A51" t="s">
        <v>170</v>
      </c>
      <c r="C51" t="s">
        <v>148</v>
      </c>
      <c r="D51">
        <v>10</v>
      </c>
    </row>
    <row r="52" spans="1:4" x14ac:dyDescent="0.3">
      <c r="A52" t="s">
        <v>171</v>
      </c>
    </row>
    <row r="53" spans="1:4" x14ac:dyDescent="0.3">
      <c r="A53" t="s">
        <v>172</v>
      </c>
      <c r="C53" s="8" t="s">
        <v>146</v>
      </c>
      <c r="D53">
        <v>9</v>
      </c>
    </row>
    <row r="54" spans="1:4" x14ac:dyDescent="0.3">
      <c r="A54" t="s">
        <v>173</v>
      </c>
      <c r="C54" t="s">
        <v>145</v>
      </c>
      <c r="D54">
        <v>3</v>
      </c>
    </row>
    <row r="56" spans="1:4" x14ac:dyDescent="0.3">
      <c r="A56" t="s">
        <v>50</v>
      </c>
      <c r="C56" s="8" t="s">
        <v>147</v>
      </c>
      <c r="D56">
        <v>10</v>
      </c>
    </row>
    <row r="57" spans="1:4" x14ac:dyDescent="0.3">
      <c r="A57" t="s">
        <v>49</v>
      </c>
      <c r="C57" t="s">
        <v>155</v>
      </c>
      <c r="D57">
        <v>10</v>
      </c>
    </row>
    <row r="60" spans="1:4" x14ac:dyDescent="0.3">
      <c r="A60" t="s">
        <v>134</v>
      </c>
    </row>
    <row r="61" spans="1:4" x14ac:dyDescent="0.3">
      <c r="A61" t="s">
        <v>135</v>
      </c>
    </row>
    <row r="62" spans="1:4" x14ac:dyDescent="0.3">
      <c r="A62" t="s">
        <v>137</v>
      </c>
    </row>
    <row r="63" spans="1:4" x14ac:dyDescent="0.3">
      <c r="A63" t="s">
        <v>138</v>
      </c>
    </row>
    <row r="64" spans="1:4" x14ac:dyDescent="0.3">
      <c r="A64" t="s">
        <v>235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B031A-8F6B-4A01-B2DE-DD19A2E3D336}">
  <dimension ref="A1:Z93"/>
  <sheetViews>
    <sheetView tabSelected="1" zoomScale="80" zoomScaleNormal="80" workbookViewId="0">
      <pane xSplit="4" ySplit="3" topLeftCell="H13" activePane="bottomRight" state="frozen"/>
      <selection pane="topRight" activeCell="F1" sqref="F1"/>
      <selection pane="bottomLeft" activeCell="A4" sqref="A4"/>
      <selection pane="bottomRight" activeCell="N29" sqref="N29"/>
    </sheetView>
  </sheetViews>
  <sheetFormatPr defaultColWidth="13" defaultRowHeight="14.4" x14ac:dyDescent="0.3"/>
  <cols>
    <col min="1" max="1" width="27.77734375" bestFit="1" customWidth="1"/>
    <col min="2" max="2" width="21.77734375" customWidth="1"/>
    <col min="3" max="3" width="21" bestFit="1" customWidth="1"/>
    <col min="4" max="4" width="14" hidden="1" customWidth="1"/>
    <col min="5" max="5" width="10.77734375" customWidth="1"/>
    <col min="6" max="6" width="14.77734375" customWidth="1"/>
    <col min="7" max="9" width="10.77734375" customWidth="1"/>
    <col min="10" max="10" width="20.21875" customWidth="1"/>
    <col min="11" max="12" width="24.5546875" bestFit="1" customWidth="1"/>
    <col min="13" max="13" width="10.77734375" customWidth="1"/>
    <col min="14" max="14" width="24.5546875" bestFit="1" customWidth="1"/>
    <col min="15" max="15" width="17.77734375" customWidth="1"/>
    <col min="16" max="16" width="18" customWidth="1"/>
    <col min="17" max="17" width="17.77734375" customWidth="1"/>
    <col min="18" max="18" width="30" bestFit="1" customWidth="1"/>
    <col min="19" max="19" width="15.77734375" customWidth="1"/>
    <col min="20" max="20" width="13.21875" customWidth="1"/>
    <col min="21" max="21" width="14.21875" customWidth="1"/>
    <col min="22" max="22" width="14.44140625" customWidth="1"/>
    <col min="23" max="23" width="12.77734375" customWidth="1"/>
    <col min="24" max="24" width="13.77734375" customWidth="1"/>
    <col min="25" max="25" width="17.21875" customWidth="1"/>
    <col min="26" max="26" width="16.21875" customWidth="1"/>
    <col min="27" max="27" width="13" customWidth="1"/>
  </cols>
  <sheetData>
    <row r="1" spans="1:26" x14ac:dyDescent="0.3">
      <c r="A1" t="s">
        <v>125</v>
      </c>
      <c r="B1" t="s">
        <v>126</v>
      </c>
      <c r="C1" t="s">
        <v>127</v>
      </c>
      <c r="D1" t="s">
        <v>128</v>
      </c>
      <c r="E1" t="s">
        <v>105</v>
      </c>
      <c r="F1" t="s">
        <v>111</v>
      </c>
      <c r="G1" t="s">
        <v>106</v>
      </c>
      <c r="H1" t="s">
        <v>40</v>
      </c>
      <c r="I1" t="s">
        <v>5</v>
      </c>
      <c r="J1" t="s">
        <v>11</v>
      </c>
      <c r="K1" t="s">
        <v>9</v>
      </c>
      <c r="L1" t="s">
        <v>10</v>
      </c>
      <c r="M1" t="s">
        <v>7</v>
      </c>
      <c r="N1" t="s">
        <v>8</v>
      </c>
      <c r="O1" t="s">
        <v>6</v>
      </c>
      <c r="P1" t="s">
        <v>2</v>
      </c>
      <c r="Q1" t="s">
        <v>3</v>
      </c>
      <c r="R1" t="s">
        <v>4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100</v>
      </c>
      <c r="Y1" t="s">
        <v>113</v>
      </c>
      <c r="Z1" t="s">
        <v>114</v>
      </c>
    </row>
    <row r="2" spans="1:26" s="5" customFormat="1" ht="58.2" customHeight="1" x14ac:dyDescent="0.3">
      <c r="E2" s="5" t="s">
        <v>107</v>
      </c>
      <c r="F2" s="5" t="s">
        <v>112</v>
      </c>
      <c r="G2" s="5" t="s">
        <v>108</v>
      </c>
      <c r="K2" s="5" t="s">
        <v>23</v>
      </c>
      <c r="L2" s="5" t="s">
        <v>24</v>
      </c>
      <c r="M2" s="5" t="s">
        <v>129</v>
      </c>
      <c r="N2" s="5" t="s">
        <v>22</v>
      </c>
      <c r="O2" s="5" t="s">
        <v>130</v>
      </c>
      <c r="P2" s="5" t="s">
        <v>99</v>
      </c>
      <c r="Q2" s="5" t="s">
        <v>98</v>
      </c>
      <c r="R2" s="5" t="s">
        <v>51</v>
      </c>
      <c r="S2" s="5" t="s">
        <v>58</v>
      </c>
      <c r="T2" s="5" t="s">
        <v>57</v>
      </c>
      <c r="U2" s="5" t="s">
        <v>69</v>
      </c>
      <c r="V2" s="5" t="s">
        <v>68</v>
      </c>
      <c r="W2" s="5" t="s">
        <v>131</v>
      </c>
      <c r="X2" s="5" t="s">
        <v>70</v>
      </c>
      <c r="Y2" s="5" t="s">
        <v>115</v>
      </c>
      <c r="Z2" s="5" t="s">
        <v>116</v>
      </c>
    </row>
    <row r="3" spans="1:26" s="1" customFormat="1" x14ac:dyDescent="0.3">
      <c r="H3" s="1" t="s">
        <v>41</v>
      </c>
      <c r="K3" s="1" t="str">
        <f>Power</f>
        <v>GW</v>
      </c>
      <c r="L3" s="1" t="str">
        <f>Power</f>
        <v>GW</v>
      </c>
      <c r="M3" s="1" t="str">
        <f>Power</f>
        <v>GW</v>
      </c>
      <c r="N3" s="1" t="str">
        <f>Power</f>
        <v>GW</v>
      </c>
      <c r="O3" s="1" t="s">
        <v>25</v>
      </c>
      <c r="P3" s="1" t="s">
        <v>53</v>
      </c>
      <c r="Q3" s="1" t="s">
        <v>52</v>
      </c>
      <c r="R3" s="1" t="s">
        <v>35</v>
      </c>
      <c r="S3" s="1" t="str">
        <f>Energy&amp;"/a"</f>
        <v>TWh/a</v>
      </c>
      <c r="T3" s="1" t="str">
        <f>Energy&amp;"/a"</f>
        <v>TWh/a</v>
      </c>
    </row>
    <row r="4" spans="1:26" x14ac:dyDescent="0.3">
      <c r="A4" s="3" t="s">
        <v>71</v>
      </c>
      <c r="B4" s="3" t="s">
        <v>17</v>
      </c>
      <c r="C4" s="3" t="s">
        <v>45</v>
      </c>
      <c r="D4" s="3" t="s">
        <v>0</v>
      </c>
      <c r="E4" s="3"/>
      <c r="F4" s="3"/>
      <c r="G4" s="3"/>
      <c r="H4" s="4">
        <v>0</v>
      </c>
      <c r="I4" s="3">
        <v>1</v>
      </c>
      <c r="J4" s="3"/>
      <c r="K4" s="4"/>
      <c r="N4" s="3"/>
      <c r="O4" s="4"/>
      <c r="P4" s="3">
        <v>20</v>
      </c>
      <c r="Q4" s="3"/>
      <c r="R4" s="3"/>
      <c r="S4" s="4">
        <v>310</v>
      </c>
      <c r="T4" s="3"/>
      <c r="U4" s="3"/>
      <c r="V4" s="3"/>
      <c r="W4" s="3"/>
      <c r="X4" s="3"/>
      <c r="Y4" s="3"/>
      <c r="Z4" s="3"/>
    </row>
    <row r="5" spans="1:26" x14ac:dyDescent="0.3">
      <c r="A5" s="3" t="s">
        <v>20</v>
      </c>
      <c r="B5" s="3" t="s">
        <v>17</v>
      </c>
      <c r="C5" s="3" t="s">
        <v>18</v>
      </c>
      <c r="D5" s="3" t="s">
        <v>0</v>
      </c>
      <c r="E5" s="3"/>
      <c r="F5" s="3"/>
      <c r="G5" s="3"/>
      <c r="H5" s="4">
        <v>0.34</v>
      </c>
      <c r="I5" s="3">
        <v>1</v>
      </c>
      <c r="J5" s="3"/>
      <c r="K5" s="4"/>
      <c r="N5" s="3"/>
      <c r="O5" s="4"/>
      <c r="P5" s="3" t="s">
        <v>182</v>
      </c>
      <c r="Q5" s="3"/>
      <c r="R5" s="3"/>
      <c r="S5" s="4"/>
      <c r="T5" s="3"/>
      <c r="U5" s="3"/>
      <c r="V5" s="3"/>
      <c r="W5" s="3"/>
      <c r="X5" s="3"/>
      <c r="Y5" s="3"/>
      <c r="Z5" s="3"/>
    </row>
    <row r="6" spans="1:26" x14ac:dyDescent="0.3">
      <c r="A6" s="3" t="s">
        <v>72</v>
      </c>
      <c r="B6" s="3" t="s">
        <v>17</v>
      </c>
      <c r="C6" s="3" t="s">
        <v>73</v>
      </c>
      <c r="D6" s="3" t="s">
        <v>0</v>
      </c>
      <c r="E6" s="3"/>
      <c r="F6" s="3"/>
      <c r="G6" s="3"/>
      <c r="H6" s="4">
        <v>0.27</v>
      </c>
      <c r="I6" s="3">
        <v>1</v>
      </c>
      <c r="J6" s="3"/>
      <c r="K6" s="4"/>
      <c r="N6" s="3"/>
      <c r="O6" s="4"/>
      <c r="P6" s="3" t="s">
        <v>183</v>
      </c>
      <c r="Q6" s="3"/>
      <c r="R6" s="3"/>
      <c r="S6" s="4"/>
      <c r="T6" s="3"/>
      <c r="U6" s="3"/>
      <c r="V6" s="3"/>
      <c r="W6" s="3"/>
      <c r="X6" s="3"/>
      <c r="Y6" s="3"/>
      <c r="Z6" s="3"/>
    </row>
    <row r="7" spans="1:26" x14ac:dyDescent="0.3">
      <c r="A7" s="3" t="s">
        <v>74</v>
      </c>
      <c r="B7" s="3" t="s">
        <v>17</v>
      </c>
      <c r="C7" s="3" t="s">
        <v>48</v>
      </c>
      <c r="D7" s="3" t="s">
        <v>0</v>
      </c>
      <c r="E7" s="3"/>
      <c r="F7" s="3"/>
      <c r="G7" s="3"/>
      <c r="H7" s="4">
        <v>0.4</v>
      </c>
      <c r="I7" s="3">
        <v>1</v>
      </c>
      <c r="J7" s="3"/>
      <c r="K7" s="4"/>
      <c r="N7" s="3"/>
      <c r="O7" s="4"/>
      <c r="P7" s="3">
        <v>6.1</v>
      </c>
      <c r="Q7" s="3"/>
      <c r="R7" s="3"/>
      <c r="S7" s="4"/>
      <c r="T7" s="3"/>
      <c r="U7" s="3"/>
      <c r="V7" s="3"/>
      <c r="W7" s="3"/>
      <c r="X7" s="3"/>
      <c r="Y7" s="3"/>
      <c r="Z7" s="3"/>
    </row>
    <row r="8" spans="1:26" x14ac:dyDescent="0.3">
      <c r="A8" s="3" t="s">
        <v>75</v>
      </c>
      <c r="B8" s="3" t="s">
        <v>17</v>
      </c>
      <c r="C8" s="3" t="s">
        <v>76</v>
      </c>
      <c r="D8" s="3" t="s">
        <v>0</v>
      </c>
      <c r="E8" s="3"/>
      <c r="F8" s="3"/>
      <c r="G8" s="3"/>
      <c r="H8" s="4">
        <v>0.2</v>
      </c>
      <c r="I8" s="3">
        <v>1</v>
      </c>
      <c r="J8" s="3"/>
      <c r="K8" s="4"/>
      <c r="N8" s="3"/>
      <c r="O8" s="4"/>
      <c r="P8" s="3" t="s">
        <v>184</v>
      </c>
      <c r="Q8" s="3"/>
      <c r="R8" s="3"/>
      <c r="S8" s="4"/>
      <c r="T8" s="3"/>
      <c r="U8" s="3"/>
      <c r="V8" s="3"/>
      <c r="W8" s="3"/>
      <c r="X8" s="3"/>
      <c r="Y8" s="3"/>
      <c r="Z8" s="3"/>
    </row>
    <row r="9" spans="1:26" x14ac:dyDescent="0.3">
      <c r="A9" s="3" t="s">
        <v>77</v>
      </c>
      <c r="B9" s="3" t="s">
        <v>17</v>
      </c>
      <c r="C9" s="3" t="s">
        <v>47</v>
      </c>
      <c r="D9" s="3" t="s">
        <v>0</v>
      </c>
      <c r="E9" s="3"/>
      <c r="F9" s="3"/>
      <c r="G9" s="3"/>
      <c r="H9" s="4">
        <v>0</v>
      </c>
      <c r="I9" s="3">
        <v>1</v>
      </c>
      <c r="J9" s="3"/>
      <c r="K9" s="4"/>
      <c r="N9" s="3"/>
      <c r="O9" s="4"/>
      <c r="Q9" s="3"/>
      <c r="R9" s="3"/>
      <c r="S9" s="4"/>
      <c r="T9" s="3"/>
      <c r="U9" s="3"/>
      <c r="V9" s="3"/>
      <c r="W9" s="3"/>
      <c r="X9" s="3"/>
      <c r="Y9" s="3"/>
      <c r="Z9" s="3"/>
    </row>
    <row r="10" spans="1:26" x14ac:dyDescent="0.3">
      <c r="A10" s="3" t="s">
        <v>78</v>
      </c>
      <c r="B10" s="3" t="s">
        <v>17</v>
      </c>
      <c r="C10" s="3" t="s">
        <v>46</v>
      </c>
      <c r="D10" s="3" t="s">
        <v>0</v>
      </c>
      <c r="E10" s="3"/>
      <c r="F10" s="3"/>
      <c r="G10" s="3"/>
      <c r="H10" s="4">
        <v>0.38</v>
      </c>
      <c r="I10" s="3">
        <v>1</v>
      </c>
      <c r="J10" s="3"/>
      <c r="K10" s="4"/>
      <c r="N10" s="3"/>
      <c r="O10" s="4"/>
      <c r="Q10" s="3"/>
      <c r="R10" s="3"/>
      <c r="S10" s="4">
        <v>69</v>
      </c>
      <c r="T10" s="3"/>
      <c r="U10" s="3"/>
      <c r="V10" s="3"/>
      <c r="W10" s="3"/>
      <c r="X10" s="3"/>
      <c r="Y10" s="3"/>
      <c r="Z10" s="3"/>
    </row>
    <row r="11" spans="1:26" x14ac:dyDescent="0.3">
      <c r="A11" s="3" t="s">
        <v>134</v>
      </c>
      <c r="B11" s="3" t="s">
        <v>17</v>
      </c>
      <c r="C11" s="3" t="s">
        <v>139</v>
      </c>
      <c r="D11" s="3" t="s">
        <v>0</v>
      </c>
      <c r="E11" s="3"/>
      <c r="F11" s="3"/>
      <c r="G11" s="3"/>
      <c r="H11" s="3">
        <v>0</v>
      </c>
      <c r="I11" s="3">
        <v>1</v>
      </c>
      <c r="J11" s="3"/>
      <c r="K11" s="4"/>
      <c r="N11" s="3"/>
      <c r="O11" s="4"/>
      <c r="P11" s="3" t="s">
        <v>140</v>
      </c>
      <c r="Q11" s="3"/>
      <c r="R11" s="3"/>
      <c r="S11" s="3">
        <v>0</v>
      </c>
      <c r="T11" s="3"/>
      <c r="U11" s="3"/>
      <c r="V11" s="3"/>
      <c r="W11" s="3"/>
      <c r="X11" s="3"/>
      <c r="Y11" s="3"/>
      <c r="Z11" s="3"/>
    </row>
    <row r="12" spans="1:26" x14ac:dyDescent="0.3">
      <c r="A12" s="3"/>
      <c r="B12" s="3"/>
      <c r="C12" s="3"/>
      <c r="D12" s="3"/>
      <c r="E12" s="3"/>
      <c r="F12" s="3"/>
      <c r="G12" s="3"/>
      <c r="I12" s="3"/>
      <c r="J12" s="3"/>
      <c r="K12" s="4"/>
      <c r="N12" s="3"/>
      <c r="O12" s="4"/>
      <c r="Q12" s="3"/>
      <c r="R12" s="3"/>
      <c r="S12" s="4"/>
      <c r="T12" s="3"/>
      <c r="U12" s="3"/>
      <c r="V12" s="3"/>
      <c r="W12" s="3"/>
      <c r="X12" s="3"/>
      <c r="Y12" s="3"/>
      <c r="Z12" s="3"/>
    </row>
    <row r="13" spans="1:26" x14ac:dyDescent="0.3">
      <c r="A13" s="3" t="s">
        <v>79</v>
      </c>
      <c r="B13" s="3" t="s">
        <v>73</v>
      </c>
      <c r="C13" s="3" t="s">
        <v>80</v>
      </c>
      <c r="D13" s="3" t="s">
        <v>0</v>
      </c>
      <c r="E13" s="3"/>
      <c r="F13" s="3"/>
      <c r="G13" s="3"/>
      <c r="I13" s="3">
        <v>0.88</v>
      </c>
      <c r="J13" s="3"/>
      <c r="K13" s="4"/>
      <c r="N13" s="3"/>
      <c r="O13" s="4"/>
      <c r="Q13" s="3"/>
      <c r="R13" s="3"/>
      <c r="S13" s="4"/>
      <c r="T13" s="3"/>
      <c r="U13" s="3"/>
      <c r="V13" s="3"/>
      <c r="W13" s="3"/>
      <c r="X13" s="3"/>
      <c r="Y13" s="3"/>
      <c r="Z13" s="3"/>
    </row>
    <row r="14" spans="1:26" x14ac:dyDescent="0.3">
      <c r="A14" t="s">
        <v>137</v>
      </c>
      <c r="B14" s="3" t="s">
        <v>76</v>
      </c>
      <c r="C14" s="3" t="s">
        <v>136</v>
      </c>
      <c r="D14" s="3" t="s">
        <v>0</v>
      </c>
      <c r="E14" s="3"/>
      <c r="F14" s="3"/>
      <c r="G14" s="3"/>
      <c r="I14" s="3">
        <v>1</v>
      </c>
      <c r="J14" s="3"/>
      <c r="K14" s="4"/>
      <c r="N14" s="3"/>
      <c r="O14" s="4"/>
      <c r="Q14" s="3"/>
      <c r="R14" s="3"/>
      <c r="S14" s="4"/>
      <c r="T14" s="3"/>
      <c r="U14" s="3"/>
      <c r="V14" s="3"/>
      <c r="W14" s="3"/>
      <c r="X14" s="3"/>
      <c r="Y14" s="3"/>
      <c r="Z14" s="3"/>
    </row>
    <row r="15" spans="1:26" x14ac:dyDescent="0.3">
      <c r="A15" t="s">
        <v>138</v>
      </c>
      <c r="B15" s="3" t="s">
        <v>139</v>
      </c>
      <c r="C15" s="3" t="s">
        <v>136</v>
      </c>
      <c r="D15" s="3" t="s">
        <v>0</v>
      </c>
      <c r="E15" s="3"/>
      <c r="F15" s="3"/>
      <c r="G15" s="3"/>
      <c r="I15" s="3">
        <v>1</v>
      </c>
      <c r="J15" s="3"/>
      <c r="K15" s="4"/>
      <c r="N15" s="3"/>
      <c r="O15" s="4"/>
      <c r="Q15" s="3"/>
      <c r="R15" s="3"/>
      <c r="S15" s="4"/>
      <c r="T15" s="3"/>
      <c r="U15" s="3"/>
      <c r="V15" s="3"/>
      <c r="W15" s="3"/>
      <c r="X15" s="3"/>
      <c r="Y15" s="3"/>
      <c r="Z15" s="3"/>
    </row>
    <row r="16" spans="1:26" x14ac:dyDescent="0.3">
      <c r="A16" s="3"/>
      <c r="B16" s="3"/>
      <c r="C16" s="3"/>
      <c r="D16" s="3"/>
      <c r="E16" s="3"/>
      <c r="F16" s="3"/>
      <c r="G16" s="3"/>
      <c r="I16" s="3"/>
      <c r="J16" s="3"/>
      <c r="K16" s="4"/>
      <c r="N16" s="3"/>
      <c r="O16" s="4"/>
      <c r="Q16" s="3"/>
      <c r="R16" s="3"/>
      <c r="S16" s="4"/>
      <c r="T16" s="3"/>
      <c r="U16" s="3"/>
      <c r="V16" s="3"/>
      <c r="W16" s="3"/>
      <c r="X16" s="3"/>
      <c r="Y16" s="3"/>
      <c r="Z16" s="3"/>
    </row>
    <row r="17" spans="1:26" x14ac:dyDescent="0.3">
      <c r="A17" s="3" t="s">
        <v>81</v>
      </c>
      <c r="B17" s="3" t="s">
        <v>82</v>
      </c>
      <c r="C17" s="3" t="s">
        <v>17</v>
      </c>
      <c r="D17" s="3" t="s">
        <v>0</v>
      </c>
      <c r="E17" s="3"/>
      <c r="F17" s="3"/>
      <c r="G17" s="3"/>
      <c r="I17" s="3">
        <v>1</v>
      </c>
      <c r="J17" s="3"/>
      <c r="K17" s="4"/>
      <c r="N17" s="3"/>
      <c r="O17" s="4"/>
      <c r="Q17" s="3"/>
      <c r="R17" s="3"/>
      <c r="T17" s="4" t="s">
        <v>185</v>
      </c>
      <c r="U17" s="3"/>
      <c r="V17" s="3"/>
      <c r="W17" s="3"/>
      <c r="X17" s="3"/>
      <c r="Y17" s="3" t="s">
        <v>59</v>
      </c>
      <c r="Z17" s="3"/>
    </row>
    <row r="18" spans="1:26" x14ac:dyDescent="0.3">
      <c r="A18" s="3" t="s">
        <v>21</v>
      </c>
      <c r="B18" s="3" t="s">
        <v>19</v>
      </c>
      <c r="C18" s="3" t="s">
        <v>17</v>
      </c>
      <c r="D18" s="3" t="s">
        <v>0</v>
      </c>
      <c r="E18" s="3"/>
      <c r="F18" s="3"/>
      <c r="G18" s="3"/>
      <c r="I18" s="3">
        <v>1</v>
      </c>
      <c r="J18" s="3"/>
      <c r="K18" s="4"/>
      <c r="N18" s="3"/>
      <c r="O18" s="4"/>
      <c r="Q18" s="3"/>
      <c r="R18" s="3"/>
      <c r="T18" s="4">
        <v>511</v>
      </c>
      <c r="U18" s="3"/>
      <c r="V18" s="3"/>
      <c r="W18" s="3"/>
      <c r="X18" s="3"/>
      <c r="Y18" s="3" t="s">
        <v>60</v>
      </c>
      <c r="Z18" s="3"/>
    </row>
    <row r="19" spans="1:26" x14ac:dyDescent="0.3">
      <c r="A19" s="3" t="s">
        <v>83</v>
      </c>
      <c r="B19" s="3" t="s">
        <v>84</v>
      </c>
      <c r="C19" s="3" t="s">
        <v>17</v>
      </c>
      <c r="D19" s="3" t="s">
        <v>0</v>
      </c>
      <c r="E19" s="3"/>
      <c r="F19" s="3"/>
      <c r="G19" s="3"/>
      <c r="I19" s="3">
        <v>1</v>
      </c>
      <c r="J19" s="3"/>
      <c r="K19" s="4"/>
      <c r="N19" s="3"/>
      <c r="O19" s="4"/>
      <c r="Q19" s="3"/>
      <c r="R19" s="3"/>
      <c r="T19" s="4">
        <v>250</v>
      </c>
      <c r="U19" s="3"/>
      <c r="V19" s="3"/>
      <c r="W19" s="3"/>
      <c r="X19" s="3"/>
      <c r="Y19" s="3" t="s">
        <v>61</v>
      </c>
      <c r="Z19" s="3"/>
    </row>
    <row r="20" spans="1:26" x14ac:dyDescent="0.3">
      <c r="A20" s="3" t="s">
        <v>85</v>
      </c>
      <c r="B20" s="3" t="s">
        <v>86</v>
      </c>
      <c r="C20" s="3" t="s">
        <v>17</v>
      </c>
      <c r="D20" s="3" t="s">
        <v>0</v>
      </c>
      <c r="E20" s="3"/>
      <c r="F20" s="3"/>
      <c r="G20" s="3"/>
      <c r="I20" s="3">
        <v>1</v>
      </c>
      <c r="J20" s="3"/>
      <c r="K20" s="4"/>
      <c r="N20" s="3"/>
      <c r="O20" s="4"/>
      <c r="Q20" s="3"/>
      <c r="R20" s="3"/>
      <c r="T20" s="4">
        <v>245</v>
      </c>
      <c r="U20" s="3"/>
      <c r="V20" s="3"/>
      <c r="W20" s="3"/>
      <c r="X20" s="3"/>
      <c r="Y20" s="3" t="s">
        <v>61</v>
      </c>
      <c r="Z20" s="3"/>
    </row>
    <row r="21" spans="1:26" x14ac:dyDescent="0.3">
      <c r="A21" s="3" t="s">
        <v>87</v>
      </c>
      <c r="B21" s="3" t="s">
        <v>88</v>
      </c>
      <c r="C21" s="3" t="s">
        <v>17</v>
      </c>
      <c r="D21" s="3" t="s">
        <v>0</v>
      </c>
      <c r="E21" s="3"/>
      <c r="F21" s="3"/>
      <c r="G21" s="3"/>
      <c r="I21" s="3">
        <v>1</v>
      </c>
      <c r="J21" s="3"/>
      <c r="K21" s="4"/>
      <c r="N21" s="3"/>
      <c r="O21" s="4"/>
      <c r="Q21" s="3"/>
      <c r="R21" s="3"/>
      <c r="T21" s="4">
        <v>210</v>
      </c>
      <c r="U21" s="3"/>
      <c r="V21" s="3"/>
      <c r="W21" s="3"/>
      <c r="X21" s="3"/>
      <c r="Y21" s="3" t="s">
        <v>61</v>
      </c>
      <c r="Z21" s="3"/>
    </row>
    <row r="22" spans="1:26" x14ac:dyDescent="0.3">
      <c r="A22" s="3" t="s">
        <v>89</v>
      </c>
      <c r="B22" s="3" t="s">
        <v>19</v>
      </c>
      <c r="C22" s="3" t="s">
        <v>17</v>
      </c>
      <c r="D22" s="3" t="s">
        <v>0</v>
      </c>
      <c r="E22" s="3"/>
      <c r="F22" s="3"/>
      <c r="G22" s="3"/>
      <c r="I22" s="3">
        <v>1</v>
      </c>
      <c r="J22" s="3"/>
      <c r="K22" s="4"/>
      <c r="N22" s="3"/>
      <c r="O22" s="4"/>
      <c r="Q22" s="3"/>
      <c r="R22" s="3"/>
      <c r="T22" s="4">
        <v>11</v>
      </c>
      <c r="U22" s="3"/>
      <c r="V22" s="3"/>
      <c r="W22" s="3"/>
      <c r="X22" s="3"/>
      <c r="Y22" s="3" t="s">
        <v>61</v>
      </c>
      <c r="Z22" s="3"/>
    </row>
    <row r="23" spans="1:26" x14ac:dyDescent="0.3">
      <c r="A23" t="s">
        <v>165</v>
      </c>
      <c r="B23" s="3" t="s">
        <v>80</v>
      </c>
      <c r="C23" s="3" t="s">
        <v>17</v>
      </c>
      <c r="D23" s="3" t="s">
        <v>0</v>
      </c>
      <c r="E23" s="3"/>
      <c r="F23" s="3"/>
      <c r="G23" s="3"/>
      <c r="I23" s="3">
        <v>1</v>
      </c>
      <c r="J23" s="3"/>
      <c r="K23" s="4"/>
      <c r="N23" s="3"/>
      <c r="O23" s="4"/>
      <c r="Q23" s="3"/>
      <c r="R23" s="3"/>
      <c r="T23" s="4">
        <v>135</v>
      </c>
      <c r="U23" s="3"/>
      <c r="V23" s="3"/>
      <c r="W23" s="3"/>
      <c r="X23" s="3"/>
      <c r="Y23" s="3" t="s">
        <v>61</v>
      </c>
      <c r="Z23" s="3"/>
    </row>
    <row r="24" spans="1:26" x14ac:dyDescent="0.3">
      <c r="A24" s="3"/>
      <c r="B24" s="3"/>
      <c r="C24" s="3"/>
      <c r="D24" s="3"/>
      <c r="E24" s="3"/>
      <c r="F24" s="3"/>
      <c r="G24" s="3"/>
      <c r="I24" s="3"/>
      <c r="J24" s="3"/>
      <c r="K24" s="4"/>
      <c r="N24" s="3"/>
      <c r="O24" s="4"/>
      <c r="Q24" s="3"/>
      <c r="R24" s="3"/>
      <c r="S24" s="4"/>
      <c r="T24" s="3"/>
      <c r="U24" s="3"/>
      <c r="V24" s="3"/>
      <c r="W24" s="3"/>
      <c r="X24" s="3"/>
      <c r="Y24" s="3"/>
      <c r="Z24" s="3"/>
    </row>
    <row r="25" spans="1:26" x14ac:dyDescent="0.3">
      <c r="A25" s="3" t="s">
        <v>173</v>
      </c>
      <c r="B25" s="3" t="s">
        <v>45</v>
      </c>
      <c r="C25" s="3" t="s">
        <v>19</v>
      </c>
      <c r="D25" s="3" t="s">
        <v>0</v>
      </c>
      <c r="E25" s="3"/>
      <c r="F25" s="3"/>
      <c r="G25" s="3"/>
      <c r="I25" s="3">
        <v>0.3</v>
      </c>
      <c r="J25" s="3">
        <v>0.86</v>
      </c>
      <c r="K25" s="4" t="s">
        <v>187</v>
      </c>
      <c r="L25" s="3"/>
      <c r="N25" s="3" t="s">
        <v>192</v>
      </c>
      <c r="O25" s="4">
        <v>30</v>
      </c>
      <c r="Q25" s="3">
        <v>165</v>
      </c>
      <c r="R25" s="3" t="s">
        <v>186</v>
      </c>
      <c r="S25" s="4"/>
      <c r="T25" s="3"/>
      <c r="U25" s="3"/>
      <c r="V25" s="3"/>
      <c r="W25" s="3"/>
      <c r="X25" s="3"/>
      <c r="Y25" s="3"/>
      <c r="Z25" s="3"/>
    </row>
    <row r="26" spans="1:26" x14ac:dyDescent="0.3">
      <c r="A26" s="3" t="s">
        <v>172</v>
      </c>
      <c r="B26" s="3" t="s">
        <v>18</v>
      </c>
      <c r="C26" s="3" t="s">
        <v>19</v>
      </c>
      <c r="D26" s="3" t="s">
        <v>0</v>
      </c>
      <c r="E26" s="3"/>
      <c r="F26" s="3"/>
      <c r="G26" s="3"/>
      <c r="I26" s="3">
        <v>0.38</v>
      </c>
      <c r="J26" s="3">
        <v>0.86</v>
      </c>
      <c r="K26" s="4" t="s">
        <v>188</v>
      </c>
      <c r="L26" s="4"/>
      <c r="N26" s="3" t="s">
        <v>193</v>
      </c>
      <c r="O26" s="4">
        <v>40</v>
      </c>
      <c r="Q26" s="3">
        <v>20</v>
      </c>
      <c r="R26" s="3">
        <v>1500</v>
      </c>
      <c r="S26" s="4"/>
      <c r="T26" s="3"/>
      <c r="U26" s="3"/>
      <c r="V26" s="3"/>
      <c r="W26" s="3"/>
      <c r="X26" s="3"/>
      <c r="Y26" s="3"/>
      <c r="Z26" s="3"/>
    </row>
    <row r="27" spans="1:26" x14ac:dyDescent="0.3">
      <c r="A27" s="3" t="s">
        <v>171</v>
      </c>
      <c r="B27" s="3" t="s">
        <v>136</v>
      </c>
      <c r="C27" s="3" t="s">
        <v>19</v>
      </c>
      <c r="D27" s="3" t="s">
        <v>0</v>
      </c>
      <c r="E27" s="3"/>
      <c r="F27" s="3"/>
      <c r="G27" s="3"/>
      <c r="I27" s="3">
        <v>0.4</v>
      </c>
      <c r="J27" s="3">
        <v>0.95</v>
      </c>
      <c r="K27" s="4" t="s">
        <v>189</v>
      </c>
      <c r="L27" s="4"/>
      <c r="N27" s="3" t="s">
        <v>194</v>
      </c>
      <c r="O27" s="4">
        <v>25</v>
      </c>
      <c r="Q27" s="3">
        <v>13</v>
      </c>
      <c r="R27" s="3">
        <v>400</v>
      </c>
      <c r="S27" s="4"/>
      <c r="T27" s="3"/>
      <c r="U27" s="3"/>
      <c r="V27" s="3"/>
      <c r="W27" s="3"/>
      <c r="X27" s="3"/>
      <c r="Y27" s="3"/>
      <c r="Z27" s="3"/>
    </row>
    <row r="28" spans="1:26" x14ac:dyDescent="0.3">
      <c r="A28" s="3" t="s">
        <v>170</v>
      </c>
      <c r="B28" s="3" t="s">
        <v>48</v>
      </c>
      <c r="C28" s="3" t="s">
        <v>19</v>
      </c>
      <c r="D28" s="3" t="s">
        <v>0</v>
      </c>
      <c r="E28" s="3"/>
      <c r="F28" s="3"/>
      <c r="G28" s="3"/>
      <c r="I28" s="3">
        <v>0.37</v>
      </c>
      <c r="J28" s="3">
        <v>0.76</v>
      </c>
      <c r="K28" s="4" t="s">
        <v>190</v>
      </c>
      <c r="L28" s="4"/>
      <c r="N28" s="3" t="s">
        <v>244</v>
      </c>
      <c r="O28" s="4">
        <v>40</v>
      </c>
      <c r="Q28" s="3">
        <v>50</v>
      </c>
      <c r="R28" s="3">
        <v>1600</v>
      </c>
      <c r="S28" s="4"/>
      <c r="T28" s="3"/>
      <c r="U28" s="3"/>
      <c r="V28" s="3"/>
      <c r="W28" s="3"/>
      <c r="X28" s="3"/>
      <c r="Y28" s="3"/>
      <c r="Z28" s="3"/>
    </row>
    <row r="29" spans="1:26" x14ac:dyDescent="0.3">
      <c r="A29" s="3" t="s">
        <v>169</v>
      </c>
      <c r="B29" s="3" t="s">
        <v>47</v>
      </c>
      <c r="C29" s="3" t="s">
        <v>19</v>
      </c>
      <c r="D29" s="3" t="s">
        <v>0</v>
      </c>
      <c r="E29" s="3"/>
      <c r="F29" s="3"/>
      <c r="G29" s="3"/>
      <c r="I29" s="3">
        <v>0.33</v>
      </c>
      <c r="J29" s="3">
        <v>0.95</v>
      </c>
      <c r="K29" s="4" t="s">
        <v>191</v>
      </c>
      <c r="L29" s="4"/>
      <c r="N29" s="3" t="s">
        <v>191</v>
      </c>
      <c r="O29" s="4">
        <v>60</v>
      </c>
      <c r="Q29" s="3">
        <v>102</v>
      </c>
      <c r="R29" s="3">
        <v>3323</v>
      </c>
      <c r="S29" s="4"/>
      <c r="T29" s="3"/>
      <c r="U29" s="3"/>
      <c r="V29" s="3"/>
      <c r="W29" s="3"/>
      <c r="X29" s="3"/>
      <c r="Y29" s="3" t="s">
        <v>61</v>
      </c>
      <c r="Z29" s="3"/>
    </row>
    <row r="30" spans="1:26" x14ac:dyDescent="0.3">
      <c r="A30" s="3"/>
      <c r="B30" s="3"/>
      <c r="C30" s="3"/>
      <c r="D30" s="3"/>
      <c r="E30" s="3"/>
      <c r="F30" s="3"/>
      <c r="G30" s="3"/>
      <c r="I30" s="3"/>
      <c r="J30" s="3"/>
      <c r="K30" s="4"/>
      <c r="L30" s="4"/>
      <c r="N30" s="3"/>
      <c r="O30" s="4"/>
      <c r="Q30" s="3"/>
      <c r="R30" s="3"/>
      <c r="S30" s="4"/>
      <c r="T30" s="3"/>
      <c r="U30" s="3"/>
      <c r="V30" s="3"/>
      <c r="W30" s="3"/>
      <c r="X30" s="3"/>
      <c r="Y30" s="3"/>
      <c r="Z30" s="3"/>
    </row>
    <row r="31" spans="1:26" x14ac:dyDescent="0.3">
      <c r="A31" t="s">
        <v>199</v>
      </c>
      <c r="B31" s="3" t="s">
        <v>17</v>
      </c>
      <c r="C31" s="3" t="s">
        <v>19</v>
      </c>
      <c r="D31" s="3" t="s">
        <v>0</v>
      </c>
      <c r="E31" s="3"/>
      <c r="F31" s="3"/>
      <c r="G31" s="3"/>
      <c r="I31" s="3">
        <v>1</v>
      </c>
      <c r="J31" s="3"/>
      <c r="K31" s="4" t="s">
        <v>204</v>
      </c>
      <c r="L31" s="3"/>
      <c r="N31" s="3" t="s">
        <v>204</v>
      </c>
      <c r="O31" s="4"/>
      <c r="Q31" s="3">
        <v>15</v>
      </c>
      <c r="R31" s="3"/>
      <c r="S31" s="4"/>
      <c r="T31" s="3"/>
      <c r="U31" s="3"/>
      <c r="V31" s="3"/>
      <c r="W31" s="3"/>
      <c r="X31" s="3"/>
      <c r="Y31" s="3"/>
      <c r="Z31" s="3" t="s">
        <v>66</v>
      </c>
    </row>
    <row r="32" spans="1:26" x14ac:dyDescent="0.3">
      <c r="A32" t="s">
        <v>200</v>
      </c>
      <c r="B32" s="3" t="s">
        <v>17</v>
      </c>
      <c r="C32" s="3" t="s">
        <v>19</v>
      </c>
      <c r="D32" s="3" t="s">
        <v>0</v>
      </c>
      <c r="E32" s="3"/>
      <c r="F32" s="3"/>
      <c r="G32" s="3"/>
      <c r="I32" s="3">
        <v>1</v>
      </c>
      <c r="J32" s="3"/>
      <c r="K32" s="4">
        <v>0</v>
      </c>
      <c r="L32" s="3"/>
      <c r="N32" s="3" t="s">
        <v>207</v>
      </c>
      <c r="O32" s="4">
        <v>25</v>
      </c>
      <c r="Q32" s="3">
        <v>15</v>
      </c>
      <c r="R32" s="3" t="s">
        <v>201</v>
      </c>
      <c r="S32" s="4"/>
      <c r="T32" s="3"/>
      <c r="U32" s="3"/>
      <c r="V32" s="3"/>
      <c r="W32" s="3"/>
      <c r="X32" s="3"/>
      <c r="Y32" s="3"/>
      <c r="Z32" s="6" t="s">
        <v>67</v>
      </c>
    </row>
    <row r="33" spans="1:26" x14ac:dyDescent="0.3">
      <c r="A33" t="s">
        <v>174</v>
      </c>
      <c r="B33" s="3" t="s">
        <v>17</v>
      </c>
      <c r="C33" s="3" t="s">
        <v>19</v>
      </c>
      <c r="D33" s="3" t="s">
        <v>0</v>
      </c>
      <c r="E33" s="3"/>
      <c r="F33" s="3"/>
      <c r="G33" s="3"/>
      <c r="I33" s="3">
        <v>1</v>
      </c>
      <c r="J33" s="3"/>
      <c r="K33" s="4">
        <v>3.8</v>
      </c>
      <c r="L33" s="3"/>
      <c r="N33" s="3">
        <v>3.8</v>
      </c>
      <c r="O33" s="4">
        <v>100</v>
      </c>
      <c r="Q33" s="3">
        <v>12</v>
      </c>
      <c r="R33" s="3">
        <v>5000</v>
      </c>
      <c r="S33" s="4"/>
      <c r="T33" s="3"/>
      <c r="U33" s="3"/>
      <c r="V33" s="3"/>
      <c r="W33" s="3"/>
      <c r="X33" s="3"/>
      <c r="Y33" s="3"/>
      <c r="Z33" s="3"/>
    </row>
    <row r="34" spans="1:26" x14ac:dyDescent="0.3">
      <c r="A34" t="s">
        <v>195</v>
      </c>
      <c r="B34" s="3" t="s">
        <v>17</v>
      </c>
      <c r="C34" s="3" t="s">
        <v>19</v>
      </c>
      <c r="D34" s="3" t="s">
        <v>0</v>
      </c>
      <c r="E34" s="3"/>
      <c r="F34" s="3"/>
      <c r="G34" s="3"/>
      <c r="I34" s="3">
        <v>1</v>
      </c>
      <c r="J34" s="3"/>
      <c r="K34" s="4" t="s">
        <v>205</v>
      </c>
      <c r="L34" s="3" t="s">
        <v>205</v>
      </c>
      <c r="N34" s="3" t="s">
        <v>205</v>
      </c>
      <c r="O34" s="4"/>
      <c r="Q34" s="3">
        <v>93</v>
      </c>
      <c r="R34" s="3"/>
      <c r="S34" s="4"/>
      <c r="T34" s="3"/>
      <c r="U34" s="3"/>
      <c r="V34" s="3"/>
      <c r="W34" s="3"/>
      <c r="X34" s="3"/>
      <c r="Y34" s="3"/>
      <c r="Z34" s="3" t="s">
        <v>62</v>
      </c>
    </row>
    <row r="35" spans="1:26" x14ac:dyDescent="0.3">
      <c r="A35" t="s">
        <v>196</v>
      </c>
      <c r="B35" s="3" t="s">
        <v>17</v>
      </c>
      <c r="C35" s="3" t="s">
        <v>19</v>
      </c>
      <c r="D35" s="3" t="s">
        <v>0</v>
      </c>
      <c r="E35" s="3"/>
      <c r="F35" s="3"/>
      <c r="G35" s="3"/>
      <c r="I35" s="3">
        <v>1</v>
      </c>
      <c r="J35" s="3"/>
      <c r="K35" s="4">
        <v>0</v>
      </c>
      <c r="L35" s="3"/>
      <c r="N35" s="3" t="s">
        <v>240</v>
      </c>
      <c r="O35" s="4">
        <v>25</v>
      </c>
      <c r="Q35" s="3">
        <v>93</v>
      </c>
      <c r="R35" s="3" t="s">
        <v>202</v>
      </c>
      <c r="S35" s="4"/>
      <c r="T35" s="3"/>
      <c r="U35" s="3"/>
      <c r="V35" s="3"/>
      <c r="W35" s="3"/>
      <c r="X35" s="3"/>
      <c r="Y35" s="3"/>
      <c r="Z35" s="3" t="s">
        <v>63</v>
      </c>
    </row>
    <row r="36" spans="1:26" x14ac:dyDescent="0.3">
      <c r="A36" t="s">
        <v>197</v>
      </c>
      <c r="B36" s="3" t="s">
        <v>17</v>
      </c>
      <c r="C36" s="3" t="s">
        <v>19</v>
      </c>
      <c r="D36" s="3" t="s">
        <v>0</v>
      </c>
      <c r="E36" s="3"/>
      <c r="F36" s="3"/>
      <c r="G36" s="3"/>
      <c r="I36" s="3">
        <v>1</v>
      </c>
      <c r="J36" s="3"/>
      <c r="K36" s="4" t="s">
        <v>206</v>
      </c>
      <c r="L36" s="3" t="s">
        <v>206</v>
      </c>
      <c r="N36" s="3" t="s">
        <v>206</v>
      </c>
      <c r="O36" s="4"/>
      <c r="Q36" s="3">
        <v>13</v>
      </c>
      <c r="R36" s="3"/>
      <c r="S36" s="4"/>
      <c r="T36" s="3"/>
      <c r="U36" s="3"/>
      <c r="V36" s="3"/>
      <c r="W36" s="3"/>
      <c r="X36" s="3"/>
      <c r="Y36" s="3"/>
      <c r="Z36" s="3" t="s">
        <v>64</v>
      </c>
    </row>
    <row r="37" spans="1:26" x14ac:dyDescent="0.3">
      <c r="A37" t="s">
        <v>198</v>
      </c>
      <c r="B37" s="3" t="s">
        <v>17</v>
      </c>
      <c r="C37" s="3" t="s">
        <v>19</v>
      </c>
      <c r="D37" s="3" t="s">
        <v>0</v>
      </c>
      <c r="E37" s="3"/>
      <c r="F37" s="3"/>
      <c r="G37" s="3"/>
      <c r="I37" s="3">
        <v>1</v>
      </c>
      <c r="J37" s="3"/>
      <c r="K37" s="4">
        <v>0</v>
      </c>
      <c r="L37" s="3"/>
      <c r="N37" s="3" t="s">
        <v>239</v>
      </c>
      <c r="O37" s="4">
        <v>25</v>
      </c>
      <c r="Q37" s="3">
        <v>13</v>
      </c>
      <c r="R37" s="3" t="s">
        <v>203</v>
      </c>
      <c r="S37" s="4"/>
      <c r="T37" s="3"/>
      <c r="U37" s="3"/>
      <c r="V37" s="3"/>
      <c r="W37" s="3"/>
      <c r="X37" s="3"/>
      <c r="Y37" s="3"/>
      <c r="Z37" s="3" t="s">
        <v>65</v>
      </c>
    </row>
    <row r="40" spans="1:26" x14ac:dyDescent="0.3">
      <c r="A40" t="s">
        <v>210</v>
      </c>
      <c r="B40" s="3" t="s">
        <v>18</v>
      </c>
      <c r="C40" s="3" t="s">
        <v>84</v>
      </c>
      <c r="D40" s="3" t="s">
        <v>0</v>
      </c>
      <c r="E40" s="3"/>
      <c r="F40" s="3"/>
      <c r="G40" s="3"/>
      <c r="I40" s="3">
        <v>0.83</v>
      </c>
      <c r="J40" s="3"/>
      <c r="K40" s="4"/>
      <c r="N40" s="3"/>
      <c r="O40" s="4">
        <v>15</v>
      </c>
      <c r="Q40" s="3">
        <v>3.2</v>
      </c>
      <c r="R40" s="3">
        <v>220</v>
      </c>
      <c r="S40" s="4">
        <v>120</v>
      </c>
      <c r="T40" s="4">
        <v>70</v>
      </c>
      <c r="U40" s="3"/>
      <c r="V40" s="3"/>
      <c r="W40" s="3"/>
      <c r="X40" s="3"/>
      <c r="Y40" s="3"/>
      <c r="Z40" s="3"/>
    </row>
    <row r="41" spans="1:26" x14ac:dyDescent="0.3">
      <c r="A41" t="s">
        <v>209</v>
      </c>
      <c r="B41" s="3" t="s">
        <v>19</v>
      </c>
      <c r="C41" s="3" t="s">
        <v>84</v>
      </c>
      <c r="D41" s="3" t="s">
        <v>0</v>
      </c>
      <c r="E41" s="3"/>
      <c r="F41" s="3"/>
      <c r="G41" s="3"/>
      <c r="I41" s="3">
        <v>1</v>
      </c>
      <c r="J41" s="3"/>
      <c r="K41" s="4"/>
      <c r="N41" s="3"/>
      <c r="O41" s="4">
        <v>13</v>
      </c>
      <c r="Q41" s="3">
        <v>0</v>
      </c>
      <c r="R41" s="3">
        <v>60</v>
      </c>
      <c r="S41" s="4"/>
      <c r="T41" s="3">
        <v>40</v>
      </c>
      <c r="U41" s="3"/>
      <c r="V41" s="3"/>
      <c r="W41" s="3"/>
      <c r="X41" s="3"/>
      <c r="Y41" s="3" t="s">
        <v>61</v>
      </c>
      <c r="Z41" s="3"/>
    </row>
    <row r="42" spans="1:26" x14ac:dyDescent="0.3">
      <c r="A42" t="s">
        <v>208</v>
      </c>
      <c r="B42" s="3" t="s">
        <v>136</v>
      </c>
      <c r="C42" s="3" t="s">
        <v>84</v>
      </c>
      <c r="D42" s="3" t="s">
        <v>0</v>
      </c>
      <c r="E42" s="3"/>
      <c r="F42" s="3"/>
      <c r="G42" s="3"/>
      <c r="I42" s="3">
        <v>0.95</v>
      </c>
      <c r="J42" s="3"/>
      <c r="K42" s="4"/>
      <c r="N42" s="3"/>
      <c r="O42" s="4">
        <v>15</v>
      </c>
      <c r="Q42" s="3">
        <v>0.2</v>
      </c>
      <c r="R42" s="3">
        <v>15</v>
      </c>
      <c r="S42" s="4"/>
      <c r="T42" s="3"/>
      <c r="U42" s="3"/>
      <c r="V42" s="3"/>
      <c r="W42" s="3"/>
      <c r="X42" s="3"/>
      <c r="Y42" s="3"/>
      <c r="Z42" s="3"/>
    </row>
    <row r="44" spans="1:26" x14ac:dyDescent="0.3">
      <c r="A44" s="3" t="s">
        <v>175</v>
      </c>
      <c r="B44" s="3" t="s">
        <v>84</v>
      </c>
      <c r="C44" s="3" t="s">
        <v>86</v>
      </c>
      <c r="D44" s="3" t="s">
        <v>0</v>
      </c>
      <c r="E44" s="3"/>
      <c r="F44" s="3"/>
      <c r="G44" s="3"/>
      <c r="I44" s="3"/>
      <c r="J44" s="3"/>
      <c r="K44" s="4"/>
      <c r="N44" s="3"/>
      <c r="O44" s="4"/>
      <c r="Q44" s="3"/>
      <c r="R44" s="3"/>
      <c r="S44" s="4"/>
      <c r="T44" s="3"/>
      <c r="U44" s="3"/>
      <c r="V44" s="3"/>
      <c r="W44" s="3"/>
      <c r="X44" s="3"/>
      <c r="Y44" s="3"/>
      <c r="Z44" s="3"/>
    </row>
    <row r="46" spans="1:26" x14ac:dyDescent="0.3">
      <c r="A46" t="s">
        <v>212</v>
      </c>
      <c r="B46" s="3" t="s">
        <v>45</v>
      </c>
      <c r="C46" s="3" t="s">
        <v>86</v>
      </c>
      <c r="D46" s="3" t="s">
        <v>0</v>
      </c>
      <c r="E46" s="3"/>
      <c r="F46" s="3"/>
      <c r="G46" s="3"/>
      <c r="I46" s="3">
        <v>0.9</v>
      </c>
      <c r="J46" s="3"/>
      <c r="K46" s="4"/>
      <c r="N46" s="3"/>
      <c r="O46" s="4">
        <v>15</v>
      </c>
      <c r="Q46" s="3">
        <v>3.2</v>
      </c>
      <c r="R46" s="3">
        <v>220</v>
      </c>
      <c r="S46" s="4"/>
      <c r="T46" s="3"/>
      <c r="U46" s="3"/>
      <c r="V46" s="3"/>
      <c r="W46" s="3"/>
      <c r="X46" s="3"/>
      <c r="Y46" s="3"/>
      <c r="Z46" s="3"/>
    </row>
    <row r="47" spans="1:26" x14ac:dyDescent="0.3">
      <c r="A47" t="s">
        <v>211</v>
      </c>
      <c r="B47" s="3" t="s">
        <v>19</v>
      </c>
      <c r="C47" s="3" t="s">
        <v>86</v>
      </c>
      <c r="D47" s="3" t="s">
        <v>0</v>
      </c>
      <c r="E47" s="3"/>
      <c r="F47" s="3"/>
      <c r="G47" s="3"/>
      <c r="I47" s="3">
        <v>3</v>
      </c>
      <c r="J47" s="3"/>
      <c r="K47" s="4"/>
      <c r="N47" s="3"/>
      <c r="O47" s="4">
        <v>20</v>
      </c>
      <c r="Q47" s="3">
        <v>1.5</v>
      </c>
      <c r="R47" s="3" t="s">
        <v>214</v>
      </c>
      <c r="S47" s="4"/>
      <c r="T47" s="3"/>
      <c r="U47" s="3"/>
      <c r="V47" s="3"/>
      <c r="W47" s="3"/>
      <c r="X47" s="3"/>
      <c r="Y47" s="3"/>
      <c r="Z47" s="3"/>
    </row>
    <row r="48" spans="1:26" x14ac:dyDescent="0.3">
      <c r="A48" t="s">
        <v>213</v>
      </c>
      <c r="B48" s="3" t="s">
        <v>46</v>
      </c>
      <c r="C48" s="3" t="s">
        <v>86</v>
      </c>
      <c r="D48" s="3" t="s">
        <v>0</v>
      </c>
      <c r="E48" s="3"/>
      <c r="F48" s="3"/>
      <c r="G48" s="3"/>
      <c r="I48" s="3">
        <v>0.7</v>
      </c>
      <c r="J48" s="3"/>
      <c r="K48" s="4"/>
      <c r="N48" s="3"/>
      <c r="O48" s="4">
        <v>15</v>
      </c>
      <c r="Q48" s="3">
        <v>3.2</v>
      </c>
      <c r="R48" s="3">
        <v>220</v>
      </c>
      <c r="S48" s="4"/>
      <c r="T48" s="3"/>
      <c r="U48" s="3"/>
      <c r="V48" s="3"/>
      <c r="W48" s="3"/>
      <c r="X48" s="3"/>
      <c r="Y48" s="3" t="s">
        <v>61</v>
      </c>
      <c r="Z48" s="3"/>
    </row>
    <row r="49" spans="1:26" x14ac:dyDescent="0.3">
      <c r="A49" s="3"/>
      <c r="B49" s="3"/>
      <c r="C49" s="3"/>
      <c r="D49" s="3"/>
      <c r="E49" s="3"/>
      <c r="F49" s="3"/>
      <c r="G49" s="3"/>
      <c r="I49" s="3"/>
      <c r="J49" s="3"/>
      <c r="K49" s="4"/>
      <c r="N49" s="3"/>
      <c r="O49" s="4"/>
      <c r="Q49" s="3"/>
      <c r="R49" s="3"/>
      <c r="S49" s="4"/>
      <c r="T49" s="3"/>
      <c r="U49" s="3"/>
      <c r="V49" s="3"/>
      <c r="W49" s="3"/>
      <c r="X49" s="3"/>
      <c r="Y49" s="3"/>
      <c r="Z49" s="3"/>
    </row>
    <row r="50" spans="1:26" x14ac:dyDescent="0.3">
      <c r="A50" s="3" t="s">
        <v>90</v>
      </c>
      <c r="B50" s="3" t="s">
        <v>86</v>
      </c>
      <c r="C50" s="3" t="s">
        <v>82</v>
      </c>
      <c r="D50" s="3" t="s">
        <v>0</v>
      </c>
      <c r="E50" s="3"/>
      <c r="F50" s="3"/>
      <c r="G50" s="3"/>
      <c r="I50" s="3">
        <v>0.9</v>
      </c>
      <c r="J50" s="3"/>
      <c r="K50" s="4" t="s">
        <v>216</v>
      </c>
      <c r="L50" s="3" t="s">
        <v>216</v>
      </c>
      <c r="N50" s="4" t="s">
        <v>217</v>
      </c>
      <c r="O50" s="4">
        <v>25</v>
      </c>
      <c r="Q50" s="3">
        <v>1.93</v>
      </c>
      <c r="R50" s="3" t="s">
        <v>215</v>
      </c>
      <c r="S50" s="4"/>
      <c r="T50" s="3"/>
      <c r="U50" s="3" t="s">
        <v>236</v>
      </c>
      <c r="V50" s="3" t="s">
        <v>218</v>
      </c>
      <c r="W50" s="3"/>
      <c r="X50" s="3"/>
      <c r="Y50" s="3"/>
      <c r="Z50" s="3"/>
    </row>
    <row r="51" spans="1:26" x14ac:dyDescent="0.3">
      <c r="A51" s="3"/>
      <c r="B51" s="3"/>
      <c r="C51" s="3"/>
      <c r="D51" s="3"/>
      <c r="E51" s="3"/>
      <c r="F51" s="3"/>
      <c r="G51" s="3"/>
      <c r="I51" s="3"/>
      <c r="J51" s="3"/>
      <c r="K51" s="4"/>
      <c r="L51" s="4"/>
      <c r="N51" s="4"/>
      <c r="O51" s="4"/>
      <c r="Q51" s="3"/>
      <c r="R51" s="3"/>
      <c r="S51" s="4"/>
      <c r="T51" s="3"/>
      <c r="U51" s="3"/>
      <c r="V51" s="3"/>
      <c r="W51" s="3"/>
      <c r="X51" s="3"/>
      <c r="Y51" s="3"/>
      <c r="Z51" s="3"/>
    </row>
    <row r="52" spans="1:26" x14ac:dyDescent="0.3">
      <c r="A52" t="s">
        <v>221</v>
      </c>
      <c r="B52" s="3" t="s">
        <v>45</v>
      </c>
      <c r="C52" s="3" t="s">
        <v>82</v>
      </c>
      <c r="D52" s="3" t="s">
        <v>0</v>
      </c>
      <c r="E52" s="3"/>
      <c r="F52" s="3"/>
      <c r="G52" s="3"/>
      <c r="I52" s="3">
        <v>0.62</v>
      </c>
      <c r="J52" s="3"/>
      <c r="K52" s="4" t="s">
        <v>216</v>
      </c>
      <c r="L52" s="3" t="s">
        <v>216</v>
      </c>
      <c r="N52" s="4" t="s">
        <v>93</v>
      </c>
      <c r="O52" s="4">
        <v>20</v>
      </c>
      <c r="Q52" s="3">
        <v>20</v>
      </c>
      <c r="R52" s="3" t="s">
        <v>228</v>
      </c>
      <c r="S52" s="4"/>
      <c r="T52" s="3"/>
      <c r="U52" s="3" t="s">
        <v>224</v>
      </c>
      <c r="V52" s="3"/>
      <c r="W52" s="3"/>
      <c r="X52" s="3"/>
      <c r="Y52" s="3" t="s">
        <v>59</v>
      </c>
      <c r="Z52" s="3"/>
    </row>
    <row r="53" spans="1:26" x14ac:dyDescent="0.3">
      <c r="A53" t="s">
        <v>222</v>
      </c>
      <c r="B53" s="3" t="s">
        <v>136</v>
      </c>
      <c r="C53" s="3" t="s">
        <v>82</v>
      </c>
      <c r="D53" s="3" t="s">
        <v>0</v>
      </c>
      <c r="E53" s="3"/>
      <c r="F53" s="3"/>
      <c r="G53" s="3"/>
      <c r="I53" s="3">
        <v>0.97</v>
      </c>
      <c r="J53" s="3"/>
      <c r="K53" s="4" t="s">
        <v>233</v>
      </c>
      <c r="L53" s="3" t="s">
        <v>233</v>
      </c>
      <c r="N53" s="4" t="s">
        <v>94</v>
      </c>
      <c r="O53" s="4">
        <v>20</v>
      </c>
      <c r="Q53" s="3">
        <v>10</v>
      </c>
      <c r="R53" s="3" t="s">
        <v>229</v>
      </c>
      <c r="S53" s="4"/>
      <c r="T53" s="3"/>
      <c r="U53" s="3" t="s">
        <v>225</v>
      </c>
      <c r="V53" s="3">
        <v>0.55000000000000004</v>
      </c>
      <c r="W53" s="3"/>
      <c r="X53" s="3"/>
      <c r="Y53" s="3" t="s">
        <v>59</v>
      </c>
      <c r="Z53" s="3"/>
    </row>
    <row r="54" spans="1:26" x14ac:dyDescent="0.3">
      <c r="A54" t="s">
        <v>219</v>
      </c>
      <c r="B54" s="3" t="s">
        <v>19</v>
      </c>
      <c r="C54" s="3" t="s">
        <v>82</v>
      </c>
      <c r="D54" s="3" t="s">
        <v>0</v>
      </c>
      <c r="E54" s="3"/>
      <c r="F54" s="3"/>
      <c r="G54" s="3"/>
      <c r="I54" s="3">
        <v>3.7</v>
      </c>
      <c r="J54" s="3"/>
      <c r="K54" s="4"/>
      <c r="L54" s="3"/>
      <c r="N54" s="4" t="s">
        <v>54</v>
      </c>
      <c r="O54" s="4">
        <v>17</v>
      </c>
      <c r="Q54" s="3">
        <v>18</v>
      </c>
      <c r="R54" s="3" t="s">
        <v>230</v>
      </c>
      <c r="S54" s="4"/>
      <c r="T54" s="3"/>
      <c r="U54" s="3" t="s">
        <v>237</v>
      </c>
      <c r="V54" s="3"/>
      <c r="W54" s="3"/>
      <c r="X54" s="3"/>
      <c r="Y54" s="3" t="s">
        <v>59</v>
      </c>
      <c r="Z54" s="3"/>
    </row>
    <row r="55" spans="1:26" x14ac:dyDescent="0.3">
      <c r="A55" t="s">
        <v>223</v>
      </c>
      <c r="B55" s="3" t="s">
        <v>80</v>
      </c>
      <c r="C55" s="3" t="s">
        <v>82</v>
      </c>
      <c r="D55" s="3" t="s">
        <v>0</v>
      </c>
      <c r="E55" s="3"/>
      <c r="F55" s="3"/>
      <c r="G55" s="3"/>
      <c r="I55" s="3">
        <v>0.92</v>
      </c>
      <c r="J55" s="3"/>
      <c r="K55" s="4" t="s">
        <v>234</v>
      </c>
      <c r="L55" s="3" t="s">
        <v>234</v>
      </c>
      <c r="N55" s="4" t="s">
        <v>95</v>
      </c>
      <c r="O55" s="4">
        <v>20</v>
      </c>
      <c r="Q55" s="3">
        <v>15</v>
      </c>
      <c r="R55" s="3" t="s">
        <v>231</v>
      </c>
      <c r="S55" s="4"/>
      <c r="T55" s="3"/>
      <c r="U55" s="3" t="s">
        <v>226</v>
      </c>
      <c r="V55" s="3"/>
      <c r="W55" s="3"/>
      <c r="X55" s="3"/>
      <c r="Y55" s="3" t="s">
        <v>59</v>
      </c>
      <c r="Z55" s="3"/>
    </row>
    <row r="56" spans="1:26" x14ac:dyDescent="0.3">
      <c r="A56" t="s">
        <v>220</v>
      </c>
      <c r="B56" s="3" t="s">
        <v>19</v>
      </c>
      <c r="C56" s="3" t="s">
        <v>82</v>
      </c>
      <c r="D56" s="3" t="s">
        <v>0</v>
      </c>
      <c r="E56" s="3"/>
      <c r="F56" s="3"/>
      <c r="G56" s="3"/>
      <c r="I56" s="3">
        <v>1</v>
      </c>
      <c r="J56" s="3"/>
      <c r="K56" s="3" t="s">
        <v>56</v>
      </c>
      <c r="L56" s="3"/>
      <c r="N56" s="3"/>
      <c r="O56" s="4">
        <v>20</v>
      </c>
      <c r="Q56" s="3">
        <v>15</v>
      </c>
      <c r="R56" s="3" t="s">
        <v>232</v>
      </c>
      <c r="S56" s="4"/>
      <c r="T56" s="3"/>
      <c r="U56" s="3" t="s">
        <v>227</v>
      </c>
      <c r="V56" s="3"/>
      <c r="W56" s="3"/>
      <c r="X56" s="3"/>
      <c r="Y56" s="3" t="s">
        <v>59</v>
      </c>
      <c r="Z56" s="3"/>
    </row>
    <row r="57" spans="1:26" x14ac:dyDescent="0.3">
      <c r="A57" s="3"/>
      <c r="B57" s="3"/>
      <c r="C57" s="3"/>
      <c r="D57" s="3"/>
      <c r="E57" s="3"/>
      <c r="F57" s="3"/>
      <c r="G57" s="3"/>
      <c r="I57" s="3"/>
      <c r="J57" s="3"/>
      <c r="K57" s="4"/>
      <c r="N57" s="3"/>
      <c r="O57" s="4"/>
      <c r="Q57" s="3"/>
      <c r="R57" s="3"/>
      <c r="S57" s="4"/>
      <c r="T57" s="3"/>
      <c r="U57" s="3"/>
      <c r="V57" s="3"/>
      <c r="W57" s="3"/>
      <c r="X57" s="3"/>
      <c r="Y57" s="3"/>
      <c r="Z57" s="3"/>
    </row>
    <row r="58" spans="1:26" x14ac:dyDescent="0.3">
      <c r="A58" s="3"/>
      <c r="B58" s="3"/>
      <c r="C58" s="3"/>
      <c r="D58" s="3"/>
      <c r="E58" s="3"/>
      <c r="F58" s="3"/>
      <c r="G58" s="3"/>
      <c r="I58" s="3"/>
      <c r="J58" s="3"/>
      <c r="K58" s="4"/>
      <c r="N58" s="3"/>
      <c r="O58" s="4"/>
      <c r="Q58" s="3"/>
      <c r="R58" s="3"/>
      <c r="S58" s="4"/>
      <c r="T58" s="3"/>
      <c r="U58" s="3"/>
      <c r="V58" s="3"/>
      <c r="W58" s="3"/>
      <c r="X58" s="3"/>
      <c r="Y58" s="3"/>
      <c r="Z58" s="3"/>
    </row>
    <row r="59" spans="1:26" x14ac:dyDescent="0.3">
      <c r="A59" s="3" t="s">
        <v>168</v>
      </c>
      <c r="B59" s="3" t="s">
        <v>45</v>
      </c>
      <c r="C59" s="3" t="s">
        <v>91</v>
      </c>
      <c r="D59" s="3" t="s">
        <v>0</v>
      </c>
      <c r="E59" s="3"/>
      <c r="F59" s="3"/>
      <c r="G59" s="3"/>
      <c r="I59" s="3">
        <v>1</v>
      </c>
      <c r="J59" s="3"/>
      <c r="K59" s="4"/>
      <c r="N59" s="3"/>
      <c r="O59" s="4"/>
      <c r="Q59" s="3"/>
      <c r="R59" s="3"/>
      <c r="S59" s="4"/>
      <c r="T59" s="3"/>
      <c r="U59" s="3"/>
      <c r="V59" s="3"/>
      <c r="W59" s="3"/>
      <c r="X59" s="3"/>
      <c r="Y59" s="3"/>
      <c r="Z59" s="3"/>
    </row>
    <row r="60" spans="1:26" x14ac:dyDescent="0.3">
      <c r="A60" s="3" t="s">
        <v>168</v>
      </c>
      <c r="B60" s="3" t="s">
        <v>91</v>
      </c>
      <c r="C60" s="3" t="s">
        <v>17</v>
      </c>
      <c r="D60" s="3" t="s">
        <v>0</v>
      </c>
      <c r="E60" s="3"/>
      <c r="F60" s="3"/>
      <c r="G60" s="3"/>
      <c r="I60" s="3">
        <v>1</v>
      </c>
      <c r="J60" s="3"/>
      <c r="K60" s="4"/>
      <c r="N60" s="3"/>
      <c r="O60" s="4"/>
      <c r="Q60" s="3"/>
      <c r="R60" s="3"/>
      <c r="S60" s="4"/>
      <c r="T60" s="3"/>
      <c r="U60" s="3"/>
      <c r="V60" s="3"/>
      <c r="W60" s="3">
        <v>0.2</v>
      </c>
      <c r="X60" s="3"/>
      <c r="Y60" s="3"/>
      <c r="Z60" s="3"/>
    </row>
    <row r="61" spans="1:26" x14ac:dyDescent="0.3">
      <c r="A61" s="3" t="s">
        <v>168</v>
      </c>
      <c r="B61" s="3" t="s">
        <v>91</v>
      </c>
      <c r="C61" s="3" t="s">
        <v>19</v>
      </c>
      <c r="D61" s="3" t="s">
        <v>0</v>
      </c>
      <c r="E61" s="3"/>
      <c r="F61" s="3"/>
      <c r="G61" s="3"/>
      <c r="I61" s="3">
        <v>1</v>
      </c>
      <c r="J61" s="3">
        <v>0.86</v>
      </c>
      <c r="K61" s="4">
        <v>3.5</v>
      </c>
      <c r="N61" s="3">
        <v>3.5</v>
      </c>
      <c r="O61" s="4">
        <v>45</v>
      </c>
      <c r="Q61" s="3">
        <v>104</v>
      </c>
      <c r="R61" s="3">
        <v>3500</v>
      </c>
      <c r="S61" s="4"/>
      <c r="T61" s="3"/>
      <c r="U61" s="3"/>
      <c r="V61" s="3"/>
      <c r="W61" s="3">
        <v>0.3</v>
      </c>
      <c r="X61" s="3">
        <v>0.3</v>
      </c>
      <c r="Y61" s="3"/>
      <c r="Z61" s="3"/>
    </row>
    <row r="62" spans="1:26" x14ac:dyDescent="0.3">
      <c r="A62" s="3" t="s">
        <v>168</v>
      </c>
      <c r="B62" s="3" t="s">
        <v>91</v>
      </c>
      <c r="C62" s="3" t="s">
        <v>86</v>
      </c>
      <c r="D62" s="3" t="s">
        <v>0</v>
      </c>
      <c r="E62" s="3"/>
      <c r="F62" s="3"/>
      <c r="G62" s="3"/>
      <c r="I62" s="3">
        <v>1</v>
      </c>
      <c r="J62" s="3"/>
      <c r="K62" s="4"/>
      <c r="N62" s="3"/>
      <c r="O62" s="4"/>
      <c r="Q62" s="3"/>
      <c r="R62" s="3"/>
      <c r="S62" s="4"/>
      <c r="T62" s="3"/>
      <c r="U62" s="3"/>
      <c r="V62" s="3"/>
      <c r="W62" s="3"/>
      <c r="X62" s="3"/>
      <c r="Y62" s="3"/>
      <c r="Z62" s="3"/>
    </row>
    <row r="63" spans="1:26" x14ac:dyDescent="0.3">
      <c r="A63" s="3"/>
      <c r="B63" s="3"/>
      <c r="C63" s="3"/>
      <c r="D63" s="3"/>
      <c r="E63" s="3"/>
      <c r="F63" s="3"/>
      <c r="G63" s="3"/>
      <c r="I63" s="3"/>
      <c r="J63" s="3"/>
      <c r="K63" s="4"/>
      <c r="N63" s="3"/>
      <c r="O63" s="4"/>
      <c r="Q63" s="3"/>
      <c r="R63" s="3"/>
      <c r="S63" s="4"/>
      <c r="T63" s="3"/>
      <c r="U63" s="3"/>
      <c r="V63" s="3"/>
      <c r="W63" s="3"/>
      <c r="X63" s="3"/>
      <c r="Y63" s="3"/>
      <c r="Z63" s="3"/>
    </row>
    <row r="64" spans="1:26" x14ac:dyDescent="0.3">
      <c r="A64" s="3" t="s">
        <v>167</v>
      </c>
      <c r="B64" s="3" t="s">
        <v>18</v>
      </c>
      <c r="C64" s="3" t="s">
        <v>92</v>
      </c>
      <c r="D64" s="3" t="s">
        <v>0</v>
      </c>
      <c r="E64" s="3"/>
      <c r="F64" s="3"/>
      <c r="G64" s="3"/>
      <c r="I64" s="3">
        <v>1</v>
      </c>
      <c r="J64" s="3"/>
      <c r="K64" s="4"/>
      <c r="N64" s="3"/>
      <c r="O64" s="4"/>
      <c r="Q64" s="3"/>
      <c r="R64" s="3"/>
      <c r="S64" s="4"/>
      <c r="T64" s="3"/>
      <c r="U64" s="3"/>
      <c r="V64" s="3"/>
      <c r="W64" s="3"/>
      <c r="X64" s="3"/>
      <c r="Y64" s="3"/>
      <c r="Z64" s="3"/>
    </row>
    <row r="65" spans="1:26" x14ac:dyDescent="0.3">
      <c r="A65" s="3" t="s">
        <v>167</v>
      </c>
      <c r="B65" s="3" t="s">
        <v>92</v>
      </c>
      <c r="C65" s="3" t="s">
        <v>17</v>
      </c>
      <c r="D65" s="3" t="s">
        <v>0</v>
      </c>
      <c r="E65" s="3"/>
      <c r="F65" s="3"/>
      <c r="G65" s="3"/>
      <c r="I65" s="3"/>
      <c r="J65" s="3"/>
      <c r="K65" s="4"/>
      <c r="N65" s="3"/>
      <c r="O65" s="4"/>
      <c r="Q65" s="3"/>
      <c r="R65" s="3"/>
      <c r="S65" s="4"/>
      <c r="T65" s="3"/>
      <c r="U65" s="3"/>
      <c r="V65" s="3"/>
      <c r="W65" s="3">
        <v>0.1</v>
      </c>
      <c r="X65" s="3"/>
      <c r="Y65" s="3"/>
      <c r="Z65" s="3"/>
    </row>
    <row r="66" spans="1:26" x14ac:dyDescent="0.3">
      <c r="A66" s="3" t="s">
        <v>167</v>
      </c>
      <c r="B66" s="3" t="s">
        <v>92</v>
      </c>
      <c r="C66" s="3" t="s">
        <v>19</v>
      </c>
      <c r="D66" s="3" t="s">
        <v>0</v>
      </c>
      <c r="E66" s="3"/>
      <c r="F66" s="3"/>
      <c r="G66" s="3"/>
      <c r="I66" s="3"/>
      <c r="J66" s="3">
        <v>0.75</v>
      </c>
      <c r="K66" s="4" t="s">
        <v>179</v>
      </c>
      <c r="L66" s="4" t="s">
        <v>180</v>
      </c>
      <c r="N66" s="3"/>
      <c r="O66" s="4">
        <v>45</v>
      </c>
      <c r="Q66" s="3">
        <v>54</v>
      </c>
      <c r="R66" s="3">
        <v>2880</v>
      </c>
      <c r="S66" s="4"/>
      <c r="T66" s="3"/>
      <c r="U66" s="3"/>
      <c r="V66" s="3"/>
      <c r="W66" s="3">
        <v>0.3</v>
      </c>
      <c r="X66" s="3">
        <v>0.3</v>
      </c>
      <c r="Y66" s="3"/>
      <c r="Z66" s="3"/>
    </row>
    <row r="67" spans="1:26" x14ac:dyDescent="0.3">
      <c r="A67" s="3" t="s">
        <v>167</v>
      </c>
      <c r="B67" s="3" t="s">
        <v>92</v>
      </c>
      <c r="C67" s="3" t="s">
        <v>86</v>
      </c>
      <c r="D67" s="3" t="s">
        <v>0</v>
      </c>
      <c r="E67" s="3"/>
      <c r="F67" s="3"/>
      <c r="G67" s="3"/>
      <c r="I67" s="3"/>
      <c r="J67" s="3"/>
      <c r="K67" s="4"/>
      <c r="N67" s="3"/>
      <c r="O67" s="4"/>
      <c r="Q67" s="3"/>
      <c r="R67" s="3"/>
      <c r="S67" s="4"/>
      <c r="T67" s="3"/>
      <c r="U67" s="3"/>
      <c r="V67" s="3"/>
      <c r="W67" s="3"/>
      <c r="X67" s="3"/>
      <c r="Y67" s="3" t="s">
        <v>59</v>
      </c>
      <c r="Z67" s="3"/>
    </row>
    <row r="68" spans="1:26" x14ac:dyDescent="0.3">
      <c r="A68" s="3"/>
      <c r="B68" s="3"/>
      <c r="C68" s="3"/>
      <c r="D68" s="3"/>
      <c r="E68" s="3"/>
      <c r="F68" s="3"/>
      <c r="G68" s="3"/>
      <c r="I68" s="3"/>
      <c r="J68" s="3"/>
      <c r="K68" s="4"/>
      <c r="N68" s="3"/>
      <c r="O68" s="4"/>
      <c r="Q68" s="3"/>
      <c r="R68" s="3"/>
      <c r="S68" s="4"/>
      <c r="T68" s="3"/>
      <c r="U68" s="3"/>
      <c r="V68" s="3"/>
      <c r="W68" s="3"/>
      <c r="X68" s="3"/>
      <c r="Y68" s="3"/>
      <c r="Z68" s="3"/>
    </row>
    <row r="69" spans="1:26" x14ac:dyDescent="0.3">
      <c r="A69" s="3" t="s">
        <v>166</v>
      </c>
      <c r="B69" s="3" t="s">
        <v>136</v>
      </c>
      <c r="C69" s="3" t="s">
        <v>177</v>
      </c>
      <c r="D69" s="3" t="s">
        <v>0</v>
      </c>
      <c r="E69" s="3"/>
      <c r="F69" s="3"/>
      <c r="G69" s="3"/>
      <c r="I69" s="3">
        <v>1</v>
      </c>
      <c r="J69" s="3">
        <v>0.95</v>
      </c>
      <c r="K69" s="4"/>
      <c r="N69" s="3"/>
      <c r="O69" s="4"/>
      <c r="Q69" s="3"/>
      <c r="R69" s="3"/>
      <c r="S69" s="4"/>
      <c r="T69" s="3"/>
      <c r="U69" s="3"/>
      <c r="V69" s="3"/>
      <c r="W69" s="3"/>
      <c r="X69" s="3"/>
      <c r="Y69" s="3"/>
      <c r="Z69" s="3"/>
    </row>
    <row r="70" spans="1:26" x14ac:dyDescent="0.3">
      <c r="A70" s="3" t="s">
        <v>166</v>
      </c>
      <c r="B70" s="3" t="s">
        <v>177</v>
      </c>
      <c r="C70" s="3" t="s">
        <v>17</v>
      </c>
      <c r="D70" s="3" t="s">
        <v>0</v>
      </c>
      <c r="E70" s="3"/>
      <c r="F70" s="3"/>
      <c r="G70" s="3"/>
      <c r="I70" s="3"/>
      <c r="J70" s="3"/>
      <c r="K70" s="4"/>
      <c r="N70" s="3"/>
      <c r="O70" s="4"/>
      <c r="Q70" s="3"/>
      <c r="R70" s="3"/>
      <c r="S70" s="4"/>
      <c r="T70" s="3"/>
      <c r="U70" s="3"/>
      <c r="V70" s="3"/>
      <c r="W70" s="3">
        <v>0.2</v>
      </c>
      <c r="X70" s="3"/>
      <c r="Y70" s="3"/>
      <c r="Z70" s="3"/>
    </row>
    <row r="71" spans="1:26" x14ac:dyDescent="0.3">
      <c r="A71" s="3" t="s">
        <v>166</v>
      </c>
      <c r="B71" s="3" t="s">
        <v>177</v>
      </c>
      <c r="C71" s="3" t="s">
        <v>19</v>
      </c>
      <c r="D71" s="3" t="s">
        <v>0</v>
      </c>
      <c r="E71" s="3"/>
      <c r="F71" s="3"/>
      <c r="G71" s="3"/>
      <c r="I71" s="3"/>
      <c r="J71" s="3"/>
      <c r="K71" s="4" t="s">
        <v>178</v>
      </c>
      <c r="L71" s="4"/>
      <c r="N71" s="3" t="s">
        <v>243</v>
      </c>
      <c r="O71" s="4">
        <v>30</v>
      </c>
      <c r="Q71" s="3">
        <v>41</v>
      </c>
      <c r="R71" s="3">
        <v>1020</v>
      </c>
      <c r="S71" s="4"/>
      <c r="T71" s="3"/>
      <c r="U71" s="3"/>
      <c r="V71" s="3"/>
      <c r="W71" s="3">
        <v>0.42</v>
      </c>
      <c r="X71" s="3">
        <v>0.42</v>
      </c>
      <c r="Y71" s="3"/>
      <c r="Z71" s="3"/>
    </row>
    <row r="72" spans="1:26" x14ac:dyDescent="0.3">
      <c r="A72" s="3" t="s">
        <v>166</v>
      </c>
      <c r="B72" s="3" t="s">
        <v>177</v>
      </c>
      <c r="C72" s="3" t="s">
        <v>86</v>
      </c>
      <c r="D72" s="3" t="s">
        <v>0</v>
      </c>
      <c r="E72" s="3"/>
      <c r="F72" s="3"/>
      <c r="G72" s="3"/>
      <c r="I72" s="3"/>
      <c r="J72" s="3"/>
      <c r="K72" s="4"/>
      <c r="N72" s="3"/>
      <c r="O72" s="4"/>
      <c r="Q72" s="3"/>
      <c r="R72" s="3"/>
      <c r="S72" s="4"/>
      <c r="T72" s="3"/>
      <c r="U72" s="3"/>
      <c r="V72" s="3"/>
      <c r="W72" s="3"/>
      <c r="X72" s="3"/>
      <c r="Y72" s="3"/>
      <c r="Z72" s="3"/>
    </row>
    <row r="73" spans="1:26" x14ac:dyDescent="0.3">
      <c r="K73" s="4" t="s">
        <v>181</v>
      </c>
      <c r="L73" s="4" t="s">
        <v>181</v>
      </c>
    </row>
    <row r="74" spans="1:26" x14ac:dyDescent="0.3">
      <c r="A74" s="3" t="s">
        <v>50</v>
      </c>
      <c r="B74" s="3" t="s">
        <v>80</v>
      </c>
      <c r="C74" s="3" t="s">
        <v>88</v>
      </c>
      <c r="D74" s="3" t="s">
        <v>0</v>
      </c>
      <c r="E74" s="3"/>
      <c r="F74" s="3"/>
      <c r="G74" s="3"/>
      <c r="I74" s="3">
        <v>0.36</v>
      </c>
      <c r="J74" s="3"/>
      <c r="K74" s="4" t="s">
        <v>55</v>
      </c>
      <c r="N74" s="3"/>
      <c r="O74" s="4">
        <v>15</v>
      </c>
      <c r="Q74" s="3">
        <v>590</v>
      </c>
      <c r="R74" s="3">
        <v>1000</v>
      </c>
      <c r="S74" s="4"/>
      <c r="T74" s="3"/>
      <c r="U74" s="3"/>
      <c r="V74" s="3"/>
      <c r="W74" s="3"/>
      <c r="X74" s="3"/>
      <c r="Y74" s="3" t="s">
        <v>61</v>
      </c>
      <c r="Z74" s="3"/>
    </row>
    <row r="75" spans="1:26" x14ac:dyDescent="0.3">
      <c r="A75" t="s">
        <v>49</v>
      </c>
      <c r="B75" t="s">
        <v>19</v>
      </c>
      <c r="C75" t="s">
        <v>88</v>
      </c>
      <c r="D75" t="s">
        <v>0</v>
      </c>
      <c r="I75">
        <v>1</v>
      </c>
      <c r="N75" s="1" t="s">
        <v>56</v>
      </c>
      <c r="O75">
        <v>15</v>
      </c>
      <c r="Q75">
        <v>450</v>
      </c>
      <c r="R75" t="s">
        <v>176</v>
      </c>
      <c r="Y75" t="s">
        <v>61</v>
      </c>
      <c r="Z75" s="3"/>
    </row>
    <row r="76" spans="1:26" x14ac:dyDescent="0.3">
      <c r="A76" t="s">
        <v>135</v>
      </c>
      <c r="B76" t="s">
        <v>19</v>
      </c>
      <c r="C76" t="s">
        <v>139</v>
      </c>
      <c r="D76" t="s">
        <v>0</v>
      </c>
      <c r="I76">
        <v>0.7</v>
      </c>
      <c r="Q76" t="s">
        <v>142</v>
      </c>
      <c r="R76" t="s">
        <v>141</v>
      </c>
      <c r="S76">
        <v>0</v>
      </c>
    </row>
    <row r="78" spans="1:26" x14ac:dyDescent="0.3">
      <c r="A78" t="s">
        <v>235</v>
      </c>
      <c r="B78" t="s">
        <v>17</v>
      </c>
      <c r="C78" t="s">
        <v>235</v>
      </c>
      <c r="D78" t="s">
        <v>0</v>
      </c>
      <c r="P78">
        <v>100000</v>
      </c>
    </row>
    <row r="79" spans="1:26" x14ac:dyDescent="0.3">
      <c r="A79" t="s">
        <v>235</v>
      </c>
      <c r="B79" t="s">
        <v>235</v>
      </c>
      <c r="C79" t="s">
        <v>88</v>
      </c>
      <c r="D79" t="s">
        <v>0</v>
      </c>
    </row>
    <row r="80" spans="1:26" x14ac:dyDescent="0.3">
      <c r="A80" t="s">
        <v>235</v>
      </c>
      <c r="B80" t="s">
        <v>235</v>
      </c>
      <c r="C80" t="s">
        <v>82</v>
      </c>
      <c r="D80" t="s">
        <v>0</v>
      </c>
    </row>
    <row r="81" spans="1:4" x14ac:dyDescent="0.3">
      <c r="A81" t="s">
        <v>235</v>
      </c>
      <c r="B81" t="s">
        <v>235</v>
      </c>
      <c r="C81" t="s">
        <v>86</v>
      </c>
      <c r="D81" t="s">
        <v>0</v>
      </c>
    </row>
    <row r="82" spans="1:4" x14ac:dyDescent="0.3">
      <c r="A82" t="s">
        <v>235</v>
      </c>
      <c r="B82" t="s">
        <v>235</v>
      </c>
      <c r="C82" t="s">
        <v>84</v>
      </c>
      <c r="D82" t="s">
        <v>0</v>
      </c>
    </row>
    <row r="83" spans="1:4" x14ac:dyDescent="0.3">
      <c r="A83" t="s">
        <v>235</v>
      </c>
      <c r="B83" t="s">
        <v>235</v>
      </c>
      <c r="C83" t="s">
        <v>19</v>
      </c>
      <c r="D83" t="s">
        <v>0</v>
      </c>
    </row>
    <row r="84" spans="1:4" x14ac:dyDescent="0.3">
      <c r="A84" t="s">
        <v>235</v>
      </c>
      <c r="B84" t="s">
        <v>235</v>
      </c>
      <c r="C84" t="s">
        <v>45</v>
      </c>
      <c r="D84" t="s">
        <v>0</v>
      </c>
    </row>
    <row r="85" spans="1:4" x14ac:dyDescent="0.3">
      <c r="A85" t="s">
        <v>235</v>
      </c>
      <c r="B85" t="s">
        <v>235</v>
      </c>
      <c r="C85" t="s">
        <v>46</v>
      </c>
      <c r="D85" t="s">
        <v>0</v>
      </c>
    </row>
    <row r="86" spans="1:4" x14ac:dyDescent="0.3">
      <c r="A86" t="s">
        <v>235</v>
      </c>
      <c r="B86" t="s">
        <v>235</v>
      </c>
      <c r="C86" t="s">
        <v>47</v>
      </c>
      <c r="D86" t="s">
        <v>0</v>
      </c>
    </row>
    <row r="87" spans="1:4" x14ac:dyDescent="0.3">
      <c r="A87" t="s">
        <v>235</v>
      </c>
      <c r="B87" t="s">
        <v>235</v>
      </c>
      <c r="C87" t="s">
        <v>80</v>
      </c>
      <c r="D87" t="s">
        <v>0</v>
      </c>
    </row>
    <row r="88" spans="1:4" x14ac:dyDescent="0.3">
      <c r="A88" t="s">
        <v>235</v>
      </c>
      <c r="B88" t="s">
        <v>235</v>
      </c>
      <c r="C88" t="s">
        <v>73</v>
      </c>
      <c r="D88" t="s">
        <v>0</v>
      </c>
    </row>
    <row r="89" spans="1:4" x14ac:dyDescent="0.3">
      <c r="A89" t="s">
        <v>235</v>
      </c>
      <c r="B89" t="s">
        <v>235</v>
      </c>
      <c r="C89" t="s">
        <v>48</v>
      </c>
      <c r="D89" t="s">
        <v>0</v>
      </c>
    </row>
    <row r="90" spans="1:4" x14ac:dyDescent="0.3">
      <c r="A90" t="s">
        <v>235</v>
      </c>
      <c r="B90" t="s">
        <v>235</v>
      </c>
      <c r="C90" t="s">
        <v>18</v>
      </c>
      <c r="D90" t="s">
        <v>0</v>
      </c>
    </row>
    <row r="91" spans="1:4" x14ac:dyDescent="0.3">
      <c r="A91" t="s">
        <v>235</v>
      </c>
      <c r="B91" t="s">
        <v>235</v>
      </c>
      <c r="C91" t="s">
        <v>76</v>
      </c>
      <c r="D91" t="s">
        <v>0</v>
      </c>
    </row>
    <row r="92" spans="1:4" x14ac:dyDescent="0.3">
      <c r="A92" t="s">
        <v>235</v>
      </c>
      <c r="B92" t="s">
        <v>235</v>
      </c>
      <c r="C92" t="s">
        <v>139</v>
      </c>
      <c r="D92" t="s">
        <v>0</v>
      </c>
    </row>
    <row r="93" spans="1:4" x14ac:dyDescent="0.3">
      <c r="A93" t="s">
        <v>235</v>
      </c>
      <c r="B93" t="s">
        <v>235</v>
      </c>
      <c r="C93" t="s">
        <v>136</v>
      </c>
      <c r="D93" t="s">
        <v>0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2AFB5-A6BC-430C-A010-F2995A75E8FA}">
  <dimension ref="A1:C5"/>
  <sheetViews>
    <sheetView workbookViewId="0">
      <selection activeCell="A4" sqref="A4"/>
    </sheetView>
  </sheetViews>
  <sheetFormatPr defaultColWidth="11.44140625" defaultRowHeight="14.4" x14ac:dyDescent="0.3"/>
  <cols>
    <col min="1" max="1" width="21.77734375" customWidth="1"/>
    <col min="2" max="2" width="27.44140625" bestFit="1" customWidth="1"/>
  </cols>
  <sheetData>
    <row r="1" spans="1:3" x14ac:dyDescent="0.3">
      <c r="A1" t="s">
        <v>26</v>
      </c>
      <c r="B1" t="s">
        <v>1</v>
      </c>
      <c r="C1" t="s">
        <v>27</v>
      </c>
    </row>
    <row r="2" spans="1:3" x14ac:dyDescent="0.3">
      <c r="A2" t="s">
        <v>30</v>
      </c>
      <c r="B2" t="s">
        <v>31</v>
      </c>
      <c r="C2">
        <v>1</v>
      </c>
    </row>
    <row r="3" spans="1:3" x14ac:dyDescent="0.3">
      <c r="A3" t="s">
        <v>242</v>
      </c>
      <c r="B3" t="s">
        <v>29</v>
      </c>
      <c r="C3">
        <v>1</v>
      </c>
    </row>
    <row r="4" spans="1:3" x14ac:dyDescent="0.3">
      <c r="A4" t="s">
        <v>97</v>
      </c>
      <c r="C4">
        <v>1</v>
      </c>
    </row>
    <row r="5" spans="1:3" x14ac:dyDescent="0.3">
      <c r="A5" t="s">
        <v>102</v>
      </c>
      <c r="C5">
        <v>3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Units</vt:lpstr>
      <vt:lpstr>Scenario</vt:lpstr>
      <vt:lpstr>Commodity</vt:lpstr>
      <vt:lpstr>ConversionProcess</vt:lpstr>
      <vt:lpstr>ConversionSubProcess</vt:lpstr>
      <vt:lpstr>TSS</vt:lpstr>
      <vt:lpstr>CO_2</vt:lpstr>
      <vt:lpstr>CO2_Emission</vt:lpstr>
      <vt:lpstr>Energy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Barbosa</dc:creator>
  <cp:lastModifiedBy>Gustavo Trivelatto</cp:lastModifiedBy>
  <dcterms:created xsi:type="dcterms:W3CDTF">2020-10-12T09:48:08Z</dcterms:created>
  <dcterms:modified xsi:type="dcterms:W3CDTF">2024-02-25T14:37:08Z</dcterms:modified>
</cp:coreProperties>
</file>