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2.xml" ContentType="application/vnd.openxmlformats-officedocument.drawing+xml"/>
  <Override PartName="/xl/charts/chart1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0116"/>
  <workbookPr/>
  <mc:AlternateContent xmlns:mc="http://schemas.openxmlformats.org/markup-compatibility/2006">
    <mc:Choice Requires="x15">
      <x15ac:absPath xmlns:x15ac="http://schemas.microsoft.com/office/spreadsheetml/2010/11/ac" url="/Users/jeromepotvin/Desktop/PERSONNEL JEROME/CONCORDIA/1260_BIG DATA/dataset/"/>
    </mc:Choice>
  </mc:AlternateContent>
  <bookViews>
    <workbookView xWindow="0" yWindow="0" windowWidth="28800" windowHeight="18000" tabRatio="572" activeTab="4" xr2:uid="{00000000-000D-0000-FFFF-FFFF00000000}"/>
  </bookViews>
  <sheets>
    <sheet name="legend distributor summary" sheetId="21" r:id="rId1"/>
    <sheet name="2017 Distributor summary" sheetId="20" r:id="rId2"/>
    <sheet name="2017 Distributor industry" sheetId="22" r:id="rId3"/>
    <sheet name="back data" sheetId="18" r:id="rId4"/>
    <sheet name="Manuf. vs. Distrib % change " sheetId="19" r:id="rId5"/>
    <sheet name="Graphs" sheetId="9" r:id="rId6"/>
    <sheet name="2018 Part - Distributors" sheetId="15" r:id="rId7"/>
    <sheet name="2018 Part - Manufacturers" sheetId="16" r:id="rId8"/>
  </sheets>
  <definedNames>
    <definedName name="_xlnm.Print_Titles" localSheetId="6">'2018 Part - Distributors'!$4:$4</definedName>
  </definedNames>
  <calcPr calcId="171027" concurrentCalc="0"/>
</workbook>
</file>

<file path=xl/calcChain.xml><?xml version="1.0" encoding="utf-8"?>
<calcChain xmlns="http://schemas.openxmlformats.org/spreadsheetml/2006/main">
  <c r="B2" i="22" l="1"/>
  <c r="G2" i="22"/>
  <c r="L2" i="22"/>
  <c r="B3" i="22"/>
  <c r="G3" i="22"/>
  <c r="L3" i="22"/>
  <c r="B4" i="22"/>
  <c r="G4" i="22"/>
  <c r="L4" i="22"/>
  <c r="B5" i="22"/>
  <c r="G5" i="22"/>
  <c r="L5" i="22"/>
  <c r="B6" i="22"/>
  <c r="G6" i="22"/>
  <c r="L6" i="22"/>
  <c r="B8" i="22"/>
  <c r="G8" i="22"/>
  <c r="L8" i="22"/>
  <c r="B9" i="22"/>
  <c r="G9" i="22"/>
  <c r="L9" i="22"/>
  <c r="L10" i="22"/>
  <c r="C2" i="22"/>
  <c r="H2" i="22"/>
  <c r="M2" i="22"/>
  <c r="C3" i="22"/>
  <c r="H3" i="22"/>
  <c r="M3" i="22"/>
  <c r="C4" i="22"/>
  <c r="H4" i="22"/>
  <c r="M4" i="22"/>
  <c r="C5" i="22"/>
  <c r="H5" i="22"/>
  <c r="M5" i="22"/>
  <c r="C6" i="22"/>
  <c r="H6" i="22"/>
  <c r="M6" i="22"/>
  <c r="C8" i="22"/>
  <c r="H8" i="22"/>
  <c r="M8" i="22"/>
  <c r="C9" i="22"/>
  <c r="H9" i="22"/>
  <c r="M9" i="22"/>
  <c r="M10" i="22"/>
  <c r="D2" i="22"/>
  <c r="I2" i="22"/>
  <c r="N2" i="22"/>
  <c r="D3" i="22"/>
  <c r="I3" i="22"/>
  <c r="N3" i="22"/>
  <c r="D4" i="22"/>
  <c r="I4" i="22"/>
  <c r="N4" i="22"/>
  <c r="D5" i="22"/>
  <c r="I5" i="22"/>
  <c r="N5" i="22"/>
  <c r="D6" i="22"/>
  <c r="I6" i="22"/>
  <c r="N6" i="22"/>
  <c r="D8" i="22"/>
  <c r="I8" i="22"/>
  <c r="N8" i="22"/>
  <c r="D9" i="22"/>
  <c r="I9" i="22"/>
  <c r="N9" i="22"/>
  <c r="N10" i="22"/>
  <c r="E2" i="22"/>
  <c r="J2" i="22"/>
  <c r="O2" i="22"/>
  <c r="E3" i="22"/>
  <c r="J3" i="22"/>
  <c r="O3" i="22"/>
  <c r="E4" i="22"/>
  <c r="J4" i="22"/>
  <c r="O4" i="22"/>
  <c r="E5" i="22"/>
  <c r="J5" i="22"/>
  <c r="O5" i="22"/>
  <c r="E6" i="22"/>
  <c r="J6" i="22"/>
  <c r="O6" i="22"/>
  <c r="E8" i="22"/>
  <c r="J8" i="22"/>
  <c r="O8" i="22"/>
  <c r="E9" i="22"/>
  <c r="J9" i="22"/>
  <c r="O9" i="22"/>
  <c r="O10" i="22"/>
  <c r="P10" i="22"/>
  <c r="G10" i="22"/>
  <c r="H10" i="22"/>
  <c r="I10" i="22"/>
  <c r="J10" i="22"/>
  <c r="K10" i="22"/>
  <c r="B10" i="22"/>
  <c r="C10" i="22"/>
  <c r="D10" i="22"/>
  <c r="E10" i="22"/>
  <c r="F10" i="22"/>
  <c r="P9" i="22"/>
  <c r="K9" i="22"/>
  <c r="F9" i="22"/>
  <c r="P8" i="22"/>
  <c r="K8" i="22"/>
  <c r="F8" i="22"/>
  <c r="P5" i="22"/>
  <c r="P6" i="22"/>
  <c r="P7" i="22"/>
  <c r="O7" i="22"/>
  <c r="N7" i="22"/>
  <c r="M7" i="22"/>
  <c r="L7" i="22"/>
  <c r="K5" i="22"/>
  <c r="K6" i="22"/>
  <c r="K7" i="22"/>
  <c r="J7" i="22"/>
  <c r="I7" i="22"/>
  <c r="H7" i="22"/>
  <c r="G7" i="22"/>
  <c r="F5" i="22"/>
  <c r="F6" i="22"/>
  <c r="F7" i="22"/>
  <c r="E7" i="22"/>
  <c r="D7" i="22"/>
  <c r="C7" i="22"/>
  <c r="B7" i="22"/>
  <c r="P4" i="22"/>
  <c r="K4" i="22"/>
  <c r="F4" i="22"/>
  <c r="P3" i="22"/>
  <c r="K3" i="22"/>
  <c r="F3" i="22"/>
  <c r="P2" i="22"/>
  <c r="K2" i="22"/>
  <c r="F2" i="22"/>
  <c r="L2" i="20"/>
  <c r="L3" i="20"/>
  <c r="L4" i="20"/>
  <c r="L5" i="20"/>
  <c r="L6" i="20"/>
  <c r="L8" i="20"/>
  <c r="L9" i="20"/>
  <c r="L10" i="20"/>
  <c r="M2" i="20"/>
  <c r="M3" i="20"/>
  <c r="M4" i="20"/>
  <c r="M5" i="20"/>
  <c r="M6" i="20"/>
  <c r="M8" i="20"/>
  <c r="M9" i="20"/>
  <c r="M10" i="20"/>
  <c r="N2" i="20"/>
  <c r="N3" i="20"/>
  <c r="N4" i="20"/>
  <c r="N5" i="20"/>
  <c r="N6" i="20"/>
  <c r="N8" i="20"/>
  <c r="N9" i="20"/>
  <c r="N10" i="20"/>
  <c r="O2" i="20"/>
  <c r="O3" i="20"/>
  <c r="O4" i="20"/>
  <c r="O5" i="20"/>
  <c r="O6" i="20"/>
  <c r="O8" i="20"/>
  <c r="O9" i="20"/>
  <c r="O10" i="20"/>
  <c r="P10" i="20"/>
  <c r="G10" i="20"/>
  <c r="H10" i="20"/>
  <c r="I10" i="20"/>
  <c r="J10" i="20"/>
  <c r="K10" i="20"/>
  <c r="B10" i="20"/>
  <c r="C10" i="20"/>
  <c r="D10" i="20"/>
  <c r="E10" i="20"/>
  <c r="F10" i="20"/>
  <c r="P9" i="20"/>
  <c r="K9" i="20"/>
  <c r="F9" i="20"/>
  <c r="P8" i="20"/>
  <c r="K8" i="20"/>
  <c r="F8" i="20"/>
  <c r="P5" i="20"/>
  <c r="P6" i="20"/>
  <c r="P7" i="20"/>
  <c r="O7" i="20"/>
  <c r="N7" i="20"/>
  <c r="M7" i="20"/>
  <c r="L7" i="20"/>
  <c r="K5" i="20"/>
  <c r="K6" i="20"/>
  <c r="K7" i="20"/>
  <c r="J7" i="20"/>
  <c r="I7" i="20"/>
  <c r="H7" i="20"/>
  <c r="G7" i="20"/>
  <c r="F5" i="20"/>
  <c r="F6" i="20"/>
  <c r="F7" i="20"/>
  <c r="E7" i="20"/>
  <c r="D7" i="20"/>
  <c r="C7" i="20"/>
  <c r="B7" i="20"/>
  <c r="P4" i="20"/>
  <c r="K4" i="20"/>
  <c r="F4" i="20"/>
  <c r="P3" i="20"/>
  <c r="K3" i="20"/>
  <c r="F3" i="20"/>
  <c r="P2" i="20"/>
  <c r="K2" i="20"/>
  <c r="F2" i="20"/>
  <c r="Q11" i="18"/>
  <c r="P11" i="18"/>
  <c r="O11" i="18"/>
  <c r="Q10" i="18"/>
  <c r="P10" i="18"/>
  <c r="O10" i="18"/>
  <c r="Q4" i="18"/>
  <c r="Q5" i="18"/>
  <c r="Q6" i="18"/>
  <c r="Q7" i="18"/>
  <c r="Q8" i="18"/>
  <c r="Q12" i="18"/>
  <c r="P4" i="18"/>
  <c r="P5" i="18"/>
  <c r="P6" i="18"/>
  <c r="P7" i="18"/>
  <c r="P8" i="18"/>
  <c r="P12" i="18"/>
  <c r="O4" i="18"/>
  <c r="O5" i="18"/>
  <c r="O6" i="18"/>
  <c r="O7" i="18"/>
  <c r="O8" i="18"/>
  <c r="O12" i="18"/>
  <c r="N4" i="18"/>
  <c r="N5" i="18"/>
  <c r="N6" i="18"/>
  <c r="N7" i="18"/>
  <c r="N8" i="18"/>
  <c r="N10" i="18"/>
  <c r="N11" i="18"/>
  <c r="N12" i="18"/>
  <c r="R12" i="18"/>
  <c r="H12" i="18"/>
  <c r="I12" i="18"/>
  <c r="J12" i="18"/>
  <c r="K12" i="18"/>
  <c r="L12" i="18"/>
  <c r="B12" i="18"/>
  <c r="C12" i="18"/>
  <c r="D12" i="18"/>
  <c r="E12" i="18"/>
  <c r="F12" i="18"/>
  <c r="R11" i="18"/>
  <c r="L11" i="18"/>
  <c r="F11" i="18"/>
  <c r="R10" i="18"/>
  <c r="L10" i="18"/>
  <c r="F10" i="18"/>
  <c r="R7" i="18"/>
  <c r="R8" i="18"/>
  <c r="R9" i="18"/>
  <c r="Q9" i="18"/>
  <c r="P9" i="18"/>
  <c r="O9" i="18"/>
  <c r="N9" i="18"/>
  <c r="L7" i="18"/>
  <c r="L8" i="18"/>
  <c r="L9" i="18"/>
  <c r="K9" i="18"/>
  <c r="J9" i="18"/>
  <c r="I9" i="18"/>
  <c r="H9" i="18"/>
  <c r="F7" i="18"/>
  <c r="F8" i="18"/>
  <c r="F9" i="18"/>
  <c r="E9" i="18"/>
  <c r="D9" i="18"/>
  <c r="C9" i="18"/>
  <c r="B9" i="18"/>
  <c r="R6" i="18"/>
  <c r="L6" i="18"/>
  <c r="F6" i="18"/>
  <c r="R5" i="18"/>
  <c r="L5" i="18"/>
  <c r="F5" i="18"/>
  <c r="R4" i="18"/>
  <c r="L4" i="18"/>
  <c r="F4" i="18"/>
  <c r="E21" i="18"/>
  <c r="B103" i="19"/>
  <c r="E17" i="18"/>
  <c r="B99" i="19"/>
  <c r="H20" i="18"/>
  <c r="I20" i="18"/>
  <c r="J20" i="18"/>
  <c r="J72" i="19"/>
  <c r="C23" i="18"/>
  <c r="B45" i="19"/>
  <c r="C19" i="18"/>
  <c r="B41" i="19"/>
  <c r="H18" i="18"/>
  <c r="J8" i="19"/>
  <c r="B24" i="18"/>
  <c r="H24" i="18"/>
  <c r="N24" i="18"/>
  <c r="K24" i="18"/>
  <c r="J24" i="18"/>
  <c r="C76" i="19"/>
  <c r="I24" i="18"/>
  <c r="C46" i="19"/>
  <c r="J14" i="19"/>
  <c r="E24" i="18"/>
  <c r="B106" i="19"/>
  <c r="D24" i="18"/>
  <c r="P24" i="18"/>
  <c r="D76" i="19"/>
  <c r="C24" i="18"/>
  <c r="B46" i="19"/>
  <c r="K23" i="18"/>
  <c r="C105" i="19"/>
  <c r="J23" i="18"/>
  <c r="C75" i="19"/>
  <c r="I23" i="18"/>
  <c r="C45" i="19"/>
  <c r="H23" i="18"/>
  <c r="E23" i="18"/>
  <c r="B105" i="19"/>
  <c r="D23" i="18"/>
  <c r="B75" i="19"/>
  <c r="B23" i="18"/>
  <c r="I21" i="18"/>
  <c r="I22" i="18"/>
  <c r="C44" i="19"/>
  <c r="D20" i="18"/>
  <c r="D21" i="18"/>
  <c r="D22" i="18"/>
  <c r="K21" i="18"/>
  <c r="Q21" i="18"/>
  <c r="D103" i="19"/>
  <c r="J21" i="18"/>
  <c r="P21" i="18"/>
  <c r="D73" i="19"/>
  <c r="C103" i="19"/>
  <c r="C73" i="19"/>
  <c r="C43" i="19"/>
  <c r="H21" i="18"/>
  <c r="C21" i="18"/>
  <c r="B43" i="19"/>
  <c r="B21" i="18"/>
  <c r="I11" i="19"/>
  <c r="P20" i="18"/>
  <c r="K20" i="18"/>
  <c r="C102" i="19"/>
  <c r="C72" i="19"/>
  <c r="C42" i="19"/>
  <c r="E20" i="18"/>
  <c r="B102" i="19"/>
  <c r="B72" i="19"/>
  <c r="C20" i="18"/>
  <c r="B42" i="19"/>
  <c r="B20" i="18"/>
  <c r="I19" i="18"/>
  <c r="O19" i="18"/>
  <c r="D41" i="19"/>
  <c r="K19" i="18"/>
  <c r="C101" i="19"/>
  <c r="J19" i="18"/>
  <c r="C71" i="19"/>
  <c r="C41" i="19"/>
  <c r="H19" i="18"/>
  <c r="E19" i="18"/>
  <c r="B101" i="19"/>
  <c r="D19" i="18"/>
  <c r="B71" i="19"/>
  <c r="B19" i="18"/>
  <c r="B18" i="18"/>
  <c r="N18" i="18"/>
  <c r="K18" i="18"/>
  <c r="C100" i="19"/>
  <c r="J18" i="18"/>
  <c r="C70" i="19"/>
  <c r="I18" i="18"/>
  <c r="C40" i="19"/>
  <c r="J70" i="19"/>
  <c r="E18" i="18"/>
  <c r="B100" i="19"/>
  <c r="D18" i="18"/>
  <c r="P18" i="18"/>
  <c r="D70" i="19"/>
  <c r="C18" i="18"/>
  <c r="B40" i="19"/>
  <c r="K17" i="18"/>
  <c r="Q17" i="18"/>
  <c r="D17" i="18"/>
  <c r="J17" i="18"/>
  <c r="P17" i="18"/>
  <c r="D69" i="19"/>
  <c r="K25" i="18"/>
  <c r="C69" i="19"/>
  <c r="I17" i="18"/>
  <c r="C39" i="19"/>
  <c r="H17" i="18"/>
  <c r="E25" i="18"/>
  <c r="B69" i="19"/>
  <c r="C17" i="18"/>
  <c r="B17" i="18"/>
  <c r="I7" i="19"/>
  <c r="D72" i="19"/>
  <c r="C7" i="19"/>
  <c r="J69" i="19"/>
  <c r="J7" i="19"/>
  <c r="H25" i="18"/>
  <c r="J39" i="19"/>
  <c r="L17" i="18"/>
  <c r="C25" i="18"/>
  <c r="B47" i="19"/>
  <c r="B39" i="19"/>
  <c r="O17" i="18"/>
  <c r="I72" i="19"/>
  <c r="I10" i="19"/>
  <c r="F20" i="18"/>
  <c r="C11" i="19"/>
  <c r="J73" i="19"/>
  <c r="J11" i="19"/>
  <c r="I25" i="18"/>
  <c r="C47" i="19"/>
  <c r="B10" i="19"/>
  <c r="B14" i="19"/>
  <c r="N17" i="18"/>
  <c r="O18" i="18"/>
  <c r="D40" i="19"/>
  <c r="I41" i="19"/>
  <c r="B9" i="19"/>
  <c r="F19" i="18"/>
  <c r="P19" i="18"/>
  <c r="D71" i="19"/>
  <c r="J42" i="19"/>
  <c r="L20" i="18"/>
  <c r="Q20" i="18"/>
  <c r="B73" i="19"/>
  <c r="N21" i="18"/>
  <c r="E22" i="18"/>
  <c r="B104" i="19"/>
  <c r="J22" i="18"/>
  <c r="C74" i="19"/>
  <c r="I45" i="19"/>
  <c r="B13" i="19"/>
  <c r="F23" i="18"/>
  <c r="Q23" i="18"/>
  <c r="D105" i="19"/>
  <c r="O24" i="18"/>
  <c r="D46" i="19"/>
  <c r="D25" i="18"/>
  <c r="B77" i="19"/>
  <c r="J25" i="18"/>
  <c r="K8" i="19"/>
  <c r="C10" i="19"/>
  <c r="C14" i="19"/>
  <c r="I42" i="19"/>
  <c r="I46" i="19"/>
  <c r="I71" i="19"/>
  <c r="I75" i="19"/>
  <c r="C99" i="19"/>
  <c r="B25" i="18"/>
  <c r="B70" i="19"/>
  <c r="J76" i="19"/>
  <c r="I70" i="19"/>
  <c r="I8" i="19"/>
  <c r="F18" i="18"/>
  <c r="I100" i="19"/>
  <c r="C9" i="19"/>
  <c r="J71" i="19"/>
  <c r="J9" i="19"/>
  <c r="L19" i="18"/>
  <c r="J101" i="19"/>
  <c r="Q19" i="18"/>
  <c r="N20" i="18"/>
  <c r="O21" i="18"/>
  <c r="D43" i="19"/>
  <c r="B22" i="18"/>
  <c r="K22" i="18"/>
  <c r="C104" i="19"/>
  <c r="P22" i="18"/>
  <c r="D74" i="19"/>
  <c r="O23" i="18"/>
  <c r="D45" i="19"/>
  <c r="C13" i="19"/>
  <c r="J75" i="19"/>
  <c r="J13" i="19"/>
  <c r="L23" i="18"/>
  <c r="C106" i="19"/>
  <c r="Q24" i="18"/>
  <c r="D106" i="19"/>
  <c r="B74" i="19"/>
  <c r="B8" i="19"/>
  <c r="J10" i="19"/>
  <c r="J41" i="19"/>
  <c r="J45" i="19"/>
  <c r="B76" i="19"/>
  <c r="D99" i="19"/>
  <c r="D8" i="19"/>
  <c r="L21" i="18"/>
  <c r="P23" i="18"/>
  <c r="D75" i="19"/>
  <c r="D14" i="19"/>
  <c r="J43" i="19"/>
  <c r="I39" i="19"/>
  <c r="B7" i="19"/>
  <c r="F17" i="18"/>
  <c r="J40" i="19"/>
  <c r="L18" i="18"/>
  <c r="J100" i="19"/>
  <c r="Q18" i="18"/>
  <c r="D100" i="19"/>
  <c r="N19" i="18"/>
  <c r="O20" i="18"/>
  <c r="I43" i="19"/>
  <c r="B11" i="19"/>
  <c r="F21" i="18"/>
  <c r="C22" i="18"/>
  <c r="H22" i="18"/>
  <c r="N23" i="18"/>
  <c r="I76" i="19"/>
  <c r="J46" i="19"/>
  <c r="L24" i="18"/>
  <c r="J106" i="19"/>
  <c r="B107" i="19"/>
  <c r="C107" i="19"/>
  <c r="C8" i="19"/>
  <c r="I9" i="19"/>
  <c r="I13" i="19"/>
  <c r="K14" i="19"/>
  <c r="I40" i="19"/>
  <c r="I69" i="19"/>
  <c r="I73" i="19"/>
  <c r="F24" i="18"/>
  <c r="I106" i="19"/>
  <c r="I14" i="19"/>
  <c r="K76" i="19"/>
  <c r="K70" i="19"/>
  <c r="R24" i="18"/>
  <c r="K106" i="19"/>
  <c r="K46" i="19"/>
  <c r="K40" i="19"/>
  <c r="J103" i="19"/>
  <c r="J44" i="19"/>
  <c r="C12" i="19"/>
  <c r="J12" i="19"/>
  <c r="J74" i="19"/>
  <c r="I74" i="19"/>
  <c r="I12" i="19"/>
  <c r="I44" i="19"/>
  <c r="B12" i="19"/>
  <c r="I47" i="19"/>
  <c r="B15" i="19"/>
  <c r="I77" i="19"/>
  <c r="F25" i="18"/>
  <c r="I15" i="19"/>
  <c r="R18" i="18"/>
  <c r="K100" i="19"/>
  <c r="D39" i="19"/>
  <c r="O25" i="18"/>
  <c r="I102" i="19"/>
  <c r="F22" i="18"/>
  <c r="B44" i="19"/>
  <c r="O22" i="18"/>
  <c r="D44" i="19"/>
  <c r="D42" i="19"/>
  <c r="Q25" i="18"/>
  <c r="D107" i="19"/>
  <c r="J105" i="19"/>
  <c r="P25" i="18"/>
  <c r="D77" i="19"/>
  <c r="Q22" i="18"/>
  <c r="D104" i="19"/>
  <c r="D102" i="19"/>
  <c r="I101" i="19"/>
  <c r="K69" i="19"/>
  <c r="K7" i="19"/>
  <c r="N25" i="18"/>
  <c r="D7" i="19"/>
  <c r="K39" i="19"/>
  <c r="R17" i="18"/>
  <c r="C15" i="19"/>
  <c r="J77" i="19"/>
  <c r="J15" i="19"/>
  <c r="L25" i="18"/>
  <c r="J107" i="19"/>
  <c r="J47" i="19"/>
  <c r="K75" i="19"/>
  <c r="K13" i="19"/>
  <c r="K45" i="19"/>
  <c r="D13" i="19"/>
  <c r="R23" i="18"/>
  <c r="K105" i="19"/>
  <c r="D101" i="19"/>
  <c r="K73" i="19"/>
  <c r="K11" i="19"/>
  <c r="D11" i="19"/>
  <c r="K43" i="19"/>
  <c r="R21" i="18"/>
  <c r="K103" i="19"/>
  <c r="J99" i="19"/>
  <c r="I103" i="19"/>
  <c r="K71" i="19"/>
  <c r="K9" i="19"/>
  <c r="K41" i="19"/>
  <c r="R19" i="18"/>
  <c r="K101" i="19"/>
  <c r="D9" i="19"/>
  <c r="I99" i="19"/>
  <c r="K42" i="19"/>
  <c r="D10" i="19"/>
  <c r="K10" i="19"/>
  <c r="R20" i="18"/>
  <c r="N22" i="18"/>
  <c r="K72" i="19"/>
  <c r="C77" i="19"/>
  <c r="I105" i="19"/>
  <c r="J102" i="19"/>
  <c r="L22" i="18"/>
  <c r="J104" i="19"/>
  <c r="K99" i="19"/>
  <c r="I104" i="19"/>
  <c r="K44" i="19"/>
  <c r="D12" i="19"/>
  <c r="K74" i="19"/>
  <c r="K12" i="19"/>
  <c r="D47" i="19"/>
  <c r="K102" i="19"/>
  <c r="R22" i="18"/>
  <c r="K104" i="19"/>
  <c r="K77" i="19"/>
  <c r="K15" i="19"/>
  <c r="R25" i="18"/>
  <c r="K47" i="19"/>
  <c r="D15" i="19"/>
  <c r="I107" i="19"/>
  <c r="K107" i="19"/>
  <c r="D20" i="9"/>
  <c r="D19" i="9"/>
  <c r="D18" i="9"/>
  <c r="D17" i="9"/>
  <c r="D16" i="9"/>
  <c r="D15" i="9"/>
  <c r="D14" i="9"/>
  <c r="D13" i="9"/>
  <c r="D12" i="9"/>
  <c r="D11" i="9"/>
  <c r="D10" i="9"/>
  <c r="D9" i="9"/>
  <c r="D8" i="9"/>
  <c r="D7" i="9"/>
  <c r="D6" i="9"/>
  <c r="D5" i="9"/>
  <c r="D24" i="9"/>
  <c r="D23" i="9"/>
  <c r="D22" i="9"/>
  <c r="D21" i="9"/>
</calcChain>
</file>

<file path=xl/sharedStrings.xml><?xml version="1.0" encoding="utf-8"?>
<sst xmlns="http://schemas.openxmlformats.org/spreadsheetml/2006/main" count="553" uniqueCount="244">
  <si>
    <t>Warehouse Sales</t>
  </si>
  <si>
    <t>Direct Sales</t>
  </si>
  <si>
    <t>Region</t>
  </si>
  <si>
    <t>Prairies (Man,Sask,Lkhd)</t>
  </si>
  <si>
    <t>Greater Toronto Area</t>
  </si>
  <si>
    <t>Rest of Ontario</t>
  </si>
  <si>
    <t>Total Ontario</t>
  </si>
  <si>
    <t>Atlantic</t>
  </si>
  <si>
    <t>Total Canada</t>
  </si>
  <si>
    <t>E-mail:  aharrigan@electrofed.com</t>
  </si>
  <si>
    <t>Quebec</t>
  </si>
  <si>
    <t>B.C.</t>
  </si>
  <si>
    <t>Alberta (Incl. Yukon, NWT)</t>
  </si>
  <si>
    <t>Q1</t>
  </si>
  <si>
    <t>Q2</t>
  </si>
  <si>
    <t>Q3</t>
  </si>
  <si>
    <t>Q4</t>
  </si>
  <si>
    <t>Total</t>
  </si>
  <si>
    <t>Program Contact:  Anne Harrigan, Vice President, Marketing Resource</t>
  </si>
  <si>
    <t xml:space="preserve">TOTAL INDUSTRY DATA </t>
  </si>
  <si>
    <t>Includes an estimate of the portion of the market NOT submitting data into the program</t>
  </si>
  <si>
    <t xml:space="preserve">PARTICIPANT ONLY DATA </t>
  </si>
  <si>
    <t>Includes actual input from those distributors who participate in the Quarterly Distributor Sales Report</t>
  </si>
  <si>
    <t>WAREHOUSE SALES</t>
  </si>
  <si>
    <t>Total sales of electrical products sold through the warehouse. Those sales where the Distributor receives the goods in bulk into his premises, breaks the bulk and ships specific quantities to customers in response to an order for stated quantities of those goods.</t>
  </si>
  <si>
    <t>DIRECT SALES</t>
  </si>
  <si>
    <t>Total sales of electrical products "shipped direct". Those sales where the Distributor receives an order, orders the goods from a manufacturer and arranges for shipment directly to the customer at a specific location or job site.</t>
  </si>
  <si>
    <t>This quarterly report is available to participating  Distributors and Manufacturers only and is for internal use only.</t>
  </si>
  <si>
    <t>Direct</t>
  </si>
  <si>
    <t>Regional summary</t>
  </si>
  <si>
    <t xml:space="preserve">Members are asked to report based strictly on provincial boundaries, unless otherwise stated.  </t>
  </si>
  <si>
    <t>British Columbia</t>
  </si>
  <si>
    <t>Alberta</t>
  </si>
  <si>
    <t>X</t>
  </si>
  <si>
    <t>Non Reported market</t>
  </si>
  <si>
    <t xml:space="preserve">ROGERS ELECTRIC WHOLESALE </t>
  </si>
  <si>
    <t xml:space="preserve">PAUL WOLF </t>
  </si>
  <si>
    <t xml:space="preserve">ELECTRIMAT LTEE.  </t>
  </si>
  <si>
    <t xml:space="preserve">Aztec </t>
  </si>
  <si>
    <t>SUPREME LIGHTING &amp; ELECTRIC SUPPLY LTD</t>
  </si>
  <si>
    <t>SONEPAR CANADA</t>
  </si>
  <si>
    <t>LUMEN, DIV. OF SONEPAR CANADA INC.</t>
  </si>
  <si>
    <t>INDEPENDENT ELECTRIC SUPPLY INC.</t>
  </si>
  <si>
    <t>HOUSE OF ELECTRICAL SUPPLIES LTD.</t>
  </si>
  <si>
    <t>GRAYBAR ELECTRIC (Harris &amp; Roome)</t>
  </si>
  <si>
    <t>GESCAN, DIV. OF SONEPAR CANADA INC.</t>
  </si>
  <si>
    <t>GERRIE ELECTRIC WHOLESALE LIMITED</t>
  </si>
  <si>
    <t>FRANKLIN EMPIRE INC.</t>
  </si>
  <si>
    <t>ELECTROZAD SUPPLY COMPANY LIMITED</t>
  </si>
  <si>
    <t>ELECTRICAL WHOLESALERS (EDMONTON)</t>
  </si>
  <si>
    <t>EDDY GROUP LIMITED</t>
  </si>
  <si>
    <t>E.B. HORSMAN &amp; SON</t>
  </si>
  <si>
    <t>DALTCO ELECTRIC &amp; SUPPLY (1979) LTD.</t>
  </si>
  <si>
    <t>CESCO ELECTRICAL SUPPLY LTD.</t>
  </si>
  <si>
    <t>BJ ELECTRIC SUPPLIES LTD.</t>
  </si>
  <si>
    <t>BARTLE &amp; GIBSON CO. LTD.</t>
  </si>
  <si>
    <t>BA ROBINSON CO.LTD</t>
  </si>
  <si>
    <t>Atl</t>
  </si>
  <si>
    <t>Que</t>
  </si>
  <si>
    <t>Rest of Ont</t>
  </si>
  <si>
    <t>GTA</t>
  </si>
  <si>
    <t>Prairies</t>
  </si>
  <si>
    <t>AB</t>
  </si>
  <si>
    <t>BC</t>
  </si>
  <si>
    <t>COMPANY NAME</t>
  </si>
  <si>
    <t>EFC REP. MEMBER</t>
  </si>
  <si>
    <t>Quarter</t>
  </si>
  <si>
    <t>EFC Reported market</t>
  </si>
  <si>
    <t>Q1 14</t>
  </si>
  <si>
    <t>Q2 14</t>
  </si>
  <si>
    <t>Q3 14</t>
  </si>
  <si>
    <t>Q4 14</t>
  </si>
  <si>
    <t>J.W. BIRD &amp; COMPANY LIMITED</t>
  </si>
  <si>
    <t>TORBRAM</t>
  </si>
  <si>
    <t>Please see attached summary for a complete list of the Full Line Electrical Distributors that participate in the program</t>
  </si>
  <si>
    <t>Q1 15</t>
  </si>
  <si>
    <t>Q2 15</t>
  </si>
  <si>
    <t>Q3 15</t>
  </si>
  <si>
    <t>Q4 15</t>
  </si>
  <si>
    <t>EFC MEMBER - NOT REPORTING</t>
  </si>
  <si>
    <t>NON MEMBER</t>
  </si>
  <si>
    <t>HD SUPPLY</t>
  </si>
  <si>
    <t>MERCOR LIGHTING</t>
  </si>
  <si>
    <t>MGM ELECTRIC LTD., DIV. OF SONEPAR</t>
  </si>
  <si>
    <t>NORTH AMERICA LIGHTING PRODUCTS</t>
  </si>
  <si>
    <t>O'NEIL ELECTRIC SUPPLY LIMITED</t>
  </si>
  <si>
    <t>OSCAN</t>
  </si>
  <si>
    <t xml:space="preserve"> </t>
  </si>
  <si>
    <t>Wheatland Tube Co.</t>
  </si>
  <si>
    <t>Weidmuller Canada</t>
  </si>
  <si>
    <t>Visioneering</t>
  </si>
  <si>
    <t>Venture Lighting</t>
  </si>
  <si>
    <t>Ilsco of Canada</t>
  </si>
  <si>
    <t>Thomas &amp; Betts</t>
  </si>
  <si>
    <t>Ideal Industries</t>
  </si>
  <si>
    <t>Techspan Ind.</t>
  </si>
  <si>
    <t>Hubbell Canada LP</t>
  </si>
  <si>
    <t>TCP</t>
  </si>
  <si>
    <t>Hoffman Enclosures</t>
  </si>
  <si>
    <t>Superior Flexible Conduits</t>
  </si>
  <si>
    <t>Hammond Power Solutions Inc</t>
  </si>
  <si>
    <t>Stelpro</t>
  </si>
  <si>
    <t>Hammond Manufacturing</t>
  </si>
  <si>
    <t>Standard Products</t>
  </si>
  <si>
    <t>Greenlee Textron</t>
  </si>
  <si>
    <t>Southwire Canada Co.</t>
  </si>
  <si>
    <t xml:space="preserve">Siemens </t>
  </si>
  <si>
    <t xml:space="preserve">Fusetek </t>
  </si>
  <si>
    <t>Erico Inc</t>
  </si>
  <si>
    <t>Service Wire</t>
  </si>
  <si>
    <t>Eiko Canada Ltd</t>
  </si>
  <si>
    <t>Schneider Electric</t>
  </si>
  <si>
    <t>S&amp;C Electric Canada Ltd</t>
  </si>
  <si>
    <t>Eaton Cooper Industries</t>
  </si>
  <si>
    <t>Eaton</t>
  </si>
  <si>
    <t>Rockwell Automation</t>
  </si>
  <si>
    <t>RC Lighting</t>
  </si>
  <si>
    <t>Delta Group</t>
  </si>
  <si>
    <t>Convectair-NMT Inc</t>
  </si>
  <si>
    <t>Phoenix Contact Ltd.</t>
  </si>
  <si>
    <t>Carlo Gavazzi</t>
  </si>
  <si>
    <t>Philips Lighting</t>
  </si>
  <si>
    <t>Burndy Canada Inc</t>
  </si>
  <si>
    <t>Peerless Electric</t>
  </si>
  <si>
    <t>Broan-Nutone Canada Inc</t>
  </si>
  <si>
    <t>Ouellet Canada Inc</t>
  </si>
  <si>
    <t>Brady Canada</t>
  </si>
  <si>
    <t>BJ Take</t>
  </si>
  <si>
    <t>Beghelli Canada Inc.</t>
  </si>
  <si>
    <t>Mersen</t>
  </si>
  <si>
    <t>Anamet Canada Inc</t>
  </si>
  <si>
    <t>Liteline Corp</t>
  </si>
  <si>
    <t xml:space="preserve">Acuity </t>
  </si>
  <si>
    <t>Leviton Manuf.</t>
  </si>
  <si>
    <t>ABB</t>
  </si>
  <si>
    <t>3M Canada Company</t>
  </si>
  <si>
    <t>Distributors</t>
  </si>
  <si>
    <t>Manufact.</t>
  </si>
  <si>
    <t>Warehouse</t>
  </si>
  <si>
    <t>Please note:  Manufacturers % released for Total Ontario only, as not all companies can report by GTA and Rest of Ontario</t>
  </si>
  <si>
    <t>PROGRAM DETAILS</t>
  </si>
  <si>
    <t>Other Notes:</t>
  </si>
  <si>
    <t>Distributor Statistics are reported by Warehouse vs. Direct Sales and above results are based on participating distributors only</t>
  </si>
  <si>
    <t>A more detailed report showing actual Distributor shipments is produced on a separate spreadsheet</t>
  </si>
  <si>
    <t>Actual dollar values are not released at this time.  Only % changes are supplied for the manufacturers' summary</t>
  </si>
  <si>
    <r>
      <t xml:space="preserve">All individual company information is </t>
    </r>
    <r>
      <rPr>
        <b/>
        <u/>
        <sz val="11"/>
        <rFont val="Calibri"/>
        <family val="2"/>
        <scheme val="minor"/>
      </rPr>
      <t>strictly confidentia</t>
    </r>
    <r>
      <rPr>
        <sz val="11"/>
        <rFont val="Calibri"/>
        <family val="2"/>
        <scheme val="minor"/>
      </rPr>
      <t>l and is for use by authorized EFC statistical personnel only</t>
    </r>
  </si>
  <si>
    <t>For more information on this program, please contact:</t>
  </si>
  <si>
    <t>Anne Harrigan, Vice President, Marketing Resource</t>
  </si>
  <si>
    <t>Metalumen</t>
  </si>
  <si>
    <t>CREE Canada</t>
  </si>
  <si>
    <t>EGS Canada (Appleton)</t>
  </si>
  <si>
    <t xml:space="preserve">Dimplex </t>
  </si>
  <si>
    <t>Northern Cables</t>
  </si>
  <si>
    <t>Easy Heat</t>
  </si>
  <si>
    <t>Flextherm</t>
  </si>
  <si>
    <t>Q1 16</t>
  </si>
  <si>
    <t>Q2 16</t>
  </si>
  <si>
    <t>Q3 16</t>
  </si>
  <si>
    <t>Q4 16</t>
  </si>
  <si>
    <t>Q3 2016 GRAPHS</t>
  </si>
  <si>
    <r>
      <t>Prairies</t>
    </r>
    <r>
      <rPr>
        <sz val="11"/>
        <rFont val="Calibri"/>
        <family val="2"/>
        <scheme val="minor"/>
      </rPr>
      <t xml:space="preserve"> – Includes Manitoba, Saskatchewan and Lakehead</t>
    </r>
  </si>
  <si>
    <r>
      <t>Greater Toronto Area</t>
    </r>
    <r>
      <rPr>
        <sz val="11"/>
        <rFont val="Calibri"/>
        <family val="2"/>
        <scheme val="minor"/>
      </rPr>
      <t xml:space="preserve"> – see map </t>
    </r>
  </si>
  <si>
    <r>
      <t>Rest of Ontario</t>
    </r>
    <r>
      <rPr>
        <sz val="11"/>
        <rFont val="Calibri"/>
        <family val="2"/>
        <scheme val="minor"/>
      </rPr>
      <t xml:space="preserve"> – Remainder of Ontario, excluding GTA.</t>
    </r>
  </si>
  <si>
    <r>
      <t>Atlantic</t>
    </r>
    <r>
      <rPr>
        <sz val="11"/>
        <rFont val="Calibri"/>
        <family val="2"/>
        <scheme val="minor"/>
      </rPr>
      <t xml:space="preserve"> - Includes the Provinces of Nova Scotia, New Brunswick, PEI, the Madeleine Islands and Nfld and Labrador</t>
    </r>
  </si>
  <si>
    <r>
      <t xml:space="preserve">This quarterly report is available to </t>
    </r>
    <r>
      <rPr>
        <b/>
        <u/>
        <sz val="11"/>
        <rFont val="Calibri"/>
        <family val="2"/>
        <scheme val="minor"/>
      </rPr>
      <t>participating</t>
    </r>
    <r>
      <rPr>
        <sz val="11"/>
        <rFont val="Calibri"/>
        <family val="2"/>
        <scheme val="minor"/>
      </rPr>
      <t xml:space="preserve">  Distributors and Manufacturers only and is for internal use only</t>
    </r>
  </si>
  <si>
    <t>Fluke</t>
  </si>
  <si>
    <t>Magic Lite</t>
  </si>
  <si>
    <t>BRK Fire Safety</t>
  </si>
  <si>
    <t>General Cable</t>
  </si>
  <si>
    <t>LEDVANCE Ltd.</t>
  </si>
  <si>
    <t>WAGO</t>
  </si>
  <si>
    <t>Total Industry</t>
  </si>
  <si>
    <t>ROBERTSON ELECTRIC WHOLESALE (ESPO)</t>
  </si>
  <si>
    <t>Columbia MBF</t>
  </si>
  <si>
    <t>GE Current</t>
  </si>
  <si>
    <t>IDEAL SUPPLY INC.</t>
  </si>
  <si>
    <t xml:space="preserve">Legrand </t>
  </si>
  <si>
    <t>Royal Building Products</t>
  </si>
  <si>
    <t>Shawcor</t>
  </si>
  <si>
    <t>Q2 2017 COMPARISONS</t>
  </si>
  <si>
    <t xml:space="preserve"> Q2 2017 vs. Q2 2016</t>
  </si>
  <si>
    <t>Jan-Jun YTD 2017 vs. Jan-Jun YTD 2016</t>
  </si>
  <si>
    <t>Q2 2017 GRAPHS</t>
  </si>
  <si>
    <t>Q3 2017 COMPARISONS</t>
  </si>
  <si>
    <t xml:space="preserve"> Q3 2017 vs. Q3 2016</t>
  </si>
  <si>
    <t>Jan-Sep YTD 2017 vs. Jan-Sep YTD 2016</t>
  </si>
  <si>
    <t>Q4 2017 COMPARISONS</t>
  </si>
  <si>
    <t xml:space="preserve"> Q4 2017 vs. Q4 2016</t>
  </si>
  <si>
    <t>Full Year 2017 vs. Full Year 2016</t>
  </si>
  <si>
    <t>Q4 2017 GRAPHS</t>
  </si>
  <si>
    <t>Contrast Lighting</t>
  </si>
  <si>
    <t>Hellerman Tyton</t>
  </si>
  <si>
    <t>Hydel Enterprises Inc.</t>
  </si>
  <si>
    <t>REXEL CANADA ELECTRICAL INC.  (LITECO)</t>
  </si>
  <si>
    <t>2017
% OF THE MARKET REPORTED</t>
  </si>
  <si>
    <t>Q1 17</t>
  </si>
  <si>
    <t>Q2 17</t>
  </si>
  <si>
    <t>Q3 17</t>
  </si>
  <si>
    <t>Q4 17</t>
  </si>
  <si>
    <t>Universal Lighting</t>
  </si>
  <si>
    <t>WESCO (BREWS, EECOL, LAPRAIRIE)</t>
  </si>
  <si>
    <t>FUTURPLUS (Division of Cathelle)</t>
  </si>
  <si>
    <t>Nexans Canada Inc.</t>
  </si>
  <si>
    <t>Phone:  416-716-1897</t>
  </si>
  <si>
    <t>Premise Lighting</t>
  </si>
  <si>
    <t>2018 Manufacturer participants include:</t>
  </si>
  <si>
    <t>2018 EFC DISTRIBUTOR SALES PROGRAM - REPORTED VS. NON REPORTED SUMMARY</t>
  </si>
  <si>
    <t>2018 ESTIMATED % OF TOTAL MARKET</t>
  </si>
  <si>
    <t>Q1 18</t>
  </si>
  <si>
    <t>Q2 18</t>
  </si>
  <si>
    <t>Q3 18</t>
  </si>
  <si>
    <t>Q4 18</t>
  </si>
  <si>
    <t>2018
% OF THE MARKET REPORTED</t>
  </si>
  <si>
    <t>2018 - TOTAL INDUSTRY ESTIMATE</t>
  </si>
  <si>
    <t>Q1 2018 COMPARISONS</t>
  </si>
  <si>
    <t xml:space="preserve"> Q1 2018 vs. Q4 2017</t>
  </si>
  <si>
    <t>Q1 2018 GRAPHS</t>
  </si>
  <si>
    <t>Issued:  April 2018</t>
  </si>
  <si>
    <t>Released:  April 2018</t>
  </si>
  <si>
    <t>2018 - PARTICIPANTS ONLY</t>
  </si>
  <si>
    <t xml:space="preserve">                    2018 Distributor and Manufacturer Statistical Program - Percentage Changes</t>
  </si>
  <si>
    <t xml:space="preserve"> Q1 2018vs. Q1 2017</t>
  </si>
  <si>
    <t>Manufacturers' data is calculated from actual input supplied by a large sample of EFC member companies. See separate tab for list of participants</t>
  </si>
  <si>
    <t>Q1 Warehouse Sales</t>
  </si>
  <si>
    <t>Q2 Warehouse Sales</t>
  </si>
  <si>
    <t>Q3 Warehouse Sales</t>
  </si>
  <si>
    <t>Q4 Warehouse Sales</t>
  </si>
  <si>
    <t>Total Warehouse Sales</t>
  </si>
  <si>
    <t>Q1 Direct Sales</t>
  </si>
  <si>
    <t>Q2 Direct Sales</t>
  </si>
  <si>
    <t>Q3 Direct Sales</t>
  </si>
  <si>
    <t>Q4 Direct Sales</t>
  </si>
  <si>
    <t>Total Direct Sales</t>
  </si>
  <si>
    <t>Q1 Total</t>
  </si>
  <si>
    <t>Q2 Total</t>
  </si>
  <si>
    <t>Q3 Total</t>
  </si>
  <si>
    <t>Q4 Total</t>
  </si>
  <si>
    <t>Region PARTICIPANTS ONLY</t>
  </si>
  <si>
    <t>Region INDUSTRY</t>
  </si>
  <si>
    <t>Q1 INDUSTRY</t>
  </si>
  <si>
    <t>Q2 INDUSTRY</t>
  </si>
  <si>
    <t>Q3 INDUSTRY</t>
  </si>
  <si>
    <t>Q4 INDUSTRY</t>
  </si>
  <si>
    <t>Total INDUSTRY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</si>
</sst>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0.0"/>
    <numFmt numFmtId="165" formatCode="#,##0.0"/>
    <numFmt numFmtId="166" formatCode="0.0%"/>
    <numFmt numFmtId="167" formatCode="&quot;$&quot;#,##0.0"/>
  </numFmts>
  <fonts count="42">
    <font>
      <sz val="11"/>
      <name val="CG Times (WN)"/>
      <family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G Times (WN)"/>
      <family val="1"/>
    </font>
    <font>
      <sz val="10"/>
      <name val="Arial"/>
      <family val="2"/>
    </font>
    <font>
      <sz val="12"/>
      <name val="Calibri"/>
      <family val="2"/>
      <scheme val="minor"/>
    </font>
    <font>
      <b/>
      <sz val="12"/>
      <color theme="3"/>
      <name val="Calibri"/>
      <family val="2"/>
      <scheme val="minor"/>
    </font>
    <font>
      <sz val="11"/>
      <name val="Calibri"/>
      <family val="2"/>
      <scheme val="minor"/>
    </font>
    <font>
      <i/>
      <sz val="11"/>
      <name val="Calibri"/>
      <family val="2"/>
      <scheme val="minor"/>
    </font>
    <font>
      <sz val="12"/>
      <name val="CG Times (WN)"/>
      <family val="1"/>
    </font>
    <font>
      <sz val="11"/>
      <color rgb="FFFF0000"/>
      <name val="Calibri"/>
      <family val="2"/>
      <scheme val="minor"/>
    </font>
    <font>
      <b/>
      <sz val="16"/>
      <color theme="5" tint="-0.249977111117893"/>
      <name val="Calibri"/>
      <family val="2"/>
      <scheme val="minor"/>
    </font>
    <font>
      <b/>
      <u/>
      <sz val="10"/>
      <color indexed="12"/>
      <name val="Calibri"/>
      <family val="2"/>
      <scheme val="minor"/>
    </font>
    <font>
      <sz val="8"/>
      <name val="Calibri"/>
      <family val="2"/>
      <scheme val="minor"/>
    </font>
    <font>
      <b/>
      <sz val="9"/>
      <name val="Calibri"/>
      <family val="2"/>
      <scheme val="minor"/>
    </font>
    <font>
      <b/>
      <sz val="8"/>
      <name val="Calibri"/>
      <family val="2"/>
      <scheme val="minor"/>
    </font>
    <font>
      <b/>
      <sz val="9"/>
      <color theme="1"/>
      <name val="Calibri"/>
      <family val="2"/>
      <scheme val="minor"/>
    </font>
    <font>
      <sz val="9"/>
      <name val="Calibri"/>
      <family val="2"/>
      <scheme val="minor"/>
    </font>
    <font>
      <sz val="10"/>
      <name val="Calibri"/>
      <family val="2"/>
      <scheme val="minor"/>
    </font>
    <font>
      <b/>
      <sz val="10"/>
      <name val="Calibri"/>
      <family val="2"/>
      <scheme val="minor"/>
    </font>
    <font>
      <b/>
      <i/>
      <sz val="10"/>
      <name val="Calibri"/>
      <family val="2"/>
      <scheme val="minor"/>
    </font>
    <font>
      <b/>
      <sz val="11"/>
      <name val="Calibri"/>
      <family val="2"/>
      <scheme val="minor"/>
    </font>
    <font>
      <b/>
      <sz val="12"/>
      <name val="Calibri"/>
      <family val="2"/>
      <scheme val="minor"/>
    </font>
    <font>
      <b/>
      <u/>
      <sz val="11"/>
      <name val="Calibri"/>
      <family val="2"/>
      <scheme val="minor"/>
    </font>
    <font>
      <sz val="11"/>
      <color rgb="FF00B050"/>
      <name val="Calibri"/>
      <family val="2"/>
      <scheme val="minor"/>
    </font>
    <font>
      <b/>
      <sz val="12"/>
      <color rgb="FFC00000"/>
      <name val="Calibri"/>
      <family val="2"/>
      <scheme val="minor"/>
    </font>
    <font>
      <sz val="11"/>
      <color theme="3" tint="-0.499984740745262"/>
      <name val="Calibri"/>
      <family val="2"/>
      <scheme val="minor"/>
    </font>
    <font>
      <b/>
      <sz val="14"/>
      <color rgb="FF0070C0"/>
      <name val="Calibri"/>
      <family val="2"/>
      <scheme val="minor"/>
    </font>
    <font>
      <b/>
      <sz val="14"/>
      <name val="Calibri"/>
      <family val="2"/>
      <scheme val="minor"/>
    </font>
    <font>
      <b/>
      <sz val="11"/>
      <color rgb="FFFF0000"/>
      <name val="Calibri"/>
      <family val="2"/>
      <scheme val="minor"/>
    </font>
    <font>
      <b/>
      <sz val="11"/>
      <color rgb="FF0070C0"/>
      <name val="Calibri"/>
      <family val="2"/>
      <scheme val="minor"/>
    </font>
    <font>
      <b/>
      <sz val="16"/>
      <color theme="9" tint="-0.499984740745262"/>
      <name val="Calibri"/>
      <family val="2"/>
      <scheme val="minor"/>
    </font>
    <font>
      <b/>
      <sz val="12"/>
      <color indexed="56"/>
      <name val="Calibri"/>
      <family val="2"/>
      <scheme val="minor"/>
    </font>
    <font>
      <i/>
      <sz val="11"/>
      <color indexed="56"/>
      <name val="Calibri"/>
      <family val="2"/>
      <scheme val="minor"/>
    </font>
    <font>
      <sz val="11"/>
      <color indexed="56"/>
      <name val="Calibri"/>
      <family val="2"/>
      <scheme val="minor"/>
    </font>
    <font>
      <b/>
      <sz val="11"/>
      <color indexed="56"/>
      <name val="Calibri"/>
      <family val="2"/>
      <scheme val="minor"/>
    </font>
    <font>
      <b/>
      <i/>
      <sz val="9"/>
      <name val="Calibri"/>
      <family val="2"/>
      <scheme val="minor"/>
    </font>
    <font>
      <b/>
      <i/>
      <sz val="11"/>
      <name val="Calibri"/>
      <family val="2"/>
      <scheme val="minor"/>
    </font>
    <font>
      <b/>
      <sz val="9"/>
      <color rgb="FFFF0000"/>
      <name val="Calibri"/>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7" tint="0.59999389629810485"/>
        <bgColor indexed="64"/>
      </patternFill>
    </fill>
  </fills>
  <borders count="2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1">
    <xf numFmtId="0" fontId="0" fillId="0" borderId="0"/>
    <xf numFmtId="0" fontId="6" fillId="0" borderId="0"/>
    <xf numFmtId="44" fontId="5" fillId="0" borderId="0" applyFont="0" applyFill="0" applyBorder="0" applyAlignment="0" applyProtection="0"/>
    <xf numFmtId="0" fontId="6" fillId="0" borderId="0"/>
    <xf numFmtId="0" fontId="5" fillId="0" borderId="0"/>
    <xf numFmtId="0" fontId="4" fillId="0" borderId="0"/>
    <xf numFmtId="0" fontId="7" fillId="0" borderId="0"/>
    <xf numFmtId="0" fontId="3" fillId="0" borderId="0"/>
    <xf numFmtId="0" fontId="2" fillId="0" borderId="0"/>
    <xf numFmtId="0" fontId="1" fillId="0" borderId="0"/>
    <xf numFmtId="0" fontId="7" fillId="0" borderId="0"/>
  </cellStyleXfs>
  <cellXfs count="230">
    <xf numFmtId="0" fontId="0" fillId="0" borderId="0" xfId="0"/>
    <xf numFmtId="165" fontId="8" fillId="0" borderId="0" xfId="1" applyNumberFormat="1" applyFont="1" applyFill="1" applyBorder="1" applyAlignment="1">
      <alignment horizontal="center" vertical="center"/>
    </xf>
    <xf numFmtId="165" fontId="8" fillId="0" borderId="0" xfId="1" applyNumberFormat="1" applyFont="1" applyFill="1" applyBorder="1" applyAlignment="1">
      <alignment horizontal="left" vertical="center"/>
    </xf>
    <xf numFmtId="0" fontId="9" fillId="0" borderId="0" xfId="1" applyFont="1" applyFill="1" applyBorder="1" applyAlignment="1">
      <alignment horizontal="left" vertical="center"/>
    </xf>
    <xf numFmtId="0" fontId="10" fillId="0" borderId="0" xfId="1" applyFont="1" applyFill="1" applyBorder="1" applyAlignment="1">
      <alignment horizontal="left" vertical="center"/>
    </xf>
    <xf numFmtId="165" fontId="10" fillId="0" borderId="0" xfId="1" applyNumberFormat="1" applyFont="1" applyFill="1" applyBorder="1" applyAlignment="1">
      <alignment horizontal="center" vertical="center"/>
    </xf>
    <xf numFmtId="0" fontId="10" fillId="0" borderId="0" xfId="0" applyFont="1" applyBorder="1" applyAlignment="1">
      <alignment vertical="center"/>
    </xf>
    <xf numFmtId="0" fontId="10" fillId="0" borderId="0" xfId="0" applyFont="1" applyBorder="1" applyAlignment="1">
      <alignment horizontal="center" vertical="center"/>
    </xf>
    <xf numFmtId="0" fontId="11" fillId="0" borderId="0" xfId="1" applyFont="1" applyFill="1" applyBorder="1" applyAlignment="1">
      <alignment horizontal="left" vertical="center"/>
    </xf>
    <xf numFmtId="0" fontId="14" fillId="0" borderId="0" xfId="0" applyFont="1" applyAlignment="1">
      <alignment horizontal="left" vertical="center"/>
    </xf>
    <xf numFmtId="165" fontId="15" fillId="0" borderId="0" xfId="1" applyNumberFormat="1" applyFont="1" applyAlignment="1">
      <alignment vertical="center"/>
    </xf>
    <xf numFmtId="165" fontId="16" fillId="0" borderId="0" xfId="0" applyNumberFormat="1" applyFont="1" applyAlignment="1">
      <alignment vertical="center"/>
    </xf>
    <xf numFmtId="165" fontId="16" fillId="0" borderId="0" xfId="0" applyNumberFormat="1" applyFont="1" applyFill="1" applyBorder="1" applyAlignment="1">
      <alignment vertical="center"/>
    </xf>
    <xf numFmtId="0" fontId="16" fillId="0" borderId="0" xfId="0" applyFont="1" applyAlignment="1">
      <alignment vertical="center"/>
    </xf>
    <xf numFmtId="0" fontId="16" fillId="0" borderId="0" xfId="0" applyFont="1" applyAlignment="1">
      <alignment horizontal="center" vertical="center"/>
    </xf>
    <xf numFmtId="165" fontId="18" fillId="0" borderId="0" xfId="1" applyNumberFormat="1" applyFont="1" applyFill="1" applyBorder="1" applyAlignment="1">
      <alignment horizontal="center" vertical="center"/>
    </xf>
    <xf numFmtId="0" fontId="18" fillId="0" borderId="0" xfId="0" applyFont="1" applyFill="1" applyBorder="1" applyAlignment="1">
      <alignment horizontal="center" vertical="center"/>
    </xf>
    <xf numFmtId="0" fontId="18" fillId="0" borderId="0" xfId="0" applyFont="1" applyBorder="1" applyAlignment="1">
      <alignment vertical="center"/>
    </xf>
    <xf numFmtId="0" fontId="17" fillId="0" borderId="0" xfId="1" applyFont="1" applyFill="1" applyBorder="1" applyAlignment="1">
      <alignment horizontal="left" vertical="center"/>
    </xf>
    <xf numFmtId="0" fontId="18" fillId="0" borderId="0" xfId="0" applyFont="1" applyFill="1" applyBorder="1" applyAlignment="1">
      <alignment vertical="center"/>
    </xf>
    <xf numFmtId="0" fontId="18" fillId="0" borderId="0" xfId="0" applyFont="1" applyBorder="1" applyAlignment="1">
      <alignment horizontal="center" vertical="center"/>
    </xf>
    <xf numFmtId="0" fontId="21" fillId="0" borderId="0" xfId="0" applyFont="1" applyAlignment="1">
      <alignment vertical="center"/>
    </xf>
    <xf numFmtId="0" fontId="21" fillId="0" borderId="0" xfId="0" applyFont="1" applyFill="1" applyBorder="1" applyAlignment="1">
      <alignment vertical="center"/>
    </xf>
    <xf numFmtId="0" fontId="21" fillId="0" borderId="0" xfId="0" applyFont="1" applyAlignment="1">
      <alignment horizontal="center" vertical="center"/>
    </xf>
    <xf numFmtId="165" fontId="22" fillId="0" borderId="0" xfId="1" applyNumberFormat="1" applyFont="1" applyFill="1" applyBorder="1" applyAlignment="1">
      <alignment horizontal="center" vertical="center"/>
    </xf>
    <xf numFmtId="0" fontId="22" fillId="0" borderId="0" xfId="0" applyFont="1" applyAlignment="1">
      <alignment vertical="center"/>
    </xf>
    <xf numFmtId="165" fontId="22" fillId="2" borderId="4" xfId="1" applyNumberFormat="1" applyFont="1" applyFill="1" applyBorder="1" applyAlignment="1">
      <alignment horizontal="center" vertical="center"/>
    </xf>
    <xf numFmtId="0" fontId="21" fillId="0" borderId="0" xfId="0" applyFont="1" applyFill="1" applyAlignment="1">
      <alignment vertical="center"/>
    </xf>
    <xf numFmtId="0" fontId="22" fillId="0" borderId="0" xfId="0" applyFont="1" applyFill="1" applyBorder="1" applyAlignment="1">
      <alignment horizontal="center" vertical="center"/>
    </xf>
    <xf numFmtId="0" fontId="21" fillId="0" borderId="7" xfId="1" applyFont="1" applyFill="1" applyBorder="1" applyAlignment="1">
      <alignment horizontal="left" vertical="center" wrapText="1"/>
    </xf>
    <xf numFmtId="165" fontId="21" fillId="0" borderId="4" xfId="0" applyNumberFormat="1" applyFont="1" applyBorder="1" applyAlignment="1">
      <alignment horizontal="center" vertical="center"/>
    </xf>
    <xf numFmtId="165" fontId="21" fillId="0" borderId="0" xfId="1" applyNumberFormat="1" applyFont="1" applyFill="1" applyBorder="1" applyAlignment="1">
      <alignment horizontal="center" vertical="center"/>
    </xf>
    <xf numFmtId="0" fontId="21" fillId="0" borderId="4" xfId="1" applyFont="1" applyFill="1" applyBorder="1" applyAlignment="1">
      <alignment horizontal="left" vertical="center" wrapText="1"/>
    </xf>
    <xf numFmtId="0" fontId="21" fillId="0" borderId="3" xfId="1" applyFont="1" applyFill="1" applyBorder="1" applyAlignment="1">
      <alignment horizontal="left" vertical="center" wrapText="1"/>
    </xf>
    <xf numFmtId="0" fontId="23" fillId="0" borderId="4" xfId="1" applyFont="1" applyFill="1" applyBorder="1" applyAlignment="1">
      <alignment horizontal="left" vertical="center" wrapText="1"/>
    </xf>
    <xf numFmtId="165" fontId="22" fillId="0" borderId="4" xfId="0" applyNumberFormat="1" applyFont="1" applyBorder="1" applyAlignment="1">
      <alignment horizontal="center" vertical="center"/>
    </xf>
    <xf numFmtId="0" fontId="22" fillId="0" borderId="4" xfId="1" applyFont="1" applyFill="1" applyBorder="1" applyAlignment="1">
      <alignment horizontal="left" vertical="center" wrapText="1"/>
    </xf>
    <xf numFmtId="165" fontId="22" fillId="0" borderId="4" xfId="1" applyNumberFormat="1" applyFont="1" applyFill="1" applyBorder="1" applyAlignment="1">
      <alignment horizontal="center" vertical="center"/>
    </xf>
    <xf numFmtId="0" fontId="22" fillId="0" borderId="0" xfId="0" applyFont="1" applyBorder="1" applyAlignment="1">
      <alignment vertical="center"/>
    </xf>
    <xf numFmtId="0" fontId="22" fillId="0" borderId="0" xfId="0" applyFont="1" applyBorder="1" applyAlignment="1">
      <alignment horizontal="center" vertical="center"/>
    </xf>
    <xf numFmtId="0" fontId="10" fillId="0" borderId="0" xfId="0" applyFont="1" applyAlignment="1">
      <alignment vertical="center"/>
    </xf>
    <xf numFmtId="0" fontId="22" fillId="0" borderId="0" xfId="0" applyFont="1" applyFill="1" applyBorder="1" applyAlignment="1">
      <alignment vertical="center"/>
    </xf>
    <xf numFmtId="166" fontId="21" fillId="0" borderId="0" xfId="0" applyNumberFormat="1" applyFont="1" applyBorder="1" applyAlignment="1">
      <alignment horizontal="center" vertical="center"/>
    </xf>
    <xf numFmtId="0" fontId="10" fillId="0" borderId="0" xfId="6" applyFont="1" applyAlignment="1">
      <alignment vertical="center"/>
    </xf>
    <xf numFmtId="0" fontId="10" fillId="0" borderId="0" xfId="6" applyFont="1" applyAlignment="1">
      <alignment horizontal="center" vertical="center"/>
    </xf>
    <xf numFmtId="0" fontId="10" fillId="0" borderId="0" xfId="6" applyFont="1" applyFill="1" applyAlignment="1">
      <alignment horizontal="center" vertical="center"/>
    </xf>
    <xf numFmtId="0" fontId="20" fillId="0" borderId="0" xfId="6" applyFont="1" applyAlignment="1">
      <alignment vertical="center"/>
    </xf>
    <xf numFmtId="0" fontId="24" fillId="0" borderId="0" xfId="6" applyFont="1" applyAlignment="1">
      <alignment vertical="center"/>
    </xf>
    <xf numFmtId="0" fontId="10" fillId="0" borderId="4" xfId="6" applyFont="1" applyFill="1" applyBorder="1" applyAlignment="1">
      <alignment horizontal="center" vertical="center"/>
    </xf>
    <xf numFmtId="0" fontId="10" fillId="0" borderId="4" xfId="6" applyFont="1" applyBorder="1" applyAlignment="1">
      <alignment horizontal="center" vertical="center"/>
    </xf>
    <xf numFmtId="0" fontId="10" fillId="0" borderId="13" xfId="6" applyFont="1" applyBorder="1" applyAlignment="1">
      <alignment horizontal="center" vertical="center"/>
    </xf>
    <xf numFmtId="0" fontId="27" fillId="0" borderId="0" xfId="6" applyFont="1" applyAlignment="1">
      <alignment vertical="center"/>
    </xf>
    <xf numFmtId="0" fontId="20" fillId="0" borderId="4" xfId="6" applyFont="1" applyBorder="1" applyAlignment="1">
      <alignment vertical="center"/>
    </xf>
    <xf numFmtId="0" fontId="13" fillId="0" borderId="0" xfId="6" applyFont="1" applyAlignment="1">
      <alignment vertical="center"/>
    </xf>
    <xf numFmtId="0" fontId="10" fillId="0" borderId="0" xfId="6" applyFont="1" applyFill="1" applyBorder="1" applyAlignment="1">
      <alignment horizontal="center" vertical="center"/>
    </xf>
    <xf numFmtId="0" fontId="10" fillId="0" borderId="13" xfId="6" applyFont="1" applyFill="1" applyBorder="1" applyAlignment="1">
      <alignment horizontal="center" vertical="center"/>
    </xf>
    <xf numFmtId="0" fontId="10" fillId="0" borderId="0" xfId="6" applyFont="1" applyBorder="1" applyAlignment="1">
      <alignment horizontal="center" vertical="center"/>
    </xf>
    <xf numFmtId="0" fontId="10" fillId="0" borderId="0" xfId="6" applyFont="1" applyBorder="1" applyAlignment="1">
      <alignment vertical="center"/>
    </xf>
    <xf numFmtId="0" fontId="20" fillId="0" borderId="0" xfId="6" applyFont="1" applyBorder="1" applyAlignment="1">
      <alignment vertical="center"/>
    </xf>
    <xf numFmtId="0" fontId="20" fillId="0" borderId="4" xfId="6" applyFont="1" applyFill="1" applyBorder="1" applyAlignment="1">
      <alignment vertical="center"/>
    </xf>
    <xf numFmtId="0" fontId="29" fillId="0" borderId="0" xfId="6" applyFont="1" applyAlignment="1">
      <alignment vertical="center"/>
    </xf>
    <xf numFmtId="0" fontId="10" fillId="0" borderId="0" xfId="6" applyFont="1" applyAlignment="1">
      <alignment vertical="center" wrapText="1"/>
    </xf>
    <xf numFmtId="0" fontId="20" fillId="4" borderId="14" xfId="6" applyFont="1" applyFill="1" applyBorder="1" applyAlignment="1">
      <alignment horizontal="center" vertical="center" wrapText="1"/>
    </xf>
    <xf numFmtId="0" fontId="17" fillId="4" borderId="14" xfId="6" applyFont="1" applyFill="1" applyBorder="1" applyAlignment="1">
      <alignment vertical="center" wrapText="1"/>
    </xf>
    <xf numFmtId="0" fontId="20" fillId="4" borderId="15" xfId="6" applyFont="1" applyFill="1" applyBorder="1" applyAlignment="1">
      <alignment horizontal="center" vertical="center" wrapText="1"/>
    </xf>
    <xf numFmtId="0" fontId="30" fillId="0" borderId="0" xfId="6" applyFont="1" applyBorder="1" applyAlignment="1">
      <alignment horizontal="left" vertical="center"/>
    </xf>
    <xf numFmtId="0" fontId="25" fillId="0" borderId="0" xfId="1" applyFont="1" applyAlignment="1">
      <alignment horizontal="left" vertical="center"/>
    </xf>
    <xf numFmtId="0" fontId="31" fillId="0" borderId="0" xfId="0" applyFont="1" applyAlignment="1">
      <alignment vertical="center"/>
    </xf>
    <xf numFmtId="0" fontId="32" fillId="0" borderId="0" xfId="6" applyFont="1" applyAlignment="1">
      <alignment vertical="center"/>
    </xf>
    <xf numFmtId="9" fontId="28" fillId="4" borderId="12" xfId="6" applyNumberFormat="1" applyFont="1" applyFill="1" applyBorder="1" applyAlignment="1">
      <alignment horizontal="center" vertical="center"/>
    </xf>
    <xf numFmtId="167" fontId="21" fillId="0" borderId="4" xfId="0" applyNumberFormat="1" applyFont="1" applyBorder="1" applyAlignment="1">
      <alignment horizontal="center" vertical="center"/>
    </xf>
    <xf numFmtId="0" fontId="8" fillId="0" borderId="0" xfId="0" applyFont="1" applyAlignment="1">
      <alignment vertical="center"/>
    </xf>
    <xf numFmtId="0" fontId="12" fillId="0" borderId="0" xfId="0" applyFont="1" applyAlignment="1">
      <alignment vertical="center"/>
    </xf>
    <xf numFmtId="9" fontId="22" fillId="3" borderId="4" xfId="0" applyNumberFormat="1" applyFont="1" applyFill="1" applyBorder="1" applyAlignment="1">
      <alignment horizontal="center" vertical="center"/>
    </xf>
    <xf numFmtId="0" fontId="24" fillId="0" borderId="4" xfId="0" applyFont="1" applyFill="1" applyBorder="1" applyAlignment="1">
      <alignment horizontal="center" vertical="center"/>
    </xf>
    <xf numFmtId="0" fontId="24" fillId="0" borderId="4" xfId="0" applyFont="1" applyFill="1" applyBorder="1" applyAlignment="1">
      <alignment horizontal="center" vertical="center" wrapText="1"/>
    </xf>
    <xf numFmtId="165" fontId="21" fillId="0" borderId="4" xfId="0" applyNumberFormat="1" applyFont="1" applyFill="1" applyBorder="1" applyAlignment="1">
      <alignment horizontal="center" vertical="center"/>
    </xf>
    <xf numFmtId="165" fontId="22" fillId="0" borderId="4" xfId="0" applyNumberFormat="1" applyFont="1" applyFill="1" applyBorder="1" applyAlignment="1">
      <alignment horizontal="center" vertical="center"/>
    </xf>
    <xf numFmtId="0" fontId="27" fillId="0" borderId="0" xfId="6" applyFont="1" applyBorder="1" applyAlignment="1">
      <alignment horizontal="center" vertical="center"/>
    </xf>
    <xf numFmtId="0" fontId="13" fillId="0" borderId="0" xfId="6" applyFont="1" applyBorder="1" applyAlignment="1">
      <alignment horizontal="center" vertical="center"/>
    </xf>
    <xf numFmtId="0" fontId="20" fillId="0" borderId="4" xfId="9" applyFont="1" applyFill="1" applyBorder="1" applyAlignment="1">
      <alignment vertical="center"/>
    </xf>
    <xf numFmtId="0" fontId="10" fillId="0" borderId="4" xfId="6" applyFont="1" applyBorder="1" applyAlignment="1">
      <alignment vertical="center"/>
    </xf>
    <xf numFmtId="0" fontId="28" fillId="4" borderId="16" xfId="6" applyFont="1" applyFill="1" applyBorder="1" applyAlignment="1">
      <alignment horizontal="center" vertical="center"/>
    </xf>
    <xf numFmtId="0" fontId="28" fillId="4" borderId="12" xfId="6" applyFont="1" applyFill="1" applyBorder="1" applyAlignment="1">
      <alignment horizontal="center" vertical="center"/>
    </xf>
    <xf numFmtId="0" fontId="28" fillId="4" borderId="12" xfId="9" applyFont="1" applyFill="1" applyBorder="1" applyAlignment="1">
      <alignment vertical="center" wrapText="1"/>
    </xf>
    <xf numFmtId="0" fontId="27" fillId="0" borderId="0" xfId="6" applyFont="1" applyAlignment="1">
      <alignment horizontal="center" vertical="center"/>
    </xf>
    <xf numFmtId="0" fontId="13" fillId="0" borderId="0" xfId="6" applyFont="1" applyAlignment="1">
      <alignment horizontal="center" vertical="center"/>
    </xf>
    <xf numFmtId="0" fontId="33" fillId="0" borderId="0" xfId="6" applyFont="1" applyAlignment="1">
      <alignment horizontal="left" vertical="center"/>
    </xf>
    <xf numFmtId="165" fontId="8" fillId="0" borderId="0" xfId="0" applyNumberFormat="1" applyFont="1" applyFill="1" applyBorder="1" applyAlignment="1">
      <alignment horizontal="left" vertical="center"/>
    </xf>
    <xf numFmtId="0" fontId="8" fillId="0" borderId="0" xfId="0" applyFont="1" applyFill="1" applyBorder="1" applyAlignment="1">
      <alignment horizontal="left" vertical="center"/>
    </xf>
    <xf numFmtId="0" fontId="8" fillId="0" borderId="0" xfId="10" applyFont="1" applyBorder="1" applyAlignment="1">
      <alignment horizontal="left" vertical="center"/>
    </xf>
    <xf numFmtId="0" fontId="34" fillId="0" borderId="0" xfId="0" applyFont="1" applyAlignment="1">
      <alignment vertical="center"/>
    </xf>
    <xf numFmtId="0" fontId="35" fillId="0" borderId="0" xfId="0" applyFont="1" applyFill="1" applyBorder="1" applyAlignment="1">
      <alignment vertical="center"/>
    </xf>
    <xf numFmtId="0" fontId="8" fillId="0" borderId="0" xfId="0" applyFont="1" applyFill="1" applyAlignment="1">
      <alignment vertical="center"/>
    </xf>
    <xf numFmtId="0" fontId="8" fillId="0" borderId="0" xfId="0" applyFont="1" applyFill="1" applyBorder="1" applyAlignment="1">
      <alignment vertical="center"/>
    </xf>
    <xf numFmtId="0" fontId="22" fillId="0" borderId="0" xfId="0" applyFont="1" applyFill="1" applyAlignment="1">
      <alignment vertical="center"/>
    </xf>
    <xf numFmtId="0" fontId="22" fillId="0" borderId="11" xfId="0" applyFont="1" applyFill="1" applyBorder="1" applyAlignment="1">
      <alignment horizontal="center" vertical="center"/>
    </xf>
    <xf numFmtId="0" fontId="22" fillId="0" borderId="4" xfId="0" applyFont="1" applyFill="1" applyBorder="1" applyAlignment="1">
      <alignment horizontal="center" vertical="center"/>
    </xf>
    <xf numFmtId="0" fontId="21" fillId="0" borderId="7" xfId="1" applyFont="1" applyFill="1" applyBorder="1" applyAlignment="1">
      <alignment horizontal="left" vertical="center" indent="1"/>
    </xf>
    <xf numFmtId="166" fontId="21" fillId="0" borderId="3" xfId="0" applyNumberFormat="1" applyFont="1" applyFill="1" applyBorder="1" applyAlignment="1">
      <alignment horizontal="center" vertical="center"/>
    </xf>
    <xf numFmtId="166" fontId="21" fillId="0" borderId="10" xfId="0" applyNumberFormat="1" applyFont="1" applyFill="1" applyBorder="1" applyAlignment="1">
      <alignment horizontal="center" vertical="center"/>
    </xf>
    <xf numFmtId="166" fontId="21" fillId="0" borderId="4" xfId="0" applyNumberFormat="1" applyFont="1" applyFill="1" applyBorder="1" applyAlignment="1">
      <alignment horizontal="center" vertical="center"/>
    </xf>
    <xf numFmtId="0" fontId="21" fillId="0" borderId="4" xfId="1" applyFont="1" applyFill="1" applyBorder="1" applyAlignment="1">
      <alignment horizontal="left" vertical="center" indent="1"/>
    </xf>
    <xf numFmtId="166" fontId="21" fillId="0" borderId="1" xfId="0" applyNumberFormat="1" applyFont="1" applyFill="1" applyBorder="1" applyAlignment="1">
      <alignment horizontal="center" vertical="center"/>
    </xf>
    <xf numFmtId="0" fontId="21" fillId="0" borderId="3" xfId="1" applyFont="1" applyFill="1" applyBorder="1" applyAlignment="1">
      <alignment horizontal="left" vertical="center" indent="1"/>
    </xf>
    <xf numFmtId="166" fontId="22" fillId="4" borderId="4" xfId="0" applyNumberFormat="1" applyFont="1" applyFill="1" applyBorder="1" applyAlignment="1">
      <alignment horizontal="center" vertical="center"/>
    </xf>
    <xf numFmtId="0" fontId="21" fillId="0" borderId="18" xfId="1" applyFont="1" applyFill="1" applyBorder="1" applyAlignment="1">
      <alignment horizontal="left" vertical="center" indent="1"/>
    </xf>
    <xf numFmtId="0" fontId="23" fillId="0" borderId="4" xfId="1" applyFont="1" applyFill="1" applyBorder="1" applyAlignment="1">
      <alignment horizontal="left" vertical="center" indent="1"/>
    </xf>
    <xf numFmtId="0" fontId="23" fillId="0" borderId="0" xfId="0" applyFont="1" applyFill="1" applyAlignment="1">
      <alignment vertical="center"/>
    </xf>
    <xf numFmtId="166" fontId="23" fillId="0" borderId="4" xfId="0" applyNumberFormat="1" applyFont="1" applyFill="1" applyBorder="1" applyAlignment="1">
      <alignment horizontal="center" vertical="center"/>
    </xf>
    <xf numFmtId="166" fontId="22" fillId="0" borderId="1" xfId="0" applyNumberFormat="1" applyFont="1" applyFill="1" applyBorder="1" applyAlignment="1">
      <alignment horizontal="center" vertical="center"/>
    </xf>
    <xf numFmtId="166" fontId="22" fillId="0" borderId="4" xfId="0" applyNumberFormat="1" applyFont="1" applyFill="1" applyBorder="1" applyAlignment="1">
      <alignment horizontal="center" vertical="center"/>
    </xf>
    <xf numFmtId="0" fontId="22" fillId="0" borderId="4" xfId="1" applyFont="1" applyFill="1" applyBorder="1" applyAlignment="1">
      <alignment horizontal="left" vertical="center" indent="1"/>
    </xf>
    <xf numFmtId="166" fontId="22" fillId="0" borderId="5" xfId="0" applyNumberFormat="1" applyFont="1" applyFill="1" applyBorder="1" applyAlignment="1">
      <alignment horizontal="center" vertical="center"/>
    </xf>
    <xf numFmtId="166" fontId="22" fillId="0" borderId="11" xfId="0" applyNumberFormat="1" applyFont="1" applyFill="1" applyBorder="1" applyAlignment="1">
      <alignment horizontal="center" vertical="center"/>
    </xf>
    <xf numFmtId="0" fontId="21" fillId="4" borderId="0" xfId="1" applyFont="1" applyFill="1" applyBorder="1" applyAlignment="1">
      <alignment horizontal="left" vertical="center" indent="1"/>
    </xf>
    <xf numFmtId="166" fontId="21" fillId="4" borderId="0" xfId="0" applyNumberFormat="1" applyFont="1" applyFill="1" applyBorder="1" applyAlignment="1">
      <alignment horizontal="center" vertical="center"/>
    </xf>
    <xf numFmtId="0" fontId="21" fillId="4" borderId="0" xfId="0" applyFont="1" applyFill="1" applyAlignment="1">
      <alignment vertical="center"/>
    </xf>
    <xf numFmtId="0" fontId="21" fillId="4" borderId="0" xfId="0" applyFont="1" applyFill="1" applyBorder="1" applyAlignment="1">
      <alignment vertical="center"/>
    </xf>
    <xf numFmtId="166" fontId="21" fillId="0" borderId="0" xfId="0" applyNumberFormat="1" applyFont="1" applyFill="1" applyBorder="1" applyAlignment="1">
      <alignment horizontal="center" vertical="center"/>
    </xf>
    <xf numFmtId="166" fontId="21" fillId="5" borderId="3" xfId="0" applyNumberFormat="1" applyFont="1" applyFill="1" applyBorder="1" applyAlignment="1">
      <alignment horizontal="center" vertical="center"/>
    </xf>
    <xf numFmtId="0" fontId="21" fillId="5" borderId="0" xfId="0" applyFont="1" applyFill="1" applyAlignment="1">
      <alignment vertical="center"/>
    </xf>
    <xf numFmtId="0" fontId="21" fillId="5" borderId="0" xfId="0" applyFont="1" applyFill="1" applyBorder="1" applyAlignment="1">
      <alignment vertical="center"/>
    </xf>
    <xf numFmtId="166" fontId="21" fillId="5" borderId="4" xfId="0" applyNumberFormat="1" applyFont="1" applyFill="1" applyBorder="1" applyAlignment="1">
      <alignment horizontal="center" vertical="center"/>
    </xf>
    <xf numFmtId="166" fontId="23" fillId="5" borderId="4" xfId="0" applyNumberFormat="1" applyFont="1" applyFill="1" applyBorder="1" applyAlignment="1">
      <alignment horizontal="center" vertical="center"/>
    </xf>
    <xf numFmtId="0" fontId="23" fillId="5" borderId="0" xfId="0" applyFont="1" applyFill="1" applyAlignment="1">
      <alignment vertical="center"/>
    </xf>
    <xf numFmtId="0" fontId="23" fillId="5" borderId="0" xfId="0" applyFont="1" applyFill="1" applyBorder="1" applyAlignment="1">
      <alignment vertical="center"/>
    </xf>
    <xf numFmtId="166" fontId="22" fillId="5" borderId="5" xfId="0" applyNumberFormat="1" applyFont="1" applyFill="1" applyBorder="1" applyAlignment="1">
      <alignment horizontal="center" vertical="center"/>
    </xf>
    <xf numFmtId="166" fontId="21" fillId="4" borderId="3" xfId="0" applyNumberFormat="1" applyFont="1" applyFill="1" applyBorder="1" applyAlignment="1">
      <alignment horizontal="center" vertical="center"/>
    </xf>
    <xf numFmtId="166" fontId="21" fillId="4" borderId="4" xfId="0" applyNumberFormat="1" applyFont="1" applyFill="1" applyBorder="1" applyAlignment="1">
      <alignment horizontal="center" vertical="center"/>
    </xf>
    <xf numFmtId="166" fontId="22" fillId="4" borderId="5" xfId="0" applyNumberFormat="1" applyFont="1" applyFill="1" applyBorder="1" applyAlignment="1">
      <alignment horizontal="center" vertical="center"/>
    </xf>
    <xf numFmtId="0" fontId="36" fillId="4" borderId="10" xfId="1" applyFont="1" applyFill="1" applyBorder="1" applyAlignment="1">
      <alignment vertical="center"/>
    </xf>
    <xf numFmtId="0" fontId="37" fillId="4" borderId="10" xfId="1" applyFont="1" applyFill="1" applyBorder="1" applyAlignment="1">
      <alignment vertical="center"/>
    </xf>
    <xf numFmtId="0" fontId="37" fillId="4" borderId="11" xfId="1" applyFont="1" applyFill="1" applyBorder="1" applyAlignment="1">
      <alignment vertical="center"/>
    </xf>
    <xf numFmtId="166" fontId="21" fillId="0" borderId="4" xfId="0" applyNumberFormat="1" applyFont="1" applyBorder="1" applyAlignment="1">
      <alignment horizontal="center" vertical="center"/>
    </xf>
    <xf numFmtId="0" fontId="17" fillId="0" borderId="0" xfId="1" applyFont="1" applyFill="1" applyBorder="1" applyAlignment="1">
      <alignment horizontal="left" vertical="center" indent="1"/>
    </xf>
    <xf numFmtId="166" fontId="18" fillId="0" borderId="0" xfId="0" applyNumberFormat="1" applyFont="1" applyBorder="1" applyAlignment="1">
      <alignment horizontal="center" vertical="center"/>
    </xf>
    <xf numFmtId="166" fontId="18" fillId="0" borderId="0" xfId="0" applyNumberFormat="1" applyFont="1" applyFill="1" applyBorder="1" applyAlignment="1">
      <alignment horizontal="center" vertical="center"/>
    </xf>
    <xf numFmtId="0" fontId="17" fillId="0" borderId="0" xfId="1" applyFont="1" applyFill="1" applyBorder="1" applyAlignment="1">
      <alignment vertical="center"/>
    </xf>
    <xf numFmtId="0" fontId="38" fillId="0" borderId="0" xfId="0" applyFont="1" applyFill="1" applyBorder="1" applyAlignment="1">
      <alignment vertical="center"/>
    </xf>
    <xf numFmtId="0" fontId="10" fillId="0" borderId="0" xfId="0" applyFont="1" applyFill="1" applyAlignment="1">
      <alignment vertical="center"/>
    </xf>
    <xf numFmtId="0" fontId="10" fillId="0" borderId="0" xfId="0" applyFont="1" applyFill="1" applyBorder="1" applyAlignment="1">
      <alignment vertical="center"/>
    </xf>
    <xf numFmtId="0" fontId="16" fillId="0" borderId="0" xfId="0" applyFont="1" applyFill="1" applyBorder="1" applyAlignment="1">
      <alignment vertical="center"/>
    </xf>
    <xf numFmtId="0" fontId="18" fillId="0" borderId="0" xfId="0" applyFont="1" applyFill="1" applyAlignment="1">
      <alignment vertical="center"/>
    </xf>
    <xf numFmtId="0" fontId="16" fillId="0" borderId="0" xfId="0" applyFont="1" applyFill="1" applyAlignment="1">
      <alignment vertical="center"/>
    </xf>
    <xf numFmtId="0" fontId="18" fillId="0" borderId="11" xfId="0" applyFont="1" applyFill="1" applyBorder="1" applyAlignment="1">
      <alignment horizontal="center" vertical="center"/>
    </xf>
    <xf numFmtId="0" fontId="18" fillId="0" borderId="4" xfId="0" applyFont="1" applyFill="1" applyBorder="1" applyAlignment="1">
      <alignment horizontal="center" vertical="center"/>
    </xf>
    <xf numFmtId="0" fontId="20" fillId="0" borderId="7" xfId="1" applyFont="1" applyFill="1" applyBorder="1" applyAlignment="1">
      <alignment horizontal="left" vertical="center" indent="1"/>
    </xf>
    <xf numFmtId="0" fontId="20" fillId="0" borderId="4" xfId="1" applyFont="1" applyFill="1" applyBorder="1" applyAlignment="1">
      <alignment horizontal="left" vertical="center" indent="1"/>
    </xf>
    <xf numFmtId="0" fontId="20" fillId="0" borderId="3" xfId="1" applyFont="1" applyFill="1" applyBorder="1" applyAlignment="1">
      <alignment horizontal="left" vertical="center" indent="1"/>
    </xf>
    <xf numFmtId="0" fontId="39" fillId="0" borderId="4" xfId="1" applyFont="1" applyFill="1" applyBorder="1" applyAlignment="1">
      <alignment horizontal="left" vertical="center" indent="1"/>
    </xf>
    <xf numFmtId="0" fontId="23" fillId="0" borderId="0" xfId="0" applyFont="1" applyFill="1" applyBorder="1" applyAlignment="1">
      <alignment vertical="center"/>
    </xf>
    <xf numFmtId="0" fontId="17" fillId="0" borderId="4" xfId="1" applyFont="1" applyFill="1" applyBorder="1" applyAlignment="1">
      <alignment horizontal="left" vertical="center" indent="1"/>
    </xf>
    <xf numFmtId="0" fontId="31" fillId="0" borderId="0" xfId="1" applyFont="1" applyFill="1" applyBorder="1" applyAlignment="1">
      <alignment horizontal="left" vertical="center" indent="1"/>
    </xf>
    <xf numFmtId="0" fontId="18" fillId="4" borderId="4" xfId="0" applyFont="1" applyFill="1" applyBorder="1" applyAlignment="1">
      <alignment horizontal="center" vertical="center"/>
    </xf>
    <xf numFmtId="0" fontId="20" fillId="4" borderId="7" xfId="1" applyFont="1" applyFill="1" applyBorder="1" applyAlignment="1">
      <alignment horizontal="left" vertical="center" indent="1"/>
    </xf>
    <xf numFmtId="0" fontId="20" fillId="4" borderId="4" xfId="1" applyFont="1" applyFill="1" applyBorder="1" applyAlignment="1">
      <alignment horizontal="left" vertical="center" indent="1"/>
    </xf>
    <xf numFmtId="0" fontId="20" fillId="4" borderId="3" xfId="1" applyFont="1" applyFill="1" applyBorder="1" applyAlignment="1">
      <alignment horizontal="left" vertical="center" indent="1"/>
    </xf>
    <xf numFmtId="0" fontId="39" fillId="4" borderId="4" xfId="1" applyFont="1" applyFill="1" applyBorder="1" applyAlignment="1">
      <alignment horizontal="left" vertical="center" indent="1"/>
    </xf>
    <xf numFmtId="0" fontId="17" fillId="4" borderId="4" xfId="1" applyFont="1" applyFill="1" applyBorder="1" applyAlignment="1">
      <alignment horizontal="left" vertical="center" indent="1"/>
    </xf>
    <xf numFmtId="0" fontId="21" fillId="0" borderId="0" xfId="0" applyFont="1" applyBorder="1" applyAlignment="1">
      <alignment vertical="center"/>
    </xf>
    <xf numFmtId="0" fontId="31" fillId="0" borderId="0" xfId="0" applyFont="1" applyBorder="1" applyAlignment="1">
      <alignment vertical="center"/>
    </xf>
    <xf numFmtId="0" fontId="21" fillId="0" borderId="0" xfId="0" applyFont="1" applyAlignment="1">
      <alignment horizontal="left" vertical="center"/>
    </xf>
    <xf numFmtId="0" fontId="21" fillId="0" borderId="0" xfId="0" applyFont="1" applyFill="1" applyBorder="1" applyAlignment="1">
      <alignment horizontal="left" vertical="center"/>
    </xf>
    <xf numFmtId="0" fontId="22" fillId="0" borderId="0" xfId="0" applyFont="1" applyAlignment="1">
      <alignment horizontal="left" vertical="center"/>
    </xf>
    <xf numFmtId="0" fontId="20" fillId="0" borderId="0" xfId="0" applyFont="1" applyAlignment="1">
      <alignment vertical="center"/>
    </xf>
    <xf numFmtId="0" fontId="20" fillId="0" borderId="0" xfId="0" applyFont="1" applyFill="1" applyBorder="1" applyAlignment="1">
      <alignment vertical="center"/>
    </xf>
    <xf numFmtId="0" fontId="10" fillId="0" borderId="0" xfId="0" applyFont="1"/>
    <xf numFmtId="0" fontId="21" fillId="0" borderId="0" xfId="0" applyFont="1" applyBorder="1" applyAlignment="1">
      <alignment horizontal="left" vertical="center"/>
    </xf>
    <xf numFmtId="0" fontId="21" fillId="4" borderId="8" xfId="0" applyFont="1" applyFill="1" applyBorder="1" applyAlignment="1">
      <alignment vertical="center"/>
    </xf>
    <xf numFmtId="0" fontId="21" fillId="4" borderId="19" xfId="0" applyFont="1" applyFill="1" applyBorder="1" applyAlignment="1">
      <alignment vertical="center"/>
    </xf>
    <xf numFmtId="164" fontId="21" fillId="4" borderId="0" xfId="1" applyNumberFormat="1" applyFont="1" applyFill="1" applyBorder="1" applyAlignment="1">
      <alignment vertical="center"/>
    </xf>
    <xf numFmtId="164" fontId="21" fillId="4" borderId="20" xfId="1" applyNumberFormat="1" applyFont="1" applyFill="1" applyBorder="1" applyAlignment="1">
      <alignment vertical="center"/>
    </xf>
    <xf numFmtId="164" fontId="21" fillId="0" borderId="0" xfId="1" applyNumberFormat="1" applyFont="1" applyFill="1" applyBorder="1" applyAlignment="1">
      <alignment vertical="center"/>
    </xf>
    <xf numFmtId="0" fontId="21" fillId="0" borderId="0" xfId="1" applyFont="1" applyFill="1" applyBorder="1" applyAlignment="1">
      <alignment vertical="center"/>
    </xf>
    <xf numFmtId="0" fontId="21" fillId="4" borderId="20" xfId="0" applyFont="1" applyFill="1" applyBorder="1" applyAlignment="1">
      <alignment vertical="center"/>
    </xf>
    <xf numFmtId="0" fontId="21" fillId="4" borderId="9" xfId="0" applyFont="1" applyFill="1" applyBorder="1" applyAlignment="1">
      <alignment vertical="center"/>
    </xf>
    <xf numFmtId="0" fontId="21" fillId="4" borderId="21" xfId="0" applyFont="1" applyFill="1" applyBorder="1" applyAlignment="1">
      <alignment vertical="center"/>
    </xf>
    <xf numFmtId="0" fontId="24" fillId="0" borderId="0" xfId="0" applyFont="1" applyAlignment="1">
      <alignment horizontal="left" vertical="center"/>
    </xf>
    <xf numFmtId="0" fontId="10" fillId="0" borderId="0" xfId="0" applyFont="1" applyAlignment="1">
      <alignment horizontal="left" vertical="center"/>
    </xf>
    <xf numFmtId="0" fontId="24" fillId="0" borderId="0" xfId="0" applyFont="1" applyAlignment="1">
      <alignment vertical="center"/>
    </xf>
    <xf numFmtId="0" fontId="24" fillId="4" borderId="17" xfId="0" applyFont="1" applyFill="1" applyBorder="1" applyAlignment="1">
      <alignment vertical="center"/>
    </xf>
    <xf numFmtId="0" fontId="10" fillId="4" borderId="8" xfId="0" applyFont="1" applyFill="1" applyBorder="1" applyAlignment="1">
      <alignment vertical="center"/>
    </xf>
    <xf numFmtId="0" fontId="10" fillId="4" borderId="0" xfId="0" applyFont="1" applyFill="1" applyBorder="1" applyAlignment="1">
      <alignment vertical="center"/>
    </xf>
    <xf numFmtId="164" fontId="10" fillId="4" borderId="9" xfId="1" applyNumberFormat="1" applyFont="1" applyFill="1" applyBorder="1" applyAlignment="1">
      <alignment vertical="center"/>
    </xf>
    <xf numFmtId="0" fontId="40" fillId="0" borderId="0" xfId="0" applyFont="1" applyFill="1" applyBorder="1" applyAlignment="1">
      <alignment horizontal="left" vertical="center"/>
    </xf>
    <xf numFmtId="0" fontId="41" fillId="0" borderId="0" xfId="1" applyFont="1" applyFill="1" applyBorder="1" applyAlignment="1">
      <alignment horizontal="left" vertical="center" indent="1"/>
    </xf>
    <xf numFmtId="0" fontId="24" fillId="6" borderId="4" xfId="0" applyFont="1" applyFill="1" applyBorder="1" applyAlignment="1">
      <alignment horizontal="center" vertical="center"/>
    </xf>
    <xf numFmtId="167" fontId="21" fillId="6" borderId="4" xfId="0" applyNumberFormat="1" applyFont="1" applyFill="1" applyBorder="1" applyAlignment="1">
      <alignment horizontal="center" vertical="center"/>
    </xf>
    <xf numFmtId="166" fontId="22" fillId="0" borderId="4" xfId="0" applyNumberFormat="1" applyFont="1" applyBorder="1" applyAlignment="1">
      <alignment horizontal="center" vertical="center"/>
    </xf>
    <xf numFmtId="0" fontId="31" fillId="0" borderId="0" xfId="0" applyFont="1" applyAlignment="1">
      <alignment horizontal="center" vertical="center"/>
    </xf>
    <xf numFmtId="0" fontId="18" fillId="0" borderId="5" xfId="0" applyFont="1" applyFill="1" applyBorder="1" applyAlignment="1">
      <alignment horizontal="center" vertical="center"/>
    </xf>
    <xf numFmtId="0" fontId="22" fillId="0" borderId="1" xfId="0" applyFont="1" applyFill="1" applyBorder="1" applyAlignment="1">
      <alignment horizontal="center" vertical="center"/>
    </xf>
    <xf numFmtId="0" fontId="22" fillId="0" borderId="5" xfId="0" applyFont="1" applyFill="1" applyBorder="1" applyAlignment="1">
      <alignment horizontal="center" vertical="center"/>
    </xf>
    <xf numFmtId="0" fontId="19" fillId="3" borderId="4" xfId="0" applyFont="1" applyFill="1" applyBorder="1" applyAlignment="1">
      <alignment horizontal="center" vertical="center" wrapText="1"/>
    </xf>
    <xf numFmtId="0" fontId="8" fillId="0" borderId="0" xfId="1" applyFont="1" applyFill="1" applyBorder="1" applyAlignment="1">
      <alignment horizontal="left" vertical="center" wrapText="1"/>
    </xf>
    <xf numFmtId="165" fontId="10" fillId="0" borderId="0" xfId="1" applyNumberFormat="1" applyFont="1" applyFill="1" applyBorder="1" applyAlignment="1">
      <alignment horizontal="left" vertical="center" wrapText="1"/>
    </xf>
    <xf numFmtId="0" fontId="22" fillId="2" borderId="7" xfId="1" applyFont="1" applyFill="1" applyBorder="1" applyAlignment="1">
      <alignment horizontal="center" vertical="center"/>
    </xf>
    <xf numFmtId="0" fontId="22" fillId="2" borderId="5" xfId="1" applyFont="1" applyFill="1" applyBorder="1" applyAlignment="1">
      <alignment horizontal="center" vertical="center"/>
    </xf>
    <xf numFmtId="165" fontId="22" fillId="2" borderId="1" xfId="1" applyNumberFormat="1" applyFont="1" applyFill="1" applyBorder="1" applyAlignment="1">
      <alignment horizontal="center" vertical="center"/>
    </xf>
    <xf numFmtId="165" fontId="22" fillId="2" borderId="2" xfId="1" applyNumberFormat="1" applyFont="1" applyFill="1" applyBorder="1" applyAlignment="1">
      <alignment horizontal="center" vertical="center"/>
    </xf>
    <xf numFmtId="165" fontId="22" fillId="2" borderId="6" xfId="1" applyNumberFormat="1" applyFont="1" applyFill="1" applyBorder="1" applyAlignment="1">
      <alignment horizontal="center" vertical="center"/>
    </xf>
    <xf numFmtId="0" fontId="18" fillId="4" borderId="7" xfId="0" applyFont="1" applyFill="1" applyBorder="1" applyAlignment="1">
      <alignment horizontal="center" vertical="center"/>
    </xf>
    <xf numFmtId="0" fontId="18" fillId="4" borderId="5" xfId="0" applyFont="1" applyFill="1" applyBorder="1" applyAlignment="1">
      <alignment horizontal="center" vertical="center"/>
    </xf>
    <xf numFmtId="0" fontId="31" fillId="0" borderId="0" xfId="0" applyFont="1" applyAlignment="1">
      <alignment horizontal="center" vertical="center"/>
    </xf>
    <xf numFmtId="0" fontId="10" fillId="0" borderId="0" xfId="0" applyFont="1" applyAlignment="1">
      <alignment horizontal="left" vertical="center" wrapText="1"/>
    </xf>
    <xf numFmtId="0" fontId="24" fillId="0" borderId="0" xfId="0" applyFont="1" applyAlignment="1">
      <alignment horizontal="left" vertical="center" wrapText="1"/>
    </xf>
    <xf numFmtId="0" fontId="22" fillId="0" borderId="17" xfId="1" applyFont="1" applyFill="1" applyBorder="1" applyAlignment="1">
      <alignment horizontal="center" vertical="center"/>
    </xf>
    <xf numFmtId="0" fontId="22" fillId="0" borderId="5" xfId="1" applyFont="1" applyFill="1" applyBorder="1" applyAlignment="1">
      <alignment horizontal="center" vertical="center"/>
    </xf>
    <xf numFmtId="0" fontId="18" fillId="0" borderId="1" xfId="0" applyFont="1" applyFill="1" applyBorder="1" applyAlignment="1">
      <alignment horizontal="center" vertical="center"/>
    </xf>
    <xf numFmtId="0" fontId="18" fillId="0" borderId="2" xfId="0" applyFont="1" applyFill="1" applyBorder="1" applyAlignment="1">
      <alignment horizontal="center" vertical="center"/>
    </xf>
    <xf numFmtId="0" fontId="18" fillId="0" borderId="6" xfId="0" applyFont="1" applyFill="1" applyBorder="1" applyAlignment="1">
      <alignment horizontal="center" vertical="center"/>
    </xf>
    <xf numFmtId="0" fontId="18" fillId="0" borderId="7" xfId="0" applyFont="1" applyFill="1" applyBorder="1" applyAlignment="1">
      <alignment horizontal="center" vertical="center"/>
    </xf>
    <xf numFmtId="0" fontId="18" fillId="0" borderId="5" xfId="0" applyFont="1" applyFill="1" applyBorder="1" applyAlignment="1">
      <alignment horizontal="center" vertical="center"/>
    </xf>
    <xf numFmtId="0" fontId="22" fillId="4" borderId="17" xfId="1" applyFont="1" applyFill="1" applyBorder="1" applyAlignment="1">
      <alignment horizontal="center" vertical="center"/>
    </xf>
    <xf numFmtId="0" fontId="22" fillId="4" borderId="5" xfId="1" applyFont="1" applyFill="1" applyBorder="1" applyAlignment="1">
      <alignment horizontal="center" vertical="center"/>
    </xf>
    <xf numFmtId="0" fontId="18" fillId="4" borderId="1" xfId="0" applyFont="1" applyFill="1" applyBorder="1" applyAlignment="1">
      <alignment horizontal="center" vertical="center"/>
    </xf>
    <xf numFmtId="0" fontId="18" fillId="4" borderId="2" xfId="0" applyFont="1" applyFill="1" applyBorder="1" applyAlignment="1">
      <alignment horizontal="center" vertical="center"/>
    </xf>
    <xf numFmtId="0" fontId="18" fillId="4" borderId="6" xfId="0" applyFont="1" applyFill="1" applyBorder="1" applyAlignment="1">
      <alignment horizontal="center" vertical="center"/>
    </xf>
    <xf numFmtId="0" fontId="22" fillId="0" borderId="4" xfId="1" applyFont="1" applyFill="1" applyBorder="1" applyAlignment="1">
      <alignment horizontal="center" vertical="center"/>
    </xf>
    <xf numFmtId="0" fontId="22" fillId="0" borderId="1" xfId="0" applyFont="1" applyFill="1" applyBorder="1" applyAlignment="1">
      <alignment horizontal="center" vertical="center"/>
    </xf>
    <xf numFmtId="0" fontId="22" fillId="0" borderId="2" xfId="0" applyFont="1" applyFill="1" applyBorder="1" applyAlignment="1">
      <alignment horizontal="center" vertical="center"/>
    </xf>
    <xf numFmtId="0" fontId="22" fillId="0" borderId="6" xfId="0" applyFont="1" applyFill="1" applyBorder="1" applyAlignment="1">
      <alignment horizontal="center" vertical="center"/>
    </xf>
    <xf numFmtId="0" fontId="22" fillId="0" borderId="7" xfId="0" applyFont="1" applyFill="1" applyBorder="1" applyAlignment="1">
      <alignment horizontal="center" vertical="center"/>
    </xf>
    <xf numFmtId="0" fontId="22" fillId="0" borderId="5" xfId="0" applyFont="1" applyFill="1" applyBorder="1" applyAlignment="1">
      <alignment horizontal="center" vertical="center"/>
    </xf>
    <xf numFmtId="0" fontId="18" fillId="0" borderId="17" xfId="1" applyFont="1" applyFill="1" applyBorder="1" applyAlignment="1">
      <alignment horizontal="center" vertical="center"/>
    </xf>
    <xf numFmtId="0" fontId="18" fillId="0" borderId="5" xfId="1" applyFont="1" applyFill="1" applyBorder="1" applyAlignment="1">
      <alignment horizontal="center" vertical="center"/>
    </xf>
    <xf numFmtId="0" fontId="31" fillId="0" borderId="0" xfId="0" applyFont="1" applyAlignment="1">
      <alignment horizontal="left" vertical="center"/>
    </xf>
    <xf numFmtId="0" fontId="22" fillId="2" borderId="7" xfId="1" applyFont="1" applyFill="1" applyBorder="1" applyAlignment="1">
      <alignment vertical="center"/>
    </xf>
    <xf numFmtId="0" fontId="19" fillId="3" borderId="7" xfId="0" applyFont="1" applyFill="1" applyBorder="1" applyAlignment="1">
      <alignment vertical="center" wrapText="1"/>
    </xf>
  </cellXfs>
  <cellStyles count="11">
    <cellStyle name="Currency 2" xfId="2" xr:uid="{00000000-0005-0000-0000-000000000000}"/>
    <cellStyle name="Normal" xfId="0" builtinId="0"/>
    <cellStyle name="Normal 2" xfId="3" xr:uid="{00000000-0005-0000-0000-000002000000}"/>
    <cellStyle name="Normal 3" xfId="4" xr:uid="{00000000-0005-0000-0000-000003000000}"/>
    <cellStyle name="Normal 3 2" xfId="5" xr:uid="{00000000-0005-0000-0000-000004000000}"/>
    <cellStyle name="Normal 3 2 2" xfId="7" xr:uid="{00000000-0005-0000-0000-000005000000}"/>
    <cellStyle name="Normal 3 2 2 2" xfId="8" xr:uid="{00000000-0005-0000-0000-000006000000}"/>
    <cellStyle name="Normal 3 2 2 2 2" xfId="9" xr:uid="{00000000-0005-0000-0000-000007000000}"/>
    <cellStyle name="Normal_1999 - 1st quarter" xfId="1" xr:uid="{00000000-0005-0000-0000-000008000000}"/>
    <cellStyle name="Normal_BC " xfId="10" xr:uid="{00000000-0005-0000-0000-000009000000}"/>
    <cellStyle name="Normal_Branch Summary 2010" xfId="6" xr:uid="{00000000-0005-0000-0000-00000A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mn-lt"/>
                <a:ea typeface="Arial"/>
                <a:cs typeface="Arial"/>
              </a:defRPr>
            </a:pPr>
            <a:r>
              <a:rPr lang="en-CA" sz="1200" b="1" i="0" u="none" strike="noStrike" baseline="0">
                <a:solidFill>
                  <a:sysClr val="windowText" lastClr="000000"/>
                </a:solidFill>
                <a:latin typeface="+mn-lt"/>
                <a:cs typeface="Arial"/>
              </a:rPr>
              <a:t>Percentage Change -  Q1 2018  vs. Q1 2017</a:t>
            </a:r>
          </a:p>
        </c:rich>
      </c:tx>
      <c:layout>
        <c:manualLayout>
          <c:xMode val="edge"/>
          <c:yMode val="edge"/>
          <c:x val="0.22138380522598164"/>
          <c:y val="5.6297838424647181E-2"/>
        </c:manualLayout>
      </c:layout>
      <c:overlay val="0"/>
      <c:spPr>
        <a:noFill/>
        <a:ln w="25400">
          <a:noFill/>
        </a:ln>
      </c:spPr>
    </c:title>
    <c:autoTitleDeleted val="0"/>
    <c:plotArea>
      <c:layout>
        <c:manualLayout>
          <c:layoutTarget val="inner"/>
          <c:xMode val="edge"/>
          <c:yMode val="edge"/>
          <c:x val="0.13513543236080106"/>
          <c:y val="0.17816141949931388"/>
          <c:w val="0.80856033695879292"/>
          <c:h val="0.62069139696535158"/>
        </c:manualLayout>
      </c:layout>
      <c:lineChart>
        <c:grouping val="standard"/>
        <c:varyColors val="0"/>
        <c:ser>
          <c:idx val="0"/>
          <c:order val="0"/>
          <c:tx>
            <c:strRef>
              <c:f>'Manuf. vs. Distrib % change '!$B$5:$D$5</c:f>
              <c:strCache>
                <c:ptCount val="1"/>
                <c:pt idx="0">
                  <c:v>Distributors</c:v>
                </c:pt>
              </c:strCache>
            </c:strRef>
          </c:tx>
          <c:spPr>
            <a:ln w="25400">
              <a:solidFill>
                <a:schemeClr val="accent1"/>
              </a:solidFill>
              <a:prstDash val="solid"/>
            </a:ln>
          </c:spPr>
          <c:marker>
            <c:symbol val="triangle"/>
            <c:size val="4"/>
            <c:spPr>
              <a:solidFill>
                <a:schemeClr val="accent1"/>
              </a:solidFill>
              <a:ln>
                <a:solidFill>
                  <a:schemeClr val="accent1"/>
                </a:solidFill>
                <a:prstDash val="solid"/>
              </a:ln>
            </c:spPr>
          </c:marker>
          <c:dLbls>
            <c:dLbl>
              <c:idx val="4"/>
              <c:layout>
                <c:manualLayout>
                  <c:x val="-5.4352163745199425E-2"/>
                  <c:y val="-3.229448681119588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17B-4BAD-9007-45B4BDFCB944}"/>
                </c:ext>
              </c:extLst>
            </c:dLbl>
            <c:spPr>
              <a:noFill/>
              <a:ln w="25400">
                <a:noFill/>
              </a:ln>
            </c:spPr>
            <c:txPr>
              <a:bodyPr/>
              <a:lstStyle/>
              <a:p>
                <a:pPr>
                  <a:defRPr sz="800" b="1" i="0" u="none" strike="noStrike" baseline="0">
                    <a:solidFill>
                      <a:schemeClr val="accent1"/>
                    </a:solidFill>
                    <a:latin typeface="+mn-lt"/>
                    <a:ea typeface="Arial"/>
                    <a:cs typeface="Aria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9"/>
              <c:pt idx="0">
                <c:v>BC</c:v>
              </c:pt>
              <c:pt idx="1">
                <c:v>AB</c:v>
              </c:pt>
              <c:pt idx="2">
                <c:v>Prairies</c:v>
              </c:pt>
              <c:pt idx="3">
                <c:v>GTA</c:v>
              </c:pt>
              <c:pt idx="4">
                <c:v>R of O</c:v>
              </c:pt>
              <c:pt idx="5">
                <c:v>ON</c:v>
              </c:pt>
              <c:pt idx="6">
                <c:v>QC</c:v>
              </c:pt>
              <c:pt idx="7">
                <c:v>Atl</c:v>
              </c:pt>
              <c:pt idx="8">
                <c:v>Can</c:v>
              </c:pt>
            </c:strLit>
          </c:cat>
          <c:val>
            <c:numRef>
              <c:f>'Manuf. vs. Distrib % change '!$D$7:$D$15</c:f>
              <c:numCache>
                <c:formatCode>0.0%</c:formatCode>
                <c:ptCount val="9"/>
                <c:pt idx="0">
                  <c:v>8.3190394511149179E-2</c:v>
                </c:pt>
                <c:pt idx="1">
                  <c:v>7.4262832180560734E-2</c:v>
                </c:pt>
                <c:pt idx="2">
                  <c:v>8.395061728395059E-2</c:v>
                </c:pt>
                <c:pt idx="3">
                  <c:v>5.7196969696969635E-2</c:v>
                </c:pt>
                <c:pt idx="4">
                  <c:v>0.11148904006046867</c:v>
                </c:pt>
                <c:pt idx="5">
                  <c:v>8.520648803223585E-2</c:v>
                </c:pt>
                <c:pt idx="6">
                  <c:v>6.7328918322295817E-2</c:v>
                </c:pt>
                <c:pt idx="7">
                  <c:v>0.10495283018867929</c:v>
                </c:pt>
                <c:pt idx="8">
                  <c:v>8.0548259639581676E-2</c:v>
                </c:pt>
              </c:numCache>
            </c:numRef>
          </c:val>
          <c:smooth val="0"/>
          <c:extLst>
            <c:ext xmlns:c16="http://schemas.microsoft.com/office/drawing/2014/chart" uri="{C3380CC4-5D6E-409C-BE32-E72D297353CC}">
              <c16:uniqueId val="{00000001-A17B-4BAD-9007-45B4BDFCB944}"/>
            </c:ext>
          </c:extLst>
        </c:ser>
        <c:ser>
          <c:idx val="1"/>
          <c:order val="1"/>
          <c:tx>
            <c:strRef>
              <c:f>'Manuf. vs. Distrib % change '!$F$5:$F$6</c:f>
              <c:strCache>
                <c:ptCount val="2"/>
                <c:pt idx="0">
                  <c:v>Manufact.</c:v>
                </c:pt>
              </c:strCache>
            </c:strRef>
          </c:tx>
          <c:spPr>
            <a:ln w="25400">
              <a:solidFill>
                <a:schemeClr val="accent2"/>
              </a:solidFill>
              <a:prstDash val="solid"/>
            </a:ln>
          </c:spPr>
          <c:marker>
            <c:symbol val="square"/>
            <c:size val="5"/>
            <c:spPr>
              <a:solidFill>
                <a:schemeClr val="accent2"/>
              </a:solidFill>
              <a:ln>
                <a:solidFill>
                  <a:schemeClr val="accent2"/>
                </a:solidFill>
                <a:prstDash val="solid"/>
              </a:ln>
            </c:spPr>
          </c:marker>
          <c:dLbls>
            <c:spPr>
              <a:noFill/>
              <a:ln w="25400">
                <a:noFill/>
              </a:ln>
            </c:spPr>
            <c:txPr>
              <a:bodyPr/>
              <a:lstStyle/>
              <a:p>
                <a:pPr>
                  <a:defRPr sz="800" b="1" i="0" u="none" strike="noStrike" baseline="0">
                    <a:solidFill>
                      <a:srgbClr val="C00000"/>
                    </a:solidFill>
                    <a:latin typeface="+mn-lt"/>
                    <a:ea typeface="Arial"/>
                    <a:cs typeface="Aria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'Manuf. vs. Distrib % change '!$F$7:$F$15</c:f>
              <c:numCache>
                <c:formatCode>0.0%</c:formatCode>
                <c:ptCount val="9"/>
              </c:numCache>
            </c:numRef>
          </c:val>
          <c:smooth val="0"/>
          <c:extLst>
            <c:ext xmlns:c16="http://schemas.microsoft.com/office/drawing/2014/chart" uri="{C3380CC4-5D6E-409C-BE32-E72D297353CC}">
              <c16:uniqueId val="{00000002-A17B-4BAD-9007-45B4BDFCB944}"/>
            </c:ext>
          </c:extLst>
        </c:ser>
        <c:dLbls>
          <c:showLegendKey val="0"/>
          <c:showVal val="0"/>
          <c:showCatName val="0"/>
          <c:showSerName val="0"/>
          <c:showPercent val="0"/>
          <c:showBubbleSize val="0"/>
        </c:dLbls>
        <c:marker val="1"/>
        <c:smooth val="0"/>
        <c:axId val="156936840"/>
        <c:axId val="156936448"/>
      </c:lineChart>
      <c:catAx>
        <c:axId val="1569368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mn-lt"/>
                <a:ea typeface="Arial"/>
                <a:cs typeface="Arial"/>
              </a:defRPr>
            </a:pPr>
            <a:endParaRPr lang="en-US"/>
          </a:p>
        </c:txPr>
        <c:crossAx val="156936448"/>
        <c:crossesAt val="-0.3"/>
        <c:auto val="1"/>
        <c:lblAlgn val="ctr"/>
        <c:lblOffset val="100"/>
        <c:tickLblSkip val="1"/>
        <c:tickMarkSkip val="1"/>
        <c:noMultiLvlLbl val="0"/>
      </c:catAx>
      <c:valAx>
        <c:axId val="156936448"/>
        <c:scaling>
          <c:orientation val="minMax"/>
          <c:max val="0.16000000000000003"/>
          <c:min val="0"/>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6936840"/>
        <c:crosses val="autoZero"/>
        <c:crossBetween val="midCat"/>
      </c:valAx>
      <c:spPr>
        <a:noFill/>
        <a:ln w="12700">
          <a:solidFill>
            <a:srgbClr val="808080"/>
          </a:solidFill>
          <a:prstDash val="solid"/>
        </a:ln>
      </c:spPr>
    </c:plotArea>
    <c:legend>
      <c:legendPos val="b"/>
      <c:layout>
        <c:manualLayout>
          <c:xMode val="edge"/>
          <c:yMode val="edge"/>
          <c:x val="0.26576630302164611"/>
          <c:y val="0.9166691663542057"/>
          <c:w val="0.55855970384654308"/>
          <c:h val="6.8965754280714942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n-lt"/>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 b="0" i="0" u="none" strike="noStrike" baseline="0">
                <a:solidFill>
                  <a:srgbClr val="000000"/>
                </a:solidFill>
                <a:latin typeface="Arial"/>
                <a:ea typeface="Arial"/>
                <a:cs typeface="Arial"/>
              </a:defRPr>
            </a:pPr>
            <a:r>
              <a:rPr lang="en-CA" sz="175" b="1" i="0" u="none" strike="noStrike" baseline="0">
                <a:solidFill>
                  <a:srgbClr val="000000"/>
                </a:solidFill>
                <a:latin typeface="Arial"/>
                <a:cs typeface="Arial"/>
              </a:rPr>
              <a:t>% Change -  </a:t>
            </a:r>
            <a:r>
              <a:rPr lang="en-CA" sz="200" b="1" i="0" u="none" strike="noStrike" baseline="0">
                <a:solidFill>
                  <a:srgbClr val="FF0000"/>
                </a:solidFill>
                <a:latin typeface="Arial"/>
                <a:cs typeface="Arial"/>
              </a:rPr>
              <a:t>Jan-Sept 2010</a:t>
            </a:r>
            <a:r>
              <a:rPr lang="en-CA" sz="200" b="1" i="0" u="none" strike="noStrike" baseline="0">
                <a:solidFill>
                  <a:srgbClr val="3333CC"/>
                </a:solidFill>
                <a:latin typeface="Arial"/>
                <a:cs typeface="Arial"/>
              </a:rPr>
              <a:t> vs. Jan- Sept 2009</a:t>
            </a:r>
          </a:p>
        </c:rich>
      </c:tx>
      <c:overlay val="0"/>
      <c:spPr>
        <a:noFill/>
        <a:ln w="25400">
          <a:noFill/>
        </a:ln>
      </c:spPr>
    </c:title>
    <c:autoTitleDeleted val="0"/>
    <c:plotArea>
      <c:layout/>
      <c:lineChart>
        <c:grouping val="standard"/>
        <c:varyColors val="0"/>
        <c:ser>
          <c:idx val="0"/>
          <c:order val="0"/>
          <c:tx>
            <c:strRef>
              <c:f>'Manuf. vs. Distrib % change '!$B$5:$D$5</c:f>
              <c:strCache>
                <c:ptCount val="1"/>
                <c:pt idx="0">
                  <c:v>Distributors</c:v>
                </c:pt>
              </c:strCache>
            </c:strRef>
          </c:tx>
          <c:dLbls>
            <c:dLbl>
              <c:idx val="1"/>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01B-4D1A-9904-92D4F50BC076}"/>
                </c:ext>
              </c:extLst>
            </c:dLbl>
            <c:dLbl>
              <c:idx val="2"/>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01B-4D1A-9904-92D4F50BC076}"/>
                </c:ext>
              </c:extLst>
            </c:dLbl>
            <c:dLbl>
              <c:idx val="4"/>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01B-4D1A-9904-92D4F50BC076}"/>
                </c:ext>
              </c:extLst>
            </c:dLbl>
            <c:dLbl>
              <c:idx val="5"/>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01B-4D1A-9904-92D4F50BC076}"/>
                </c:ext>
              </c:extLst>
            </c:dLbl>
            <c:dLbl>
              <c:idx val="6"/>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01B-4D1A-9904-92D4F50BC076}"/>
                </c:ext>
              </c:extLst>
            </c:dLbl>
            <c:dLbl>
              <c:idx val="7"/>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01B-4D1A-9904-92D4F50BC076}"/>
                </c:ext>
              </c:extLst>
            </c:dLbl>
            <c:dLbl>
              <c:idx val="8"/>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01B-4D1A-9904-92D4F50BC076}"/>
                </c:ext>
              </c:extLst>
            </c:dLbl>
            <c:spPr>
              <a:noFill/>
              <a:ln w="25400">
                <a:noFill/>
              </a:ln>
            </c:spPr>
            <c:txPr>
              <a:bodyPr/>
              <a:lstStyle/>
              <a:p>
                <a:pPr>
                  <a:defRPr sz="1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9"/>
              <c:pt idx="0">
                <c:v>BC</c:v>
              </c:pt>
              <c:pt idx="1">
                <c:v>AB</c:v>
              </c:pt>
              <c:pt idx="2">
                <c:v>Prairies</c:v>
              </c:pt>
              <c:pt idx="3">
                <c:v>GTA</c:v>
              </c:pt>
              <c:pt idx="4">
                <c:v>R of O</c:v>
              </c:pt>
              <c:pt idx="5">
                <c:v>ON</c:v>
              </c:pt>
              <c:pt idx="6">
                <c:v>QC</c:v>
              </c:pt>
              <c:pt idx="7">
                <c:v>Atl</c:v>
              </c:pt>
              <c:pt idx="8">
                <c:v>Can</c:v>
              </c:pt>
            </c:strLit>
          </c:cat>
          <c:val>
            <c:numRef>
              <c:f>'Manuf. vs. Distrib % change '!$K$69:$K$77</c:f>
            </c:numRef>
          </c:val>
          <c:smooth val="0"/>
          <c:extLst>
            <c:ext xmlns:c16="http://schemas.microsoft.com/office/drawing/2014/chart" uri="{C3380CC4-5D6E-409C-BE32-E72D297353CC}">
              <c16:uniqueId val="{00000007-501B-4D1A-9904-92D4F50BC076}"/>
            </c:ext>
          </c:extLst>
        </c:ser>
        <c:ser>
          <c:idx val="1"/>
          <c:order val="1"/>
          <c:tx>
            <c:strRef>
              <c:f>'Manuf. vs. Distrib % change '!$F$5:$F$6</c:f>
              <c:strCache>
                <c:ptCount val="2"/>
                <c:pt idx="0">
                  <c:v>Manufact.</c:v>
                </c:pt>
              </c:strCache>
            </c:strRef>
          </c:tx>
          <c:dLbls>
            <c:dLbl>
              <c:idx val="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01B-4D1A-9904-92D4F50BC076}"/>
                </c:ext>
              </c:extLst>
            </c:dLbl>
            <c:dLbl>
              <c:idx val="1"/>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01B-4D1A-9904-92D4F50BC076}"/>
                </c:ext>
              </c:extLst>
            </c:dLbl>
            <c:dLbl>
              <c:idx val="2"/>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01B-4D1A-9904-92D4F50BC076}"/>
                </c:ext>
              </c:extLst>
            </c:dLbl>
            <c:dLbl>
              <c:idx val="4"/>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01B-4D1A-9904-92D4F50BC076}"/>
                </c:ext>
              </c:extLst>
            </c:dLbl>
            <c:dLbl>
              <c:idx val="5"/>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01B-4D1A-9904-92D4F50BC076}"/>
                </c:ext>
              </c:extLst>
            </c:dLbl>
            <c:dLbl>
              <c:idx val="6"/>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01B-4D1A-9904-92D4F50BC076}"/>
                </c:ext>
              </c:extLst>
            </c:dLbl>
            <c:dLbl>
              <c:idx val="7"/>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01B-4D1A-9904-92D4F50BC076}"/>
                </c:ext>
              </c:extLst>
            </c:dLbl>
            <c:dLbl>
              <c:idx val="8"/>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501B-4D1A-9904-92D4F50BC076}"/>
                </c:ext>
              </c:extLst>
            </c:dLbl>
            <c:spPr>
              <a:noFill/>
              <a:ln w="25400">
                <a:noFill/>
              </a:ln>
            </c:spPr>
            <c:txPr>
              <a:bodyPr/>
              <a:lstStyle/>
              <a:p>
                <a:pPr>
                  <a:defRPr sz="1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'Manuf. vs. Distrib % change '!$M$69:$M$77</c:f>
            </c:numRef>
          </c:val>
          <c:smooth val="0"/>
          <c:extLst>
            <c:ext xmlns:c16="http://schemas.microsoft.com/office/drawing/2014/chart" uri="{C3380CC4-5D6E-409C-BE32-E72D297353CC}">
              <c16:uniqueId val="{00000010-501B-4D1A-9904-92D4F50BC076}"/>
            </c:ext>
          </c:extLst>
        </c:ser>
        <c:dLbls>
          <c:showLegendKey val="0"/>
          <c:showVal val="0"/>
          <c:showCatName val="0"/>
          <c:showSerName val="0"/>
          <c:showPercent val="0"/>
          <c:showBubbleSize val="0"/>
        </c:dLbls>
        <c:marker val="1"/>
        <c:smooth val="0"/>
        <c:axId val="550294792"/>
        <c:axId val="550299496"/>
      </c:lineChart>
      <c:catAx>
        <c:axId val="55029479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550299496"/>
        <c:crossesAt val="-0.3"/>
        <c:auto val="1"/>
        <c:lblAlgn val="ctr"/>
        <c:lblOffset val="100"/>
        <c:tickLblSkip val="1"/>
        <c:tickMarkSkip val="1"/>
        <c:noMultiLvlLbl val="0"/>
      </c:catAx>
      <c:valAx>
        <c:axId val="550299496"/>
        <c:scaling>
          <c:orientation val="minMax"/>
          <c:max val="0.3"/>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550294792"/>
        <c:crosses val="autoZero"/>
        <c:crossBetween val="midCat"/>
      </c:valAx>
      <c:spPr>
        <a:noFill/>
        <a:ln w="12700">
          <a:solidFill>
            <a:srgbClr val="808080"/>
          </a:solidFill>
          <a:prstDash val="solid"/>
        </a:ln>
      </c:spPr>
    </c:plotArea>
    <c:legend>
      <c:legendPos val="b"/>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en-CA" sz="1200"/>
              <a:t>Total Industry Sales through Electrical Distribution - </a:t>
            </a:r>
          </a:p>
          <a:p>
            <a:pPr>
              <a:defRPr sz="1200"/>
            </a:pPr>
            <a:r>
              <a:rPr lang="en-CA" sz="1200"/>
              <a:t>by Quarter</a:t>
            </a:r>
          </a:p>
        </c:rich>
      </c:tx>
      <c:layout>
        <c:manualLayout>
          <c:xMode val="edge"/>
          <c:yMode val="edge"/>
          <c:x val="0.25043867367581923"/>
          <c:y val="1.7666453855430232E-2"/>
        </c:manualLayout>
      </c:layout>
      <c:overlay val="1"/>
      <c:spPr>
        <a:no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2.2845926494145255E-2"/>
          <c:y val="9.8062218715447749E-2"/>
          <c:w val="0.96406876790830942"/>
          <c:h val="0.80016241181875269"/>
        </c:manualLayout>
      </c:layout>
      <c:barChart>
        <c:barDir val="col"/>
        <c:grouping val="clustered"/>
        <c:varyColors val="0"/>
        <c:ser>
          <c:idx val="0"/>
          <c:order val="0"/>
          <c:tx>
            <c:strRef>
              <c:f>Graphs!$E$4</c:f>
              <c:strCache>
                <c:ptCount val="1"/>
                <c:pt idx="0">
                  <c:v>Total Industry</c:v>
                </c:pt>
              </c:strCache>
            </c:strRef>
          </c:tx>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spPr>
              <a:solidFill>
                <a:schemeClr val="accent1"/>
              </a:solidFill>
              <a:ln w="9525" cap="flat" cmpd="sng" algn="ctr">
                <a:solidFill>
                  <a:schemeClr val="lt1">
                    <a:alpha val="50000"/>
                  </a:schemeClr>
                </a:solidFill>
                <a:round/>
              </a:ln>
              <a:effectLst/>
            </c:spPr>
            <c:extLst>
              <c:ext xmlns:c16="http://schemas.microsoft.com/office/drawing/2014/chart" uri="{C3380CC4-5D6E-409C-BE32-E72D297353CC}">
                <c16:uniqueId val="{00000013-6449-4534-8C96-9717A083C6C5}"/>
              </c:ext>
            </c:extLst>
          </c:dPt>
          <c:dPt>
            <c:idx val="1"/>
            <c:invertIfNegative val="0"/>
            <c:bubble3D val="0"/>
            <c:spPr>
              <a:solidFill>
                <a:schemeClr val="accent6">
                  <a:lumMod val="7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4-6449-4534-8C96-9717A083C6C5}"/>
              </c:ext>
            </c:extLst>
          </c:dPt>
          <c:dPt>
            <c:idx val="2"/>
            <c:invertIfNegative val="0"/>
            <c:bubble3D val="0"/>
            <c:spPr>
              <a:solidFill>
                <a:schemeClr val="accent3">
                  <a:lumMod val="7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5-6449-4534-8C96-9717A083C6C5}"/>
              </c:ext>
            </c:extLst>
          </c:dPt>
          <c:dPt>
            <c:idx val="3"/>
            <c:invertIfNegative val="0"/>
            <c:bubble3D val="0"/>
            <c:spPr>
              <a:solidFill>
                <a:schemeClr val="accent2">
                  <a:lumMod val="7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6-6449-4534-8C96-9717A083C6C5}"/>
              </c:ext>
            </c:extLst>
          </c:dPt>
          <c:dPt>
            <c:idx val="4"/>
            <c:invertIfNegative val="0"/>
            <c:bubble3D val="0"/>
            <c:spPr>
              <a:solidFill>
                <a:schemeClr val="accent1"/>
              </a:solidFill>
              <a:ln w="9525" cap="flat" cmpd="sng" algn="ctr">
                <a:solidFill>
                  <a:schemeClr val="lt1">
                    <a:alpha val="50000"/>
                  </a:schemeClr>
                </a:solidFill>
                <a:round/>
              </a:ln>
              <a:effectLst/>
            </c:spPr>
            <c:extLst>
              <c:ext xmlns:c16="http://schemas.microsoft.com/office/drawing/2014/chart" uri="{C3380CC4-5D6E-409C-BE32-E72D297353CC}">
                <c16:uniqueId val="{00000001-566F-490A-A759-CC520D3245E1}"/>
              </c:ext>
            </c:extLst>
          </c:dPt>
          <c:dPt>
            <c:idx val="5"/>
            <c:invertIfNegative val="0"/>
            <c:bubble3D val="0"/>
            <c:spPr>
              <a:solidFill>
                <a:schemeClr val="accent6">
                  <a:lumMod val="7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566F-490A-A759-CC520D3245E1}"/>
              </c:ext>
            </c:extLst>
          </c:dPt>
          <c:dPt>
            <c:idx val="6"/>
            <c:invertIfNegative val="0"/>
            <c:bubble3D val="0"/>
            <c:spPr>
              <a:solidFill>
                <a:schemeClr val="accent3">
                  <a:lumMod val="7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5-566F-490A-A759-CC520D3245E1}"/>
              </c:ext>
            </c:extLst>
          </c:dPt>
          <c:dPt>
            <c:idx val="7"/>
            <c:invertIfNegative val="0"/>
            <c:bubble3D val="0"/>
            <c:spPr>
              <a:solidFill>
                <a:schemeClr val="accent2">
                  <a:lumMod val="7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7-566F-490A-A759-CC520D3245E1}"/>
              </c:ext>
            </c:extLst>
          </c:dPt>
          <c:dPt>
            <c:idx val="8"/>
            <c:invertIfNegative val="0"/>
            <c:bubble3D val="0"/>
            <c:spPr>
              <a:solidFill>
                <a:schemeClr val="accent1"/>
              </a:solidFill>
              <a:ln w="9525" cap="flat" cmpd="sng" algn="ctr">
                <a:solidFill>
                  <a:schemeClr val="lt1">
                    <a:alpha val="50000"/>
                  </a:schemeClr>
                </a:solidFill>
                <a:round/>
              </a:ln>
              <a:effectLst/>
            </c:spPr>
            <c:extLst>
              <c:ext xmlns:c16="http://schemas.microsoft.com/office/drawing/2014/chart" uri="{C3380CC4-5D6E-409C-BE32-E72D297353CC}">
                <c16:uniqueId val="{00000017-6449-4534-8C96-9717A083C6C5}"/>
              </c:ext>
            </c:extLst>
          </c:dPt>
          <c:dPt>
            <c:idx val="9"/>
            <c:invertIfNegative val="0"/>
            <c:bubble3D val="0"/>
            <c:spPr>
              <a:solidFill>
                <a:schemeClr val="accent6">
                  <a:lumMod val="7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8-6449-4534-8C96-9717A083C6C5}"/>
              </c:ext>
            </c:extLst>
          </c:dPt>
          <c:dPt>
            <c:idx val="10"/>
            <c:invertIfNegative val="0"/>
            <c:bubble3D val="0"/>
            <c:spPr>
              <a:solidFill>
                <a:schemeClr val="accent3">
                  <a:lumMod val="7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9-6449-4534-8C96-9717A083C6C5}"/>
              </c:ext>
            </c:extLst>
          </c:dPt>
          <c:dPt>
            <c:idx val="11"/>
            <c:invertIfNegative val="0"/>
            <c:bubble3D val="0"/>
            <c:spPr>
              <a:solidFill>
                <a:schemeClr val="accent2">
                  <a:lumMod val="7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A-6449-4534-8C96-9717A083C6C5}"/>
              </c:ext>
            </c:extLst>
          </c:dPt>
          <c:dPt>
            <c:idx val="12"/>
            <c:invertIfNegative val="0"/>
            <c:bubble3D val="0"/>
            <c:spPr>
              <a:solidFill>
                <a:schemeClr val="accent1"/>
              </a:solidFill>
              <a:ln w="9525" cap="flat" cmpd="sng" algn="ctr">
                <a:solidFill>
                  <a:schemeClr val="lt1">
                    <a:alpha val="50000"/>
                  </a:schemeClr>
                </a:solidFill>
                <a:round/>
              </a:ln>
              <a:effectLst/>
            </c:spPr>
            <c:extLst>
              <c:ext xmlns:c16="http://schemas.microsoft.com/office/drawing/2014/chart" uri="{C3380CC4-5D6E-409C-BE32-E72D297353CC}">
                <c16:uniqueId val="{00000009-566F-490A-A759-CC520D3245E1}"/>
              </c:ext>
            </c:extLst>
          </c:dPt>
          <c:dPt>
            <c:idx val="13"/>
            <c:invertIfNegative val="0"/>
            <c:bubble3D val="0"/>
            <c:spPr>
              <a:solidFill>
                <a:schemeClr val="accent6">
                  <a:lumMod val="7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B-566F-490A-A759-CC520D3245E1}"/>
              </c:ext>
            </c:extLst>
          </c:dPt>
          <c:dPt>
            <c:idx val="14"/>
            <c:invertIfNegative val="0"/>
            <c:bubble3D val="0"/>
            <c:spPr>
              <a:solidFill>
                <a:schemeClr val="accent3">
                  <a:lumMod val="7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D-566F-490A-A759-CC520D3245E1}"/>
              </c:ext>
            </c:extLst>
          </c:dPt>
          <c:dPt>
            <c:idx val="15"/>
            <c:invertIfNegative val="0"/>
            <c:bubble3D val="0"/>
            <c:spPr>
              <a:solidFill>
                <a:schemeClr val="accent2">
                  <a:lumMod val="7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F-566F-490A-A759-CC520D3245E1}"/>
              </c:ext>
            </c:extLst>
          </c:dPt>
          <c:dPt>
            <c:idx val="16"/>
            <c:invertIfNegative val="0"/>
            <c:bubble3D val="0"/>
            <c:spPr>
              <a:solidFill>
                <a:schemeClr val="accent1"/>
              </a:solidFill>
              <a:ln w="9525" cap="flat" cmpd="sng" algn="ctr">
                <a:solidFill>
                  <a:schemeClr val="lt1">
                    <a:alpha val="50000"/>
                  </a:schemeClr>
                </a:solidFill>
                <a:round/>
              </a:ln>
              <a:effectLst/>
            </c:spPr>
            <c:extLst>
              <c:ext xmlns:c16="http://schemas.microsoft.com/office/drawing/2014/chart" uri="{C3380CC4-5D6E-409C-BE32-E72D297353CC}">
                <c16:uniqueId val="{0000001B-6449-4534-8C96-9717A083C6C5}"/>
              </c:ext>
            </c:extLst>
          </c:dPt>
          <c:dPt>
            <c:idx val="17"/>
            <c:invertIfNegative val="0"/>
            <c:bubble3D val="0"/>
            <c:spPr>
              <a:solidFill>
                <a:schemeClr val="accent6">
                  <a:lumMod val="7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C-6449-4534-8C96-9717A083C6C5}"/>
              </c:ext>
            </c:extLst>
          </c:dPt>
          <c:dPt>
            <c:idx val="18"/>
            <c:invertIfNegative val="0"/>
            <c:bubble3D val="0"/>
            <c:spPr>
              <a:solidFill>
                <a:schemeClr val="accent3">
                  <a:lumMod val="7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D-6449-4534-8C96-9717A083C6C5}"/>
              </c:ext>
            </c:extLst>
          </c:dPt>
          <c:dPt>
            <c:idx val="19"/>
            <c:invertIfNegative val="0"/>
            <c:bubble3D val="0"/>
            <c:spPr>
              <a:solidFill>
                <a:schemeClr val="accent2">
                  <a:lumMod val="7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E-6449-4534-8C96-9717A083C6C5}"/>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Graphs!$B$5:$B$24</c:f>
              <c:strCache>
                <c:ptCount val="20"/>
                <c:pt idx="0">
                  <c:v>Q1 14</c:v>
                </c:pt>
                <c:pt idx="1">
                  <c:v>Q2 14</c:v>
                </c:pt>
                <c:pt idx="2">
                  <c:v>Q3 14</c:v>
                </c:pt>
                <c:pt idx="3">
                  <c:v>Q4 14</c:v>
                </c:pt>
                <c:pt idx="4">
                  <c:v>Q1 15</c:v>
                </c:pt>
                <c:pt idx="5">
                  <c:v>Q2 15</c:v>
                </c:pt>
                <c:pt idx="6">
                  <c:v>Q3 15</c:v>
                </c:pt>
                <c:pt idx="7">
                  <c:v>Q4 15</c:v>
                </c:pt>
                <c:pt idx="8">
                  <c:v>Q1 16</c:v>
                </c:pt>
                <c:pt idx="9">
                  <c:v>Q2 16</c:v>
                </c:pt>
                <c:pt idx="10">
                  <c:v>Q3 16</c:v>
                </c:pt>
                <c:pt idx="11">
                  <c:v>Q4 16</c:v>
                </c:pt>
                <c:pt idx="12">
                  <c:v>Q1 17</c:v>
                </c:pt>
                <c:pt idx="13">
                  <c:v>Q2 17</c:v>
                </c:pt>
                <c:pt idx="14">
                  <c:v>Q3 17</c:v>
                </c:pt>
                <c:pt idx="15">
                  <c:v>Q4 17</c:v>
                </c:pt>
                <c:pt idx="16">
                  <c:v>Q1 18</c:v>
                </c:pt>
                <c:pt idx="17">
                  <c:v>Q2 18</c:v>
                </c:pt>
                <c:pt idx="18">
                  <c:v>Q3 18</c:v>
                </c:pt>
                <c:pt idx="19">
                  <c:v>Q4 18</c:v>
                </c:pt>
              </c:strCache>
            </c:strRef>
          </c:cat>
          <c:val>
            <c:numRef>
              <c:f>Graphs!$E$5:$E$24</c:f>
              <c:numCache>
                <c:formatCode>"$"#,##0.0</c:formatCode>
                <c:ptCount val="20"/>
                <c:pt idx="0">
                  <c:v>1646.9</c:v>
                </c:pt>
                <c:pt idx="1">
                  <c:v>1822.6</c:v>
                </c:pt>
                <c:pt idx="2">
                  <c:v>1958.8</c:v>
                </c:pt>
                <c:pt idx="3">
                  <c:v>1945.7</c:v>
                </c:pt>
                <c:pt idx="4">
                  <c:v>1677.8</c:v>
                </c:pt>
                <c:pt idx="5">
                  <c:v>1804.3</c:v>
                </c:pt>
                <c:pt idx="6">
                  <c:v>1888.1</c:v>
                </c:pt>
                <c:pt idx="7">
                  <c:v>1907.1</c:v>
                </c:pt>
                <c:pt idx="8">
                  <c:v>1694.8</c:v>
                </c:pt>
                <c:pt idx="9">
                  <c:v>1851.9</c:v>
                </c:pt>
                <c:pt idx="10">
                  <c:v>1907.1</c:v>
                </c:pt>
                <c:pt idx="11">
                  <c:v>1918.6</c:v>
                </c:pt>
                <c:pt idx="12">
                  <c:v>1823.9</c:v>
                </c:pt>
                <c:pt idx="13">
                  <c:v>1961.7</c:v>
                </c:pt>
                <c:pt idx="14">
                  <c:v>2029.9</c:v>
                </c:pt>
                <c:pt idx="15">
                  <c:v>2114</c:v>
                </c:pt>
                <c:pt idx="16">
                  <c:v>1970.8</c:v>
                </c:pt>
              </c:numCache>
            </c:numRef>
          </c:val>
          <c:extLst>
            <c:ext xmlns:c16="http://schemas.microsoft.com/office/drawing/2014/chart" uri="{C3380CC4-5D6E-409C-BE32-E72D297353CC}">
              <c16:uniqueId val="{00000010-566F-490A-A759-CC520D3245E1}"/>
            </c:ext>
          </c:extLst>
        </c:ser>
        <c:dLbls>
          <c:dLblPos val="outEnd"/>
          <c:showLegendKey val="0"/>
          <c:showVal val="1"/>
          <c:showCatName val="0"/>
          <c:showSerName val="0"/>
          <c:showPercent val="0"/>
          <c:showBubbleSize val="0"/>
        </c:dLbls>
        <c:gapWidth val="65"/>
        <c:axId val="550295184"/>
        <c:axId val="550300280"/>
      </c:barChart>
      <c:catAx>
        <c:axId val="550295184"/>
        <c:scaling>
          <c:orientation val="minMax"/>
        </c:scaling>
        <c:delete val="0"/>
        <c:axPos val="b"/>
        <c:numFmt formatCode="General" sourceLinked="0"/>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550300280"/>
        <c:crosses val="autoZero"/>
        <c:auto val="1"/>
        <c:lblAlgn val="ctr"/>
        <c:lblOffset val="100"/>
        <c:noMultiLvlLbl val="0"/>
      </c:catAx>
      <c:valAx>
        <c:axId val="550300280"/>
        <c:scaling>
          <c:orientation val="minMax"/>
          <c:max val="2200"/>
          <c:min val="1200"/>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wrap="square" anchor="ctr" anchorCtr="1"/>
              <a:lstStyle/>
              <a:p>
                <a:pPr>
                  <a:defRPr sz="900" b="1" i="0" u="none" strike="noStrike" kern="1200" baseline="0">
                    <a:solidFill>
                      <a:schemeClr val="dk1">
                        <a:lumMod val="75000"/>
                        <a:lumOff val="25000"/>
                      </a:schemeClr>
                    </a:solidFill>
                    <a:latin typeface="+mn-lt"/>
                    <a:ea typeface="+mn-ea"/>
                    <a:cs typeface="+mn-cs"/>
                  </a:defRPr>
                </a:pPr>
                <a:r>
                  <a:rPr lang="en-CA"/>
                  <a:t>($ Millions)</a:t>
                </a:r>
              </a:p>
            </c:rich>
          </c:tx>
          <c:layout>
            <c:manualLayout>
              <c:xMode val="edge"/>
              <c:yMode val="edge"/>
              <c:x val="1.6994933636641767E-2"/>
              <c:y val="4.635671222296122E-2"/>
            </c:manualLayout>
          </c:layout>
          <c:overlay val="0"/>
          <c:spPr>
            <a:noFill/>
            <a:ln>
              <a:noFill/>
            </a:ln>
            <a:effectLst/>
          </c:spPr>
          <c:txPr>
            <a:bodyPr rot="0" spcFirstLastPara="1" vertOverflow="ellipsis"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quot;$&quot;#,##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50295184"/>
        <c:crosses val="autoZero"/>
        <c:crossBetween val="between"/>
      </c:valAx>
      <c:spPr>
        <a:noFill/>
        <a:ln>
          <a:noFill/>
        </a:ln>
        <a:effectLst/>
      </c:spPr>
    </c:plotArea>
    <c:plotVisOnly val="1"/>
    <c:dispBlanksAs val="gap"/>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mn-lt"/>
                <a:ea typeface="Arial"/>
                <a:cs typeface="Arial"/>
              </a:defRPr>
            </a:pPr>
            <a:r>
              <a:rPr lang="en-CA" sz="1200" b="1" i="0" u="none" strike="noStrike" baseline="0">
                <a:solidFill>
                  <a:sysClr val="windowText" lastClr="000000"/>
                </a:solidFill>
                <a:latin typeface="+mn-lt"/>
                <a:cs typeface="Arial"/>
              </a:rPr>
              <a:t>Percentage Change -  Q1 2018  vs. Q4 2017</a:t>
            </a:r>
          </a:p>
        </c:rich>
      </c:tx>
      <c:layout>
        <c:manualLayout>
          <c:xMode val="edge"/>
          <c:yMode val="edge"/>
          <c:x val="0.20182643062888597"/>
          <c:y val="3.8598172216424746E-2"/>
        </c:manualLayout>
      </c:layout>
      <c:overlay val="0"/>
      <c:spPr>
        <a:noFill/>
        <a:ln w="25400">
          <a:noFill/>
        </a:ln>
      </c:spPr>
    </c:title>
    <c:autoTitleDeleted val="0"/>
    <c:plotArea>
      <c:layout>
        <c:manualLayout>
          <c:layoutTarget val="inner"/>
          <c:xMode val="edge"/>
          <c:yMode val="edge"/>
          <c:x val="0.13544018058690746"/>
          <c:y val="0.17579250720461095"/>
          <c:w val="0.80812641083521441"/>
          <c:h val="0.62247838616714701"/>
        </c:manualLayout>
      </c:layout>
      <c:lineChart>
        <c:grouping val="standard"/>
        <c:varyColors val="0"/>
        <c:ser>
          <c:idx val="0"/>
          <c:order val="0"/>
          <c:tx>
            <c:strRef>
              <c:f>'Manuf. vs. Distrib % change '!$B$5:$D$5</c:f>
              <c:strCache>
                <c:ptCount val="1"/>
                <c:pt idx="0">
                  <c:v>Distributors</c:v>
                </c:pt>
              </c:strCache>
            </c:strRef>
          </c:tx>
          <c:spPr>
            <a:ln w="25400">
              <a:solidFill>
                <a:schemeClr val="accent1"/>
              </a:solidFill>
              <a:prstDash val="solid"/>
            </a:ln>
          </c:spPr>
          <c:marker>
            <c:symbol val="triangle"/>
            <c:size val="4"/>
            <c:spPr>
              <a:solidFill>
                <a:schemeClr val="accent1"/>
              </a:solidFill>
              <a:ln>
                <a:solidFill>
                  <a:schemeClr val="accent1"/>
                </a:solidFill>
                <a:prstDash val="solid"/>
              </a:ln>
            </c:spPr>
          </c:marker>
          <c:dLbls>
            <c:spPr>
              <a:noFill/>
              <a:ln w="25400">
                <a:noFill/>
              </a:ln>
            </c:spPr>
            <c:txPr>
              <a:bodyPr anchorCtr="0"/>
              <a:lstStyle/>
              <a:p>
                <a:pPr algn="ctr">
                  <a:defRPr lang="en-CA" sz="800" b="1" i="0" u="none" strike="noStrike" kern="1200" baseline="0">
                    <a:solidFill>
                      <a:srgbClr val="0070C0"/>
                    </a:solidFill>
                    <a:latin typeface="+mn-lt"/>
                    <a:ea typeface="Arial"/>
                    <a:cs typeface="Aria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9"/>
              <c:pt idx="0">
                <c:v>BC</c:v>
              </c:pt>
              <c:pt idx="1">
                <c:v>AB</c:v>
              </c:pt>
              <c:pt idx="2">
                <c:v>Prairies</c:v>
              </c:pt>
              <c:pt idx="3">
                <c:v>GTA</c:v>
              </c:pt>
              <c:pt idx="4">
                <c:v>R of O</c:v>
              </c:pt>
              <c:pt idx="5">
                <c:v>ON</c:v>
              </c:pt>
              <c:pt idx="6">
                <c:v>QC</c:v>
              </c:pt>
              <c:pt idx="7">
                <c:v>Atl</c:v>
              </c:pt>
              <c:pt idx="8">
                <c:v>Can</c:v>
              </c:pt>
            </c:strLit>
          </c:cat>
          <c:val>
            <c:numRef>
              <c:f>'Manuf. vs. Distrib % change '!$K$7:$K$15</c:f>
              <c:numCache>
                <c:formatCode>0.0%</c:formatCode>
                <c:ptCount val="9"/>
                <c:pt idx="0">
                  <c:v>-5.5118110236219708E-3</c:v>
                </c:pt>
                <c:pt idx="1">
                  <c:v>-6.8791416850741527E-2</c:v>
                </c:pt>
                <c:pt idx="2">
                  <c:v>-0.12954395241242567</c:v>
                </c:pt>
                <c:pt idx="3">
                  <c:v>-4.3195063421323399E-2</c:v>
                </c:pt>
                <c:pt idx="4">
                  <c:v>-6.9009180120291114E-2</c:v>
                </c:pt>
                <c:pt idx="5">
                  <c:v>-5.7011006476414883E-2</c:v>
                </c:pt>
                <c:pt idx="6">
                  <c:v>-0.11257265218721324</c:v>
                </c:pt>
                <c:pt idx="7">
                  <c:v>-3.2024793388429784E-2</c:v>
                </c:pt>
                <c:pt idx="8">
                  <c:v>-6.7733706425607276E-2</c:v>
                </c:pt>
              </c:numCache>
            </c:numRef>
          </c:val>
          <c:smooth val="0"/>
          <c:extLst>
            <c:ext xmlns:c16="http://schemas.microsoft.com/office/drawing/2014/chart" uri="{C3380CC4-5D6E-409C-BE32-E72D297353CC}">
              <c16:uniqueId val="{00000000-9CBC-4ED7-8700-26010C765A86}"/>
            </c:ext>
          </c:extLst>
        </c:ser>
        <c:ser>
          <c:idx val="1"/>
          <c:order val="1"/>
          <c:tx>
            <c:strRef>
              <c:f>'Manuf. vs. Distrib % change '!$F$5:$F$6</c:f>
              <c:strCache>
                <c:ptCount val="2"/>
                <c:pt idx="0">
                  <c:v>Manufact.</c:v>
                </c:pt>
              </c:strCache>
            </c:strRef>
          </c:tx>
          <c:spPr>
            <a:ln w="25400">
              <a:solidFill>
                <a:schemeClr val="accent2"/>
              </a:solidFill>
              <a:prstDash val="solid"/>
            </a:ln>
          </c:spPr>
          <c:marker>
            <c:symbol val="square"/>
            <c:size val="5"/>
            <c:spPr>
              <a:solidFill>
                <a:schemeClr val="accent2"/>
              </a:solidFill>
              <a:ln>
                <a:solidFill>
                  <a:schemeClr val="accent2"/>
                </a:solidFill>
                <a:prstDash val="solid"/>
              </a:ln>
            </c:spPr>
          </c:marker>
          <c:dLbls>
            <c:spPr>
              <a:noFill/>
              <a:ln w="25400">
                <a:noFill/>
              </a:ln>
            </c:spPr>
            <c:txPr>
              <a:bodyPr/>
              <a:lstStyle/>
              <a:p>
                <a:pPr>
                  <a:defRPr sz="800" b="1" i="0" u="none" strike="noStrike" baseline="0">
                    <a:solidFill>
                      <a:srgbClr val="C00000"/>
                    </a:solidFill>
                    <a:latin typeface="+mn-lt"/>
                    <a:ea typeface="Arial"/>
                    <a:cs typeface="Aria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'Manuf. vs. Distrib % change '!$M$7:$M$15</c:f>
              <c:numCache>
                <c:formatCode>0.0%</c:formatCode>
                <c:ptCount val="9"/>
              </c:numCache>
            </c:numRef>
          </c:val>
          <c:smooth val="0"/>
          <c:extLst>
            <c:ext xmlns:c16="http://schemas.microsoft.com/office/drawing/2014/chart" uri="{C3380CC4-5D6E-409C-BE32-E72D297353CC}">
              <c16:uniqueId val="{00000001-9CBC-4ED7-8700-26010C765A86}"/>
            </c:ext>
          </c:extLst>
        </c:ser>
        <c:dLbls>
          <c:showLegendKey val="0"/>
          <c:showVal val="0"/>
          <c:showCatName val="0"/>
          <c:showSerName val="0"/>
          <c:showPercent val="0"/>
          <c:showBubbleSize val="0"/>
        </c:dLbls>
        <c:marker val="1"/>
        <c:smooth val="0"/>
        <c:axId val="156937232"/>
        <c:axId val="156936056"/>
      </c:lineChart>
      <c:catAx>
        <c:axId val="15693723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mn-lt"/>
                <a:ea typeface="Arial"/>
                <a:cs typeface="Arial"/>
              </a:defRPr>
            </a:pPr>
            <a:endParaRPr lang="en-US"/>
          </a:p>
        </c:txPr>
        <c:crossAx val="156936056"/>
        <c:crossesAt val="-0.3"/>
        <c:auto val="1"/>
        <c:lblAlgn val="ctr"/>
        <c:lblOffset val="100"/>
        <c:tickLblSkip val="1"/>
        <c:tickMarkSkip val="1"/>
        <c:noMultiLvlLbl val="0"/>
      </c:catAx>
      <c:valAx>
        <c:axId val="156936056"/>
        <c:scaling>
          <c:orientation val="minMax"/>
          <c:max val="0.1"/>
          <c:min val="-0.2"/>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6937232"/>
        <c:crosses val="autoZero"/>
        <c:crossBetween val="midCat"/>
      </c:valAx>
      <c:spPr>
        <a:noFill/>
        <a:ln w="12700">
          <a:solidFill>
            <a:srgbClr val="808080"/>
          </a:solidFill>
          <a:prstDash val="solid"/>
        </a:ln>
      </c:spPr>
    </c:plotArea>
    <c:legend>
      <c:legendPos val="b"/>
      <c:layout>
        <c:manualLayout>
          <c:xMode val="edge"/>
          <c:yMode val="edge"/>
          <c:x val="0.26636559061207837"/>
          <c:y val="0.91642665148784108"/>
          <c:w val="0.55981950052067164"/>
          <c:h val="6.9164215918793293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n-lt"/>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0" i="0" u="none" strike="noStrike" baseline="0">
                <a:solidFill>
                  <a:srgbClr val="000000"/>
                </a:solidFill>
                <a:latin typeface="Arial"/>
                <a:ea typeface="Arial"/>
                <a:cs typeface="Arial"/>
              </a:defRPr>
            </a:pPr>
            <a:r>
              <a:rPr lang="en-CA" sz="800" b="1" i="0" u="none" strike="noStrike" baseline="0">
                <a:solidFill>
                  <a:sysClr val="windowText" lastClr="000000"/>
                </a:solidFill>
                <a:latin typeface="Arial"/>
                <a:cs typeface="Arial"/>
              </a:rPr>
              <a:t>% Change -  </a:t>
            </a:r>
            <a:r>
              <a:rPr lang="en-CA" sz="1075" b="1" i="0" u="none" strike="noStrike" baseline="0">
                <a:solidFill>
                  <a:sysClr val="windowText" lastClr="000000"/>
                </a:solidFill>
                <a:latin typeface="Arial"/>
                <a:cs typeface="Arial"/>
              </a:rPr>
              <a:t>Q2 2017 vs. Q2 2016</a:t>
            </a:r>
          </a:p>
        </c:rich>
      </c:tx>
      <c:layout>
        <c:manualLayout>
          <c:xMode val="edge"/>
          <c:yMode val="edge"/>
          <c:x val="0.26973741977072146"/>
          <c:y val="3.3846204696821959E-2"/>
        </c:manualLayout>
      </c:layout>
      <c:overlay val="0"/>
      <c:spPr>
        <a:noFill/>
        <a:ln w="25400">
          <a:noFill/>
        </a:ln>
      </c:spPr>
    </c:title>
    <c:autoTitleDeleted val="0"/>
    <c:plotArea>
      <c:layout>
        <c:manualLayout>
          <c:layoutTarget val="inner"/>
          <c:xMode val="edge"/>
          <c:yMode val="edge"/>
          <c:x val="0.13157922915644951"/>
          <c:y val="0.17538487888353196"/>
          <c:w val="0.81359823361737937"/>
          <c:h val="0.6092316845427953"/>
        </c:manualLayout>
      </c:layout>
      <c:lineChart>
        <c:grouping val="standard"/>
        <c:varyColors val="0"/>
        <c:ser>
          <c:idx val="0"/>
          <c:order val="0"/>
          <c:tx>
            <c:strRef>
              <c:f>'Manuf. vs. Distrib % change '!$B$5:$D$5</c:f>
              <c:strCache>
                <c:ptCount val="1"/>
                <c:pt idx="0">
                  <c:v>Distributors</c:v>
                </c:pt>
              </c:strCache>
            </c:strRef>
          </c:tx>
          <c:dLbls>
            <c:spPr>
              <a:noFill/>
              <a:ln w="25400">
                <a:noFill/>
              </a:ln>
            </c:spPr>
            <c:txPr>
              <a:bodyPr anchorCtr="0"/>
              <a:lstStyle/>
              <a:p>
                <a:pPr algn="ctr">
                  <a:defRPr lang="en-CA" sz="800" b="1" i="0" u="none" strike="noStrike" kern="1200" baseline="0">
                    <a:solidFill>
                      <a:srgbClr val="0070C0"/>
                    </a:solidFill>
                    <a:latin typeface="+mn-lt"/>
                    <a:ea typeface="Arial"/>
                    <a:cs typeface="Aria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9"/>
              <c:pt idx="0">
                <c:v>BC</c:v>
              </c:pt>
              <c:pt idx="1">
                <c:v>AB</c:v>
              </c:pt>
              <c:pt idx="2">
                <c:v>Prairies</c:v>
              </c:pt>
              <c:pt idx="3">
                <c:v>GTA</c:v>
              </c:pt>
              <c:pt idx="4">
                <c:v>R of O</c:v>
              </c:pt>
              <c:pt idx="5">
                <c:v>ON</c:v>
              </c:pt>
              <c:pt idx="6">
                <c:v>QC</c:v>
              </c:pt>
              <c:pt idx="7">
                <c:v>Atl</c:v>
              </c:pt>
              <c:pt idx="8">
                <c:v>Can</c:v>
              </c:pt>
            </c:strLit>
          </c:cat>
          <c:val>
            <c:numRef>
              <c:f>'Manuf. vs. Distrib % change '!$D$39:$D$47</c:f>
            </c:numRef>
          </c:val>
          <c:smooth val="0"/>
          <c:extLst>
            <c:ext xmlns:c16="http://schemas.microsoft.com/office/drawing/2014/chart" uri="{C3380CC4-5D6E-409C-BE32-E72D297353CC}">
              <c16:uniqueId val="{00000000-35F2-46E8-9100-DD903DC93DFD}"/>
            </c:ext>
          </c:extLst>
        </c:ser>
        <c:ser>
          <c:idx val="1"/>
          <c:order val="1"/>
          <c:tx>
            <c:strRef>
              <c:f>'Manuf. vs. Distrib % change '!$F$5:$F$6</c:f>
              <c:strCache>
                <c:ptCount val="2"/>
                <c:pt idx="0">
                  <c:v>Manufact.</c:v>
                </c:pt>
              </c:strCache>
            </c:strRef>
          </c:tx>
          <c:marker>
            <c:symbol val="square"/>
            <c:size val="5"/>
          </c:marker>
          <c:dLbls>
            <c:spPr>
              <a:noFill/>
              <a:ln w="25400">
                <a:noFill/>
              </a:ln>
            </c:spPr>
            <c:txPr>
              <a:bodyPr/>
              <a:lstStyle/>
              <a:p>
                <a:pPr>
                  <a:defRPr sz="800" b="1" i="0" u="none" strike="noStrike" baseline="0">
                    <a:solidFill>
                      <a:srgbClr val="C00000"/>
                    </a:solidFill>
                    <a:latin typeface="+mn-lt"/>
                    <a:ea typeface="Arial"/>
                    <a:cs typeface="Arial"/>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'Manuf. vs. Distrib % change '!$F$39:$F$47</c:f>
            </c:numRef>
          </c:val>
          <c:smooth val="0"/>
          <c:extLst>
            <c:ext xmlns:c16="http://schemas.microsoft.com/office/drawing/2014/chart" uri="{C3380CC4-5D6E-409C-BE32-E72D297353CC}">
              <c16:uniqueId val="{00000001-35F2-46E8-9100-DD903DC93DFD}"/>
            </c:ext>
          </c:extLst>
        </c:ser>
        <c:dLbls>
          <c:showLegendKey val="0"/>
          <c:showVal val="0"/>
          <c:showCatName val="0"/>
          <c:showSerName val="0"/>
          <c:showPercent val="0"/>
          <c:showBubbleSize val="0"/>
        </c:dLbls>
        <c:marker val="1"/>
        <c:smooth val="0"/>
        <c:axId val="156933312"/>
        <c:axId val="156933704"/>
      </c:lineChart>
      <c:catAx>
        <c:axId val="15693331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6933704"/>
        <c:crossesAt val="-0.3"/>
        <c:auto val="1"/>
        <c:lblAlgn val="ctr"/>
        <c:lblOffset val="100"/>
        <c:tickLblSkip val="1"/>
        <c:tickMarkSkip val="1"/>
        <c:noMultiLvlLbl val="0"/>
      </c:catAx>
      <c:valAx>
        <c:axId val="156933704"/>
        <c:scaling>
          <c:orientation val="minMax"/>
          <c:max val="0.2"/>
          <c:min val="-0.2"/>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6933312"/>
        <c:crosses val="autoZero"/>
        <c:crossBetween val="midCat"/>
      </c:valAx>
      <c:spPr>
        <a:noFill/>
        <a:ln w="12700">
          <a:solidFill>
            <a:srgbClr val="808080"/>
          </a:solidFill>
          <a:prstDash val="solid"/>
        </a:ln>
      </c:spPr>
    </c:plotArea>
    <c:legend>
      <c:legendPos val="b"/>
      <c:layout>
        <c:manualLayout>
          <c:xMode val="edge"/>
          <c:yMode val="edge"/>
          <c:x val="0.28289534268636646"/>
          <c:y val="0.91077059911448188"/>
          <c:w val="0.54386081384665796"/>
          <c:h val="7.3846264793066094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0" i="0" u="none" strike="noStrike" baseline="0">
                <a:solidFill>
                  <a:srgbClr val="000000"/>
                </a:solidFill>
                <a:latin typeface="Arial"/>
                <a:ea typeface="Arial"/>
                <a:cs typeface="Arial"/>
              </a:defRPr>
            </a:pPr>
            <a:r>
              <a:rPr lang="en-CA" sz="800" b="1" i="0" u="none" strike="noStrike" baseline="0">
                <a:solidFill>
                  <a:sysClr val="windowText" lastClr="000000"/>
                </a:solidFill>
                <a:latin typeface="Arial"/>
                <a:cs typeface="Arial"/>
              </a:rPr>
              <a:t>% Change -  </a:t>
            </a:r>
            <a:r>
              <a:rPr lang="en-CA" sz="925" b="1" i="0" u="none" strike="noStrike" baseline="0">
                <a:solidFill>
                  <a:sysClr val="windowText" lastClr="000000"/>
                </a:solidFill>
                <a:latin typeface="Arial"/>
                <a:cs typeface="Arial"/>
              </a:rPr>
              <a:t>Jan-June 2017  vs. Jan-June 2016</a:t>
            </a:r>
          </a:p>
        </c:rich>
      </c:tx>
      <c:layout>
        <c:manualLayout>
          <c:xMode val="edge"/>
          <c:yMode val="edge"/>
          <c:x val="0.20588258038145635"/>
          <c:y val="3.3846204696821959E-2"/>
        </c:manualLayout>
      </c:layout>
      <c:overlay val="0"/>
      <c:spPr>
        <a:noFill/>
        <a:ln w="25400">
          <a:noFill/>
        </a:ln>
      </c:spPr>
    </c:title>
    <c:autoTitleDeleted val="0"/>
    <c:plotArea>
      <c:layout>
        <c:manualLayout>
          <c:layoutTarget val="inner"/>
          <c:xMode val="edge"/>
          <c:yMode val="edge"/>
          <c:x val="0.13574675629546573"/>
          <c:y val="0.17538487888353196"/>
          <c:w val="0.80769319995802102"/>
          <c:h val="0.6092316845427953"/>
        </c:manualLayout>
      </c:layout>
      <c:lineChart>
        <c:grouping val="standard"/>
        <c:varyColors val="0"/>
        <c:ser>
          <c:idx val="0"/>
          <c:order val="0"/>
          <c:tx>
            <c:strRef>
              <c:f>'Manuf. vs. Distrib % change '!$B$5:$D$5</c:f>
              <c:strCache>
                <c:ptCount val="1"/>
                <c:pt idx="0">
                  <c:v>Distributors</c:v>
                </c:pt>
              </c:strCache>
            </c:strRef>
          </c:tx>
          <c:dLbls>
            <c:spPr>
              <a:noFill/>
              <a:ln w="25400">
                <a:noFill/>
              </a:ln>
            </c:spPr>
            <c:txPr>
              <a:bodyPr anchorCtr="0"/>
              <a:lstStyle/>
              <a:p>
                <a:pPr algn="ctr">
                  <a:defRPr lang="en-CA" sz="800" b="1" i="0" u="none" strike="noStrike" kern="1200" baseline="0">
                    <a:solidFill>
                      <a:srgbClr val="0070C0"/>
                    </a:solidFill>
                    <a:latin typeface="+mn-lt"/>
                    <a:ea typeface="Arial"/>
                    <a:cs typeface="Aria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9"/>
              <c:pt idx="0">
                <c:v>BC</c:v>
              </c:pt>
              <c:pt idx="1">
                <c:v>AB</c:v>
              </c:pt>
              <c:pt idx="2">
                <c:v>Prairies</c:v>
              </c:pt>
              <c:pt idx="3">
                <c:v>GTA</c:v>
              </c:pt>
              <c:pt idx="4">
                <c:v>R of O</c:v>
              </c:pt>
              <c:pt idx="5">
                <c:v>ON</c:v>
              </c:pt>
              <c:pt idx="6">
                <c:v>QC</c:v>
              </c:pt>
              <c:pt idx="7">
                <c:v>Atl</c:v>
              </c:pt>
              <c:pt idx="8">
                <c:v>Can</c:v>
              </c:pt>
            </c:strLit>
          </c:cat>
          <c:val>
            <c:numRef>
              <c:f>'Manuf. vs. Distrib % change '!$K$39:$K$47</c:f>
            </c:numRef>
          </c:val>
          <c:smooth val="0"/>
          <c:extLst>
            <c:ext xmlns:c16="http://schemas.microsoft.com/office/drawing/2014/chart" uri="{C3380CC4-5D6E-409C-BE32-E72D297353CC}">
              <c16:uniqueId val="{00000000-94B4-49E2-84B0-C8D92738C44E}"/>
            </c:ext>
          </c:extLst>
        </c:ser>
        <c:ser>
          <c:idx val="1"/>
          <c:order val="1"/>
          <c:tx>
            <c:strRef>
              <c:f>'Manuf. vs. Distrib % change '!$F$5:$F$6</c:f>
              <c:strCache>
                <c:ptCount val="2"/>
                <c:pt idx="0">
                  <c:v>Manufact.</c:v>
                </c:pt>
              </c:strCache>
            </c:strRef>
          </c:tx>
          <c:marker>
            <c:symbol val="square"/>
            <c:size val="5"/>
          </c:marker>
          <c:dLbls>
            <c:dLbl>
              <c:idx val="1"/>
              <c:layout>
                <c:manualLayout>
                  <c:x val="-5.4636478908763025E-2"/>
                  <c:y val="2.513897301298876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4B4-49E2-84B0-C8D92738C44E}"/>
                </c:ext>
              </c:extLst>
            </c:dLbl>
            <c:dLbl>
              <c:idx val="7"/>
              <c:layout>
                <c:manualLayout>
                  <c:x val="-5.3142975954495436E-2"/>
                  <c:y val="-2.211950700781186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4B4-49E2-84B0-C8D92738C44E}"/>
                </c:ext>
              </c:extLst>
            </c:dLbl>
            <c:spPr>
              <a:noFill/>
              <a:ln w="25400">
                <a:noFill/>
              </a:ln>
            </c:spPr>
            <c:txPr>
              <a:bodyPr/>
              <a:lstStyle/>
              <a:p>
                <a:pPr>
                  <a:defRPr sz="800" b="1" i="0" u="none" strike="noStrike" baseline="0">
                    <a:solidFill>
                      <a:srgbClr val="C00000"/>
                    </a:solidFill>
                    <a:latin typeface="+mn-lt"/>
                    <a:ea typeface="Arial"/>
                    <a:cs typeface="Arial"/>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'Manuf. vs. Distrib % change '!$M$39:$M$47</c:f>
            </c:numRef>
          </c:val>
          <c:smooth val="0"/>
          <c:extLst>
            <c:ext xmlns:c16="http://schemas.microsoft.com/office/drawing/2014/chart" uri="{C3380CC4-5D6E-409C-BE32-E72D297353CC}">
              <c16:uniqueId val="{00000003-94B4-49E2-84B0-C8D92738C44E}"/>
            </c:ext>
          </c:extLst>
        </c:ser>
        <c:dLbls>
          <c:showLegendKey val="0"/>
          <c:showVal val="0"/>
          <c:showCatName val="0"/>
          <c:showSerName val="0"/>
          <c:showPercent val="0"/>
          <c:showBubbleSize val="0"/>
        </c:dLbls>
        <c:marker val="1"/>
        <c:smooth val="0"/>
        <c:axId val="156935272"/>
        <c:axId val="156930568"/>
      </c:lineChart>
      <c:catAx>
        <c:axId val="15693527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6930568"/>
        <c:crossesAt val="-0.3"/>
        <c:auto val="1"/>
        <c:lblAlgn val="ctr"/>
        <c:lblOffset val="100"/>
        <c:tickLblSkip val="1"/>
        <c:tickMarkSkip val="1"/>
        <c:noMultiLvlLbl val="0"/>
      </c:catAx>
      <c:valAx>
        <c:axId val="156930568"/>
        <c:scaling>
          <c:orientation val="minMax"/>
          <c:max val="0.16000000000000003"/>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6935272"/>
        <c:crosses val="autoZero"/>
        <c:crossBetween val="midCat"/>
        <c:majorUnit val="4.0000000000000008E-2"/>
      </c:valAx>
      <c:spPr>
        <a:noFill/>
        <a:ln w="12700">
          <a:solidFill>
            <a:srgbClr val="808080"/>
          </a:solidFill>
          <a:prstDash val="solid"/>
        </a:ln>
      </c:spPr>
    </c:plotArea>
    <c:legend>
      <c:legendPos val="b"/>
      <c:layout>
        <c:manualLayout>
          <c:xMode val="edge"/>
          <c:yMode val="edge"/>
          <c:x val="0.27601840446744697"/>
          <c:y val="0.91077059911448188"/>
          <c:w val="0.56108659268792493"/>
          <c:h val="7.3846264793066094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n-CA" sz="1000" b="1" i="0" u="none" strike="noStrike" baseline="0">
                <a:solidFill>
                  <a:sysClr val="windowText" lastClr="000000"/>
                </a:solidFill>
                <a:latin typeface="Arial"/>
                <a:cs typeface="Arial"/>
              </a:rPr>
              <a:t>% Change -  Q3 2017 vs. Q3 2016</a:t>
            </a:r>
          </a:p>
        </c:rich>
      </c:tx>
      <c:layout>
        <c:manualLayout>
          <c:xMode val="edge"/>
          <c:yMode val="edge"/>
          <c:x val="0.26973741977072146"/>
          <c:y val="3.3846204696821959E-2"/>
        </c:manualLayout>
      </c:layout>
      <c:overlay val="0"/>
      <c:spPr>
        <a:noFill/>
        <a:ln w="25400">
          <a:noFill/>
        </a:ln>
      </c:spPr>
    </c:title>
    <c:autoTitleDeleted val="0"/>
    <c:plotArea>
      <c:layout>
        <c:manualLayout>
          <c:layoutTarget val="inner"/>
          <c:xMode val="edge"/>
          <c:yMode val="edge"/>
          <c:x val="0.13157922915644951"/>
          <c:y val="0.17538487888353196"/>
          <c:w val="0.81359823361737937"/>
          <c:h val="0.6092316845427953"/>
        </c:manualLayout>
      </c:layout>
      <c:lineChart>
        <c:grouping val="standard"/>
        <c:varyColors val="0"/>
        <c:ser>
          <c:idx val="0"/>
          <c:order val="0"/>
          <c:tx>
            <c:strRef>
              <c:f>'Manuf. vs. Distrib % change '!$B$5:$D$5</c:f>
              <c:strCache>
                <c:ptCount val="1"/>
                <c:pt idx="0">
                  <c:v>Distributors</c:v>
                </c:pt>
              </c:strCache>
            </c:strRef>
          </c:tx>
          <c:dLbls>
            <c:spPr>
              <a:noFill/>
              <a:ln w="25400">
                <a:noFill/>
              </a:ln>
            </c:spPr>
            <c:txPr>
              <a:bodyPr/>
              <a:lstStyle/>
              <a:p>
                <a:pPr>
                  <a:defRPr sz="800" b="1" i="0" u="none" strike="noStrike" baseline="0">
                    <a:solidFill>
                      <a:srgbClr val="0070C0"/>
                    </a:solidFill>
                    <a:latin typeface="+mn-lt"/>
                    <a:ea typeface="Arial"/>
                    <a:cs typeface="Aria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9"/>
              <c:pt idx="0">
                <c:v>BC</c:v>
              </c:pt>
              <c:pt idx="1">
                <c:v>AB</c:v>
              </c:pt>
              <c:pt idx="2">
                <c:v>Prairies</c:v>
              </c:pt>
              <c:pt idx="3">
                <c:v>GTA</c:v>
              </c:pt>
              <c:pt idx="4">
                <c:v>R of O</c:v>
              </c:pt>
              <c:pt idx="5">
                <c:v>ON</c:v>
              </c:pt>
              <c:pt idx="6">
                <c:v>QC</c:v>
              </c:pt>
              <c:pt idx="7">
                <c:v>Atl</c:v>
              </c:pt>
              <c:pt idx="8">
                <c:v>Can</c:v>
              </c:pt>
            </c:strLit>
          </c:cat>
          <c:val>
            <c:numRef>
              <c:f>'Manuf. vs. Distrib % change '!$D$69:$D$77</c:f>
            </c:numRef>
          </c:val>
          <c:smooth val="0"/>
          <c:extLst>
            <c:ext xmlns:c16="http://schemas.microsoft.com/office/drawing/2014/chart" uri="{C3380CC4-5D6E-409C-BE32-E72D297353CC}">
              <c16:uniqueId val="{00000000-DBBD-4BDC-A62F-85D8D0E74C8D}"/>
            </c:ext>
          </c:extLst>
        </c:ser>
        <c:ser>
          <c:idx val="1"/>
          <c:order val="1"/>
          <c:tx>
            <c:strRef>
              <c:f>'Manuf. vs. Distrib % change '!$F$5:$F$6</c:f>
              <c:strCache>
                <c:ptCount val="2"/>
                <c:pt idx="0">
                  <c:v>Manufact.</c:v>
                </c:pt>
              </c:strCache>
            </c:strRef>
          </c:tx>
          <c:marker>
            <c:symbol val="square"/>
            <c:size val="6"/>
          </c:marker>
          <c:dLbls>
            <c:spPr>
              <a:noFill/>
              <a:ln w="25400">
                <a:noFill/>
              </a:ln>
            </c:spPr>
            <c:txPr>
              <a:bodyPr/>
              <a:lstStyle/>
              <a:p>
                <a:pPr>
                  <a:defRPr sz="800" b="1" i="0" u="none" strike="noStrike" baseline="0">
                    <a:solidFill>
                      <a:srgbClr val="C00000"/>
                    </a:solidFill>
                    <a:latin typeface="+mn-lt"/>
                    <a:ea typeface="Arial"/>
                    <a:cs typeface="Aria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'Manuf. vs. Distrib % change '!$F$69:$F$77</c:f>
            </c:numRef>
          </c:val>
          <c:smooth val="0"/>
          <c:extLst>
            <c:ext xmlns:c16="http://schemas.microsoft.com/office/drawing/2014/chart" uri="{C3380CC4-5D6E-409C-BE32-E72D297353CC}">
              <c16:uniqueId val="{00000001-DBBD-4BDC-A62F-85D8D0E74C8D}"/>
            </c:ext>
          </c:extLst>
        </c:ser>
        <c:dLbls>
          <c:showLegendKey val="0"/>
          <c:showVal val="0"/>
          <c:showCatName val="0"/>
          <c:showSerName val="0"/>
          <c:showPercent val="0"/>
          <c:showBubbleSize val="0"/>
        </c:dLbls>
        <c:marker val="1"/>
        <c:smooth val="0"/>
        <c:axId val="549539640"/>
        <c:axId val="549538856"/>
      </c:lineChart>
      <c:catAx>
        <c:axId val="5495396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49538856"/>
        <c:crossesAt val="-0.3"/>
        <c:auto val="1"/>
        <c:lblAlgn val="ctr"/>
        <c:lblOffset val="100"/>
        <c:tickLblSkip val="1"/>
        <c:tickMarkSkip val="1"/>
        <c:noMultiLvlLbl val="0"/>
      </c:catAx>
      <c:valAx>
        <c:axId val="549538856"/>
        <c:scaling>
          <c:orientation val="minMax"/>
          <c:max val="0.2"/>
          <c:min val="-0.1"/>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49539640"/>
        <c:crosses val="autoZero"/>
        <c:crossBetween val="midCat"/>
        <c:majorUnit val="5.000000000000001E-2"/>
      </c:valAx>
      <c:spPr>
        <a:noFill/>
        <a:ln w="12700">
          <a:solidFill>
            <a:srgbClr val="808080"/>
          </a:solidFill>
          <a:prstDash val="solid"/>
        </a:ln>
      </c:spPr>
    </c:plotArea>
    <c:legend>
      <c:legendPos val="b"/>
      <c:layout>
        <c:manualLayout>
          <c:xMode val="edge"/>
          <c:yMode val="edge"/>
          <c:x val="0.28289534268636646"/>
          <c:y val="0.91077059911448188"/>
          <c:w val="0.54386081384665796"/>
          <c:h val="7.3846264793066094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n-CA" sz="1000" b="1" i="0" u="none" strike="noStrike" baseline="0">
                <a:solidFill>
                  <a:sysClr val="windowText" lastClr="000000"/>
                </a:solidFill>
                <a:latin typeface="Arial"/>
                <a:cs typeface="Arial"/>
              </a:rPr>
              <a:t>% Change -  Jan-Sept 2017  vs. Jan- Sept 2016</a:t>
            </a:r>
          </a:p>
        </c:rich>
      </c:tx>
      <c:layout>
        <c:manualLayout>
          <c:xMode val="edge"/>
          <c:yMode val="edge"/>
          <c:x val="0.20588258038145635"/>
          <c:y val="3.3846204696821959E-2"/>
        </c:manualLayout>
      </c:layout>
      <c:overlay val="0"/>
      <c:spPr>
        <a:noFill/>
        <a:ln w="25400">
          <a:noFill/>
        </a:ln>
      </c:spPr>
    </c:title>
    <c:autoTitleDeleted val="0"/>
    <c:plotArea>
      <c:layout>
        <c:manualLayout>
          <c:layoutTarget val="inner"/>
          <c:xMode val="edge"/>
          <c:yMode val="edge"/>
          <c:x val="0.12669697254243467"/>
          <c:y val="0.17538487888353196"/>
          <c:w val="0.81674298371105203"/>
          <c:h val="0.6092316845427953"/>
        </c:manualLayout>
      </c:layout>
      <c:lineChart>
        <c:grouping val="standard"/>
        <c:varyColors val="0"/>
        <c:ser>
          <c:idx val="0"/>
          <c:order val="0"/>
          <c:tx>
            <c:strRef>
              <c:f>'Manuf. vs. Distrib % change '!$B$5:$D$5</c:f>
              <c:strCache>
                <c:ptCount val="1"/>
                <c:pt idx="0">
                  <c:v>Distributors</c:v>
                </c:pt>
              </c:strCache>
            </c:strRef>
          </c:tx>
          <c:dLbls>
            <c:spPr>
              <a:noFill/>
              <a:ln w="25400">
                <a:noFill/>
              </a:ln>
            </c:spPr>
            <c:txPr>
              <a:bodyPr/>
              <a:lstStyle/>
              <a:p>
                <a:pPr>
                  <a:defRPr sz="800" b="1" i="0" u="none" strike="noStrike" baseline="0">
                    <a:solidFill>
                      <a:srgbClr val="0070C0"/>
                    </a:solidFill>
                    <a:latin typeface="+mn-lt"/>
                    <a:ea typeface="Arial"/>
                    <a:cs typeface="Aria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9"/>
              <c:pt idx="0">
                <c:v>BC</c:v>
              </c:pt>
              <c:pt idx="1">
                <c:v>AB</c:v>
              </c:pt>
              <c:pt idx="2">
                <c:v>Prairies</c:v>
              </c:pt>
              <c:pt idx="3">
                <c:v>GTA</c:v>
              </c:pt>
              <c:pt idx="4">
                <c:v>R of O</c:v>
              </c:pt>
              <c:pt idx="5">
                <c:v>ON</c:v>
              </c:pt>
              <c:pt idx="6">
                <c:v>QC</c:v>
              </c:pt>
              <c:pt idx="7">
                <c:v>Atl</c:v>
              </c:pt>
              <c:pt idx="8">
                <c:v>Can</c:v>
              </c:pt>
            </c:strLit>
          </c:cat>
          <c:val>
            <c:numRef>
              <c:f>'Manuf. vs. Distrib % change '!$K$69:$K$77</c:f>
            </c:numRef>
          </c:val>
          <c:smooth val="0"/>
          <c:extLst>
            <c:ext xmlns:c16="http://schemas.microsoft.com/office/drawing/2014/chart" uri="{C3380CC4-5D6E-409C-BE32-E72D297353CC}">
              <c16:uniqueId val="{00000000-8A23-4B8B-BF53-50CEF8724EF7}"/>
            </c:ext>
          </c:extLst>
        </c:ser>
        <c:ser>
          <c:idx val="1"/>
          <c:order val="1"/>
          <c:tx>
            <c:strRef>
              <c:f>'Manuf. vs. Distrib % change '!$F$5:$F$6</c:f>
              <c:strCache>
                <c:ptCount val="2"/>
                <c:pt idx="0">
                  <c:v>Manufact.</c:v>
                </c:pt>
              </c:strCache>
            </c:strRef>
          </c:tx>
          <c:marker>
            <c:symbol val="square"/>
            <c:size val="6"/>
          </c:marker>
          <c:dLbls>
            <c:spPr>
              <a:noFill/>
              <a:ln w="25400">
                <a:noFill/>
              </a:ln>
            </c:spPr>
            <c:txPr>
              <a:bodyPr/>
              <a:lstStyle/>
              <a:p>
                <a:pPr>
                  <a:defRPr sz="800" b="1" i="0" u="none" strike="noStrike" baseline="0">
                    <a:solidFill>
                      <a:srgbClr val="C00000"/>
                    </a:solidFill>
                    <a:latin typeface="+mn-lt"/>
                    <a:ea typeface="Arial"/>
                    <a:cs typeface="Aria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'Manuf. vs. Distrib % change '!$M$69:$M$77</c:f>
            </c:numRef>
          </c:val>
          <c:smooth val="0"/>
          <c:extLst>
            <c:ext xmlns:c16="http://schemas.microsoft.com/office/drawing/2014/chart" uri="{C3380CC4-5D6E-409C-BE32-E72D297353CC}">
              <c16:uniqueId val="{00000001-8A23-4B8B-BF53-50CEF8724EF7}"/>
            </c:ext>
          </c:extLst>
        </c:ser>
        <c:dLbls>
          <c:showLegendKey val="0"/>
          <c:showVal val="0"/>
          <c:showCatName val="0"/>
          <c:showSerName val="0"/>
          <c:showPercent val="0"/>
          <c:showBubbleSize val="0"/>
        </c:dLbls>
        <c:marker val="1"/>
        <c:smooth val="0"/>
        <c:axId val="549540816"/>
        <c:axId val="549537680"/>
      </c:lineChart>
      <c:catAx>
        <c:axId val="54954081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49537680"/>
        <c:crossesAt val="-0.3"/>
        <c:auto val="1"/>
        <c:lblAlgn val="ctr"/>
        <c:lblOffset val="100"/>
        <c:tickLblSkip val="1"/>
        <c:tickMarkSkip val="1"/>
        <c:noMultiLvlLbl val="0"/>
      </c:catAx>
      <c:valAx>
        <c:axId val="549537680"/>
        <c:scaling>
          <c:orientation val="minMax"/>
          <c:max val="0.2"/>
          <c:min val="-0.1"/>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49540816"/>
        <c:crosses val="autoZero"/>
        <c:crossBetween val="midCat"/>
        <c:majorUnit val="5.000000000000001E-2"/>
      </c:valAx>
      <c:spPr>
        <a:noFill/>
        <a:ln w="12700">
          <a:solidFill>
            <a:srgbClr val="808080"/>
          </a:solidFill>
          <a:prstDash val="solid"/>
        </a:ln>
      </c:spPr>
    </c:plotArea>
    <c:legend>
      <c:legendPos val="b"/>
      <c:layout>
        <c:manualLayout>
          <c:xMode val="edge"/>
          <c:yMode val="edge"/>
          <c:x val="0.27149351259093146"/>
          <c:y val="0.91077059911448188"/>
          <c:w val="0.56108659268792493"/>
          <c:h val="7.3846264793066094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0" i="0" u="none" strike="noStrike" baseline="0">
                <a:solidFill>
                  <a:srgbClr val="000000"/>
                </a:solidFill>
                <a:latin typeface="Arial"/>
                <a:ea typeface="Arial"/>
                <a:cs typeface="Arial"/>
              </a:defRPr>
            </a:pPr>
            <a:r>
              <a:rPr lang="en-CA" sz="800" b="1" i="0" u="none" strike="noStrike" baseline="0">
                <a:solidFill>
                  <a:sysClr val="windowText" lastClr="000000"/>
                </a:solidFill>
                <a:latin typeface="Arial"/>
                <a:cs typeface="Arial"/>
              </a:rPr>
              <a:t>% Change -  </a:t>
            </a:r>
            <a:r>
              <a:rPr lang="en-CA" sz="1075" b="1" i="0" u="none" strike="noStrike" baseline="0">
                <a:solidFill>
                  <a:sysClr val="windowText" lastClr="000000"/>
                </a:solidFill>
                <a:latin typeface="Arial"/>
                <a:cs typeface="Arial"/>
              </a:rPr>
              <a:t>Q4 2017 vs. Q4 2016</a:t>
            </a:r>
          </a:p>
        </c:rich>
      </c:tx>
      <c:layout>
        <c:manualLayout>
          <c:xMode val="edge"/>
          <c:yMode val="edge"/>
          <c:x val="0.27247871770962839"/>
          <c:y val="3.3846120728757756E-2"/>
        </c:manualLayout>
      </c:layout>
      <c:overlay val="0"/>
      <c:spPr>
        <a:noFill/>
        <a:ln w="25400">
          <a:noFill/>
        </a:ln>
      </c:spPr>
    </c:title>
    <c:autoTitleDeleted val="0"/>
    <c:plotArea>
      <c:layout>
        <c:manualLayout>
          <c:layoutTarget val="inner"/>
          <c:xMode val="edge"/>
          <c:yMode val="edge"/>
          <c:x val="0.13157922915644951"/>
          <c:y val="0.17538487888353196"/>
          <c:w val="0.81359823361737937"/>
          <c:h val="0.6092316845427953"/>
        </c:manualLayout>
      </c:layout>
      <c:lineChart>
        <c:grouping val="standard"/>
        <c:varyColors val="0"/>
        <c:ser>
          <c:idx val="0"/>
          <c:order val="0"/>
          <c:tx>
            <c:strRef>
              <c:f>'Manuf. vs. Distrib % change '!$B$5:$D$5</c:f>
              <c:strCache>
                <c:ptCount val="1"/>
                <c:pt idx="0">
                  <c:v>Distributors</c:v>
                </c:pt>
              </c:strCache>
            </c:strRef>
          </c:tx>
          <c:dLbls>
            <c:spPr>
              <a:noFill/>
              <a:ln w="25400">
                <a:noFill/>
              </a:ln>
            </c:spPr>
            <c:txPr>
              <a:bodyPr/>
              <a:lstStyle/>
              <a:p>
                <a:pPr>
                  <a:defRPr sz="800" b="0" i="0" u="none" strike="noStrike" baseline="0">
                    <a:solidFill>
                      <a:srgbClr val="000000"/>
                    </a:solidFill>
                    <a:latin typeface="+mn-lt"/>
                    <a:ea typeface="Arial"/>
                    <a:cs typeface="Aria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9"/>
              <c:pt idx="0">
                <c:v>BC</c:v>
              </c:pt>
              <c:pt idx="1">
                <c:v>AB</c:v>
              </c:pt>
              <c:pt idx="2">
                <c:v>Prairies</c:v>
              </c:pt>
              <c:pt idx="3">
                <c:v>GTA</c:v>
              </c:pt>
              <c:pt idx="4">
                <c:v>R of O</c:v>
              </c:pt>
              <c:pt idx="5">
                <c:v>ON</c:v>
              </c:pt>
              <c:pt idx="6">
                <c:v>QC</c:v>
              </c:pt>
              <c:pt idx="7">
                <c:v>Atl</c:v>
              </c:pt>
              <c:pt idx="8">
                <c:v>Can</c:v>
              </c:pt>
            </c:strLit>
          </c:cat>
          <c:val>
            <c:numRef>
              <c:f>'Manuf. vs. Distrib % change '!$D$99:$D$107</c:f>
            </c:numRef>
          </c:val>
          <c:smooth val="0"/>
          <c:extLst>
            <c:ext xmlns:c16="http://schemas.microsoft.com/office/drawing/2014/chart" uri="{C3380CC4-5D6E-409C-BE32-E72D297353CC}">
              <c16:uniqueId val="{00000000-8B8B-4ACE-8311-5DB15B07AB35}"/>
            </c:ext>
          </c:extLst>
        </c:ser>
        <c:ser>
          <c:idx val="1"/>
          <c:order val="1"/>
          <c:tx>
            <c:strRef>
              <c:f>'Manuf. vs. Distrib % change '!$F$5:$F$6</c:f>
              <c:strCache>
                <c:ptCount val="2"/>
                <c:pt idx="0">
                  <c:v>Manufact.</c:v>
                </c:pt>
              </c:strCache>
            </c:strRef>
          </c:tx>
          <c:dLbls>
            <c:spPr>
              <a:noFill/>
              <a:ln w="25400">
                <a:noFill/>
              </a:ln>
            </c:spPr>
            <c:txPr>
              <a:bodyPr/>
              <a:lstStyle/>
              <a:p>
                <a:pPr>
                  <a:defRPr sz="800" b="0" i="0" u="none" strike="noStrike" baseline="0">
                    <a:solidFill>
                      <a:srgbClr val="000000"/>
                    </a:solidFill>
                    <a:latin typeface="+mn-lt"/>
                    <a:ea typeface="Arial"/>
                    <a:cs typeface="Aria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'Manuf. vs. Distrib % change '!$F$99:$F$107</c:f>
            </c:numRef>
          </c:val>
          <c:smooth val="0"/>
          <c:extLst>
            <c:ext xmlns:c16="http://schemas.microsoft.com/office/drawing/2014/chart" uri="{C3380CC4-5D6E-409C-BE32-E72D297353CC}">
              <c16:uniqueId val="{00000001-8B8B-4ACE-8311-5DB15B07AB35}"/>
            </c:ext>
          </c:extLst>
        </c:ser>
        <c:dLbls>
          <c:showLegendKey val="0"/>
          <c:showVal val="0"/>
          <c:showCatName val="0"/>
          <c:showSerName val="0"/>
          <c:showPercent val="0"/>
          <c:showBubbleSize val="0"/>
        </c:dLbls>
        <c:marker val="1"/>
        <c:smooth val="0"/>
        <c:axId val="549541600"/>
        <c:axId val="549538464"/>
      </c:lineChart>
      <c:catAx>
        <c:axId val="54954160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49538464"/>
        <c:crossesAt val="-0.3"/>
        <c:auto val="1"/>
        <c:lblAlgn val="ctr"/>
        <c:lblOffset val="100"/>
        <c:tickLblSkip val="1"/>
        <c:tickMarkSkip val="1"/>
        <c:noMultiLvlLbl val="0"/>
      </c:catAx>
      <c:valAx>
        <c:axId val="549538464"/>
        <c:scaling>
          <c:orientation val="minMax"/>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49541600"/>
        <c:crosses val="autoZero"/>
        <c:crossBetween val="midCat"/>
      </c:valAx>
      <c:spPr>
        <a:noFill/>
        <a:ln w="12700">
          <a:solidFill>
            <a:srgbClr val="808080"/>
          </a:solidFill>
          <a:prstDash val="solid"/>
        </a:ln>
      </c:spPr>
    </c:plotArea>
    <c:legend>
      <c:legendPos val="b"/>
      <c:layout>
        <c:manualLayout>
          <c:xMode val="edge"/>
          <c:yMode val="edge"/>
          <c:x val="0.28289534268636646"/>
          <c:y val="0.91077059911448188"/>
          <c:w val="0.54386081384665796"/>
          <c:h val="7.3846264793066094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0" i="0" u="none" strike="noStrike" baseline="0">
                <a:solidFill>
                  <a:srgbClr val="000000"/>
                </a:solidFill>
                <a:latin typeface="Arial"/>
                <a:ea typeface="Arial"/>
                <a:cs typeface="Arial"/>
              </a:defRPr>
            </a:pPr>
            <a:r>
              <a:rPr lang="en-CA" sz="1100" b="1" i="0" u="none" strike="noStrike" baseline="0">
                <a:solidFill>
                  <a:sysClr val="windowText" lastClr="000000"/>
                </a:solidFill>
                <a:latin typeface="Arial"/>
                <a:cs typeface="Arial"/>
              </a:rPr>
              <a:t>% Change -  Full year 2017 vs. Full year 2016</a:t>
            </a:r>
          </a:p>
        </c:rich>
      </c:tx>
      <c:layout>
        <c:manualLayout>
          <c:xMode val="edge"/>
          <c:yMode val="edge"/>
          <c:x val="0.21945725601100291"/>
          <c:y val="3.3846204696821959E-2"/>
        </c:manualLayout>
      </c:layout>
      <c:overlay val="0"/>
      <c:spPr>
        <a:noFill/>
        <a:ln w="25400">
          <a:noFill/>
        </a:ln>
      </c:spPr>
    </c:title>
    <c:autoTitleDeleted val="0"/>
    <c:plotArea>
      <c:layout>
        <c:manualLayout>
          <c:layoutTarget val="inner"/>
          <c:xMode val="edge"/>
          <c:yMode val="edge"/>
          <c:x val="0.12669697254243467"/>
          <c:y val="0.17538487888353196"/>
          <c:w val="0.81674298371105203"/>
          <c:h val="0.6092316845427953"/>
        </c:manualLayout>
      </c:layout>
      <c:lineChart>
        <c:grouping val="standard"/>
        <c:varyColors val="0"/>
        <c:ser>
          <c:idx val="0"/>
          <c:order val="0"/>
          <c:tx>
            <c:strRef>
              <c:f>'Manuf. vs. Distrib % change '!$B$5:$D$5</c:f>
              <c:strCache>
                <c:ptCount val="1"/>
                <c:pt idx="0">
                  <c:v>Distributors</c:v>
                </c:pt>
              </c:strCache>
            </c:strRef>
          </c:tx>
          <c:dLbls>
            <c:spPr>
              <a:noFill/>
              <a:ln w="25400">
                <a:noFill/>
              </a:ln>
            </c:spPr>
            <c:txPr>
              <a:bodyPr/>
              <a:lstStyle/>
              <a:p>
                <a:pPr>
                  <a:defRPr sz="800" b="0" i="0" u="none" strike="noStrike" baseline="0">
                    <a:solidFill>
                      <a:srgbClr val="000000"/>
                    </a:solidFill>
                    <a:latin typeface="+mn-lt"/>
                    <a:ea typeface="Arial"/>
                    <a:cs typeface="Aria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9"/>
              <c:pt idx="0">
                <c:v>BC</c:v>
              </c:pt>
              <c:pt idx="1">
                <c:v>AB</c:v>
              </c:pt>
              <c:pt idx="2">
                <c:v>Prairies</c:v>
              </c:pt>
              <c:pt idx="3">
                <c:v>GTA</c:v>
              </c:pt>
              <c:pt idx="4">
                <c:v>R of O</c:v>
              </c:pt>
              <c:pt idx="5">
                <c:v>ON</c:v>
              </c:pt>
              <c:pt idx="6">
                <c:v>QC</c:v>
              </c:pt>
              <c:pt idx="7">
                <c:v>Atl</c:v>
              </c:pt>
              <c:pt idx="8">
                <c:v>Can</c:v>
              </c:pt>
            </c:strLit>
          </c:cat>
          <c:val>
            <c:numRef>
              <c:f>'Manuf. vs. Distrib % change '!$K$99:$K$107</c:f>
            </c:numRef>
          </c:val>
          <c:smooth val="0"/>
          <c:extLst>
            <c:ext xmlns:c16="http://schemas.microsoft.com/office/drawing/2014/chart" uri="{C3380CC4-5D6E-409C-BE32-E72D297353CC}">
              <c16:uniqueId val="{00000000-2800-4C6C-97B1-D97DAF72A87D}"/>
            </c:ext>
          </c:extLst>
        </c:ser>
        <c:ser>
          <c:idx val="1"/>
          <c:order val="1"/>
          <c:tx>
            <c:strRef>
              <c:f>'Manuf. vs. Distrib % change '!$F$5:$F$6</c:f>
              <c:strCache>
                <c:ptCount val="2"/>
                <c:pt idx="0">
                  <c:v>Manufact.</c:v>
                </c:pt>
              </c:strCache>
            </c:strRef>
          </c:tx>
          <c:dLbls>
            <c:spPr>
              <a:noFill/>
              <a:ln w="25400">
                <a:noFill/>
              </a:ln>
            </c:spPr>
            <c:txPr>
              <a:bodyPr/>
              <a:lstStyle/>
              <a:p>
                <a:pPr>
                  <a:defRPr sz="800" b="0" i="0" u="none" strike="noStrike" baseline="0">
                    <a:solidFill>
                      <a:srgbClr val="000000"/>
                    </a:solidFill>
                    <a:latin typeface="+mn-lt"/>
                    <a:ea typeface="Arial"/>
                    <a:cs typeface="Aria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'Manuf. vs. Distrib % change '!$M$99:$M$107</c:f>
            </c:numRef>
          </c:val>
          <c:smooth val="0"/>
          <c:extLst>
            <c:ext xmlns:c16="http://schemas.microsoft.com/office/drawing/2014/chart" uri="{C3380CC4-5D6E-409C-BE32-E72D297353CC}">
              <c16:uniqueId val="{00000001-2800-4C6C-97B1-D97DAF72A87D}"/>
            </c:ext>
          </c:extLst>
        </c:ser>
        <c:dLbls>
          <c:showLegendKey val="0"/>
          <c:showVal val="0"/>
          <c:showCatName val="0"/>
          <c:showSerName val="0"/>
          <c:showPercent val="0"/>
          <c:showBubbleSize val="0"/>
        </c:dLbls>
        <c:marker val="1"/>
        <c:smooth val="0"/>
        <c:axId val="549542776"/>
        <c:axId val="549538072"/>
      </c:lineChart>
      <c:catAx>
        <c:axId val="54954277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49538072"/>
        <c:crossesAt val="-0.3"/>
        <c:auto val="1"/>
        <c:lblAlgn val="ctr"/>
        <c:lblOffset val="100"/>
        <c:tickLblSkip val="1"/>
        <c:tickMarkSkip val="1"/>
        <c:noMultiLvlLbl val="0"/>
      </c:catAx>
      <c:valAx>
        <c:axId val="549538072"/>
        <c:scaling>
          <c:orientation val="minMax"/>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49542776"/>
        <c:crosses val="autoZero"/>
        <c:crossBetween val="midCat"/>
      </c:valAx>
      <c:spPr>
        <a:noFill/>
        <a:ln w="12700">
          <a:solidFill>
            <a:srgbClr val="808080"/>
          </a:solidFill>
          <a:prstDash val="solid"/>
        </a:ln>
      </c:spPr>
    </c:plotArea>
    <c:legend>
      <c:legendPos val="b"/>
      <c:layout>
        <c:manualLayout>
          <c:xMode val="edge"/>
          <c:yMode val="edge"/>
          <c:x val="0.27149351259093146"/>
          <c:y val="0.91077059911448188"/>
          <c:w val="0.56108659268792493"/>
          <c:h val="7.3846264793066094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 b="0" i="0" u="none" strike="noStrike" baseline="0">
                <a:solidFill>
                  <a:srgbClr val="000000"/>
                </a:solidFill>
                <a:latin typeface="Arial"/>
                <a:ea typeface="Arial"/>
                <a:cs typeface="Arial"/>
              </a:defRPr>
            </a:pPr>
            <a:r>
              <a:rPr lang="en-CA" sz="175" b="1" i="0" u="none" strike="noStrike" baseline="0">
                <a:solidFill>
                  <a:srgbClr val="000000"/>
                </a:solidFill>
                <a:latin typeface="Arial"/>
                <a:cs typeface="Arial"/>
              </a:rPr>
              <a:t>% Change -  </a:t>
            </a:r>
            <a:r>
              <a:rPr lang="en-CA" sz="225" b="1" i="0" u="none" strike="noStrike" baseline="0">
                <a:solidFill>
                  <a:srgbClr val="FF0000"/>
                </a:solidFill>
                <a:latin typeface="Arial"/>
                <a:cs typeface="Arial"/>
              </a:rPr>
              <a:t>Q3 2010</a:t>
            </a:r>
            <a:r>
              <a:rPr lang="en-CA" sz="225" b="1" i="0" u="none" strike="noStrike" baseline="0">
                <a:solidFill>
                  <a:srgbClr val="3333CC"/>
                </a:solidFill>
                <a:latin typeface="Arial"/>
                <a:cs typeface="Arial"/>
              </a:rPr>
              <a:t> vs. Q3 2009</a:t>
            </a:r>
          </a:p>
        </c:rich>
      </c:tx>
      <c:overlay val="0"/>
      <c:spPr>
        <a:noFill/>
        <a:ln w="25400">
          <a:noFill/>
        </a:ln>
      </c:spPr>
    </c:title>
    <c:autoTitleDeleted val="0"/>
    <c:plotArea>
      <c:layout/>
      <c:lineChart>
        <c:grouping val="standard"/>
        <c:varyColors val="0"/>
        <c:ser>
          <c:idx val="0"/>
          <c:order val="0"/>
          <c:tx>
            <c:strRef>
              <c:f>'Manuf. vs. Distrib % change '!$B$5:$D$5</c:f>
              <c:strCache>
                <c:ptCount val="1"/>
                <c:pt idx="0">
                  <c:v>Distributors</c:v>
                </c:pt>
              </c:strCache>
            </c:strRef>
          </c:tx>
          <c:dLbls>
            <c:dLbl>
              <c:idx val="2"/>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F57-4A92-85AD-03253796DEA0}"/>
                </c:ext>
              </c:extLst>
            </c:dLbl>
            <c:dLbl>
              <c:idx val="4"/>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F57-4A92-85AD-03253796DEA0}"/>
                </c:ext>
              </c:extLst>
            </c:dLbl>
            <c:dLbl>
              <c:idx val="6"/>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F57-4A92-85AD-03253796DEA0}"/>
                </c:ext>
              </c:extLst>
            </c:dLbl>
            <c:dLbl>
              <c:idx val="7"/>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F57-4A92-85AD-03253796DEA0}"/>
                </c:ext>
              </c:extLst>
            </c:dLbl>
            <c:dLbl>
              <c:idx val="8"/>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F57-4A92-85AD-03253796DEA0}"/>
                </c:ext>
              </c:extLst>
            </c:dLbl>
            <c:spPr>
              <a:noFill/>
              <a:ln w="25400">
                <a:noFill/>
              </a:ln>
            </c:spPr>
            <c:txPr>
              <a:bodyPr/>
              <a:lstStyle/>
              <a:p>
                <a:pPr>
                  <a:defRPr sz="1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9"/>
              <c:pt idx="0">
                <c:v>BC</c:v>
              </c:pt>
              <c:pt idx="1">
                <c:v>AB</c:v>
              </c:pt>
              <c:pt idx="2">
                <c:v>Prairies</c:v>
              </c:pt>
              <c:pt idx="3">
                <c:v>GTA</c:v>
              </c:pt>
              <c:pt idx="4">
                <c:v>R of O</c:v>
              </c:pt>
              <c:pt idx="5">
                <c:v>ON</c:v>
              </c:pt>
              <c:pt idx="6">
                <c:v>QC</c:v>
              </c:pt>
              <c:pt idx="7">
                <c:v>Atl</c:v>
              </c:pt>
              <c:pt idx="8">
                <c:v>Can</c:v>
              </c:pt>
            </c:strLit>
          </c:cat>
          <c:val>
            <c:numRef>
              <c:f>'Manuf. vs. Distrib % change '!$D$69:$D$77</c:f>
            </c:numRef>
          </c:val>
          <c:smooth val="0"/>
          <c:extLst>
            <c:ext xmlns:c16="http://schemas.microsoft.com/office/drawing/2014/chart" uri="{C3380CC4-5D6E-409C-BE32-E72D297353CC}">
              <c16:uniqueId val="{00000005-FF57-4A92-85AD-03253796DEA0}"/>
            </c:ext>
          </c:extLst>
        </c:ser>
        <c:ser>
          <c:idx val="1"/>
          <c:order val="1"/>
          <c:tx>
            <c:strRef>
              <c:f>'Manuf. vs. Distrib % change '!$F$5:$F$6</c:f>
              <c:strCache>
                <c:ptCount val="2"/>
                <c:pt idx="0">
                  <c:v>Manufact.</c:v>
                </c:pt>
              </c:strCache>
            </c:strRef>
          </c:tx>
          <c:dLbls>
            <c:dLbl>
              <c:idx val="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F57-4A92-85AD-03253796DEA0}"/>
                </c:ext>
              </c:extLst>
            </c:dLbl>
            <c:dLbl>
              <c:idx val="1"/>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F57-4A92-85AD-03253796DEA0}"/>
                </c:ext>
              </c:extLst>
            </c:dLbl>
            <c:dLbl>
              <c:idx val="2"/>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F57-4A92-85AD-03253796DEA0}"/>
                </c:ext>
              </c:extLst>
            </c:dLbl>
            <c:dLbl>
              <c:idx val="3"/>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F57-4A92-85AD-03253796DEA0}"/>
                </c:ext>
              </c:extLst>
            </c:dLbl>
            <c:dLbl>
              <c:idx val="4"/>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F57-4A92-85AD-03253796DEA0}"/>
                </c:ext>
              </c:extLst>
            </c:dLbl>
            <c:dLbl>
              <c:idx val="5"/>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F57-4A92-85AD-03253796DEA0}"/>
                </c:ext>
              </c:extLst>
            </c:dLbl>
            <c:dLbl>
              <c:idx val="6"/>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F57-4A92-85AD-03253796DEA0}"/>
                </c:ext>
              </c:extLst>
            </c:dLbl>
            <c:dLbl>
              <c:idx val="7"/>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F57-4A92-85AD-03253796DEA0}"/>
                </c:ext>
              </c:extLst>
            </c:dLbl>
            <c:dLbl>
              <c:idx val="8"/>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F57-4A92-85AD-03253796DEA0}"/>
                </c:ext>
              </c:extLst>
            </c:dLbl>
            <c:spPr>
              <a:noFill/>
              <a:ln w="25400">
                <a:noFill/>
              </a:ln>
            </c:spPr>
            <c:txPr>
              <a:bodyPr/>
              <a:lstStyle/>
              <a:p>
                <a:pPr>
                  <a:defRPr sz="1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'Manuf. vs. Distrib % change '!$F$69:$F$77</c:f>
            </c:numRef>
          </c:val>
          <c:smooth val="0"/>
          <c:extLst>
            <c:ext xmlns:c16="http://schemas.microsoft.com/office/drawing/2014/chart" uri="{C3380CC4-5D6E-409C-BE32-E72D297353CC}">
              <c16:uniqueId val="{0000000F-FF57-4A92-85AD-03253796DEA0}"/>
            </c:ext>
          </c:extLst>
        </c:ser>
        <c:dLbls>
          <c:showLegendKey val="0"/>
          <c:showVal val="0"/>
          <c:showCatName val="0"/>
          <c:showSerName val="0"/>
          <c:showPercent val="0"/>
          <c:showBubbleSize val="0"/>
        </c:dLbls>
        <c:marker val="1"/>
        <c:smooth val="0"/>
        <c:axId val="549541208"/>
        <c:axId val="549543168"/>
      </c:lineChart>
      <c:catAx>
        <c:axId val="549541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549543168"/>
        <c:crossesAt val="-0.3"/>
        <c:auto val="1"/>
        <c:lblAlgn val="ctr"/>
        <c:lblOffset val="100"/>
        <c:tickLblSkip val="1"/>
        <c:tickMarkSkip val="1"/>
        <c:noMultiLvlLbl val="0"/>
      </c:catAx>
      <c:valAx>
        <c:axId val="549543168"/>
        <c:scaling>
          <c:orientation val="minMax"/>
          <c:max val="0.35"/>
          <c:min val="-0.15"/>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549541208"/>
        <c:crosses val="autoZero"/>
        <c:crossBetween val="midCat"/>
      </c:valAx>
      <c:spPr>
        <a:noFill/>
        <a:ln w="12700">
          <a:solidFill>
            <a:srgbClr val="808080"/>
          </a:solidFill>
          <a:prstDash val="solid"/>
        </a:ln>
      </c:spPr>
    </c:plotArea>
    <c:legend>
      <c:legendPos val="b"/>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2.png"/><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1" Type="http://schemas.openxmlformats.org/officeDocument/2006/relationships/image" Target="../media/image4.JP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57150</xdr:colOff>
      <xdr:row>19</xdr:row>
      <xdr:rowOff>1</xdr:rowOff>
    </xdr:from>
    <xdr:to>
      <xdr:col>5</xdr:col>
      <xdr:colOff>289560</xdr:colOff>
      <xdr:row>31</xdr:row>
      <xdr:rowOff>76201</xdr:rowOff>
    </xdr:to>
    <xdr:graphicFrame macro="">
      <xdr:nvGraphicFramePr>
        <xdr:cNvPr id="2" name="Chart 3">
          <a:extLst>
            <a:ext uri="{FF2B5EF4-FFF2-40B4-BE49-F238E27FC236}">
              <a16:creationId xmlns:a16="http://schemas.microsoft.com/office/drawing/2014/main" id="{5B9E1090-248A-438A-8B9D-3EE2813BBC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38102</xdr:colOff>
      <xdr:row>18</xdr:row>
      <xdr:rowOff>247651</xdr:rowOff>
    </xdr:from>
    <xdr:to>
      <xdr:col>11</xdr:col>
      <xdr:colOff>78106</xdr:colOff>
      <xdr:row>31</xdr:row>
      <xdr:rowOff>95251</xdr:rowOff>
    </xdr:to>
    <xdr:graphicFrame macro="">
      <xdr:nvGraphicFramePr>
        <xdr:cNvPr id="3" name="Chart 6">
          <a:extLst>
            <a:ext uri="{FF2B5EF4-FFF2-40B4-BE49-F238E27FC236}">
              <a16:creationId xmlns:a16="http://schemas.microsoft.com/office/drawing/2014/main" id="{D493DCC0-6143-4566-A3D1-E4914269CD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57150</xdr:colOff>
      <xdr:row>49</xdr:row>
      <xdr:rowOff>0</xdr:rowOff>
    </xdr:from>
    <xdr:to>
      <xdr:col>5</xdr:col>
      <xdr:colOff>552450</xdr:colOff>
      <xdr:row>62</xdr:row>
      <xdr:rowOff>0</xdr:rowOff>
    </xdr:to>
    <xdr:graphicFrame macro="">
      <xdr:nvGraphicFramePr>
        <xdr:cNvPr id="4" name="Chart 7">
          <a:extLst>
            <a:ext uri="{FF2B5EF4-FFF2-40B4-BE49-F238E27FC236}">
              <a16:creationId xmlns:a16="http://schemas.microsoft.com/office/drawing/2014/main" id="{AA38A7C0-B5AB-4440-839A-7A872607A9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266700</xdr:colOff>
      <xdr:row>49</xdr:row>
      <xdr:rowOff>0</xdr:rowOff>
    </xdr:from>
    <xdr:to>
      <xdr:col>12</xdr:col>
      <xdr:colOff>295275</xdr:colOff>
      <xdr:row>62</xdr:row>
      <xdr:rowOff>0</xdr:rowOff>
    </xdr:to>
    <xdr:graphicFrame macro="">
      <xdr:nvGraphicFramePr>
        <xdr:cNvPr id="5" name="Chart 8">
          <a:extLst>
            <a:ext uri="{FF2B5EF4-FFF2-40B4-BE49-F238E27FC236}">
              <a16:creationId xmlns:a16="http://schemas.microsoft.com/office/drawing/2014/main" id="{5D2105F6-EAA5-416D-A738-88D261E5A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57150</xdr:colOff>
      <xdr:row>79</xdr:row>
      <xdr:rowOff>0</xdr:rowOff>
    </xdr:from>
    <xdr:to>
      <xdr:col>5</xdr:col>
      <xdr:colOff>457200</xdr:colOff>
      <xdr:row>92</xdr:row>
      <xdr:rowOff>60960</xdr:rowOff>
    </xdr:to>
    <xdr:graphicFrame macro="">
      <xdr:nvGraphicFramePr>
        <xdr:cNvPr id="6" name="Chart 9">
          <a:extLst>
            <a:ext uri="{FF2B5EF4-FFF2-40B4-BE49-F238E27FC236}">
              <a16:creationId xmlns:a16="http://schemas.microsoft.com/office/drawing/2014/main" id="{FEE8C276-182E-42FD-AEF2-01031B1FFF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266700</xdr:colOff>
      <xdr:row>79</xdr:row>
      <xdr:rowOff>0</xdr:rowOff>
    </xdr:from>
    <xdr:to>
      <xdr:col>12</xdr:col>
      <xdr:colOff>342900</xdr:colOff>
      <xdr:row>92</xdr:row>
      <xdr:rowOff>53340</xdr:rowOff>
    </xdr:to>
    <xdr:graphicFrame macro="">
      <xdr:nvGraphicFramePr>
        <xdr:cNvPr id="7" name="Chart 10">
          <a:extLst>
            <a:ext uri="{FF2B5EF4-FFF2-40B4-BE49-F238E27FC236}">
              <a16:creationId xmlns:a16="http://schemas.microsoft.com/office/drawing/2014/main" id="{0FEB07E8-ED9F-4438-9162-2691374065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57150</xdr:colOff>
      <xdr:row>110</xdr:row>
      <xdr:rowOff>0</xdr:rowOff>
    </xdr:from>
    <xdr:to>
      <xdr:col>6</xdr:col>
      <xdr:colOff>19050</xdr:colOff>
      <xdr:row>123</xdr:row>
      <xdr:rowOff>180975</xdr:rowOff>
    </xdr:to>
    <xdr:graphicFrame macro="">
      <xdr:nvGraphicFramePr>
        <xdr:cNvPr id="8" name="Chart 11">
          <a:extLst>
            <a:ext uri="{FF2B5EF4-FFF2-40B4-BE49-F238E27FC236}">
              <a16:creationId xmlns:a16="http://schemas.microsoft.com/office/drawing/2014/main" id="{139E10A3-274B-4CC9-BB31-368242A6F7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266700</xdr:colOff>
      <xdr:row>110</xdr:row>
      <xdr:rowOff>0</xdr:rowOff>
    </xdr:from>
    <xdr:to>
      <xdr:col>12</xdr:col>
      <xdr:colOff>600075</xdr:colOff>
      <xdr:row>123</xdr:row>
      <xdr:rowOff>161925</xdr:rowOff>
    </xdr:to>
    <xdr:graphicFrame macro="">
      <xdr:nvGraphicFramePr>
        <xdr:cNvPr id="9" name="Chart 12">
          <a:extLst>
            <a:ext uri="{FF2B5EF4-FFF2-40B4-BE49-F238E27FC236}">
              <a16:creationId xmlns:a16="http://schemas.microsoft.com/office/drawing/2014/main" id="{FC18A1AC-6684-49EC-856A-0DEE64AE2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57150</xdr:colOff>
      <xdr:row>126</xdr:row>
      <xdr:rowOff>0</xdr:rowOff>
    </xdr:from>
    <xdr:to>
      <xdr:col>5</xdr:col>
      <xdr:colOff>552450</xdr:colOff>
      <xdr:row>126</xdr:row>
      <xdr:rowOff>0</xdr:rowOff>
    </xdr:to>
    <xdr:graphicFrame macro="">
      <xdr:nvGraphicFramePr>
        <xdr:cNvPr id="10" name="Chart 13">
          <a:extLst>
            <a:ext uri="{FF2B5EF4-FFF2-40B4-BE49-F238E27FC236}">
              <a16:creationId xmlns:a16="http://schemas.microsoft.com/office/drawing/2014/main" id="{7DF5EBFF-2F74-4131-AFF9-996E4323AB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266700</xdr:colOff>
      <xdr:row>126</xdr:row>
      <xdr:rowOff>0</xdr:rowOff>
    </xdr:from>
    <xdr:to>
      <xdr:col>12</xdr:col>
      <xdr:colOff>295275</xdr:colOff>
      <xdr:row>126</xdr:row>
      <xdr:rowOff>0</xdr:rowOff>
    </xdr:to>
    <xdr:graphicFrame macro="">
      <xdr:nvGraphicFramePr>
        <xdr:cNvPr id="11" name="Chart 14">
          <a:extLst>
            <a:ext uri="{FF2B5EF4-FFF2-40B4-BE49-F238E27FC236}">
              <a16:creationId xmlns:a16="http://schemas.microsoft.com/office/drawing/2014/main" id="{620E40ED-C2DC-4F99-BD79-D20A375D8C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5</xdr:col>
      <xdr:colOff>163830</xdr:colOff>
      <xdr:row>130</xdr:row>
      <xdr:rowOff>28220</xdr:rowOff>
    </xdr:from>
    <xdr:to>
      <xdr:col>11</xdr:col>
      <xdr:colOff>116150</xdr:colOff>
      <xdr:row>142</xdr:row>
      <xdr:rowOff>121082</xdr:rowOff>
    </xdr:to>
    <xdr:pic>
      <xdr:nvPicPr>
        <xdr:cNvPr id="12" name="Picture 11">
          <a:extLst>
            <a:ext uri="{FF2B5EF4-FFF2-40B4-BE49-F238E27FC236}">
              <a16:creationId xmlns:a16="http://schemas.microsoft.com/office/drawing/2014/main" id="{6EDF8C7E-62A6-4F13-A006-E6BBE18E628C}"/>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4011930" y="29650970"/>
          <a:ext cx="4506077" cy="3036087"/>
        </a:xfrm>
        <a:prstGeom prst="rect">
          <a:avLst/>
        </a:prstGeom>
        <a:ln>
          <a:solidFill>
            <a:sysClr val="windowText" lastClr="000000"/>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80010</xdr:colOff>
      <xdr:row>25</xdr:row>
      <xdr:rowOff>188596</xdr:rowOff>
    </xdr:from>
    <xdr:to>
      <xdr:col>5</xdr:col>
      <xdr:colOff>346710</xdr:colOff>
      <xdr:row>40</xdr:row>
      <xdr:rowOff>85724</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962024</xdr:colOff>
      <xdr:row>0</xdr:row>
      <xdr:rowOff>0</xdr:rowOff>
    </xdr:from>
    <xdr:to>
      <xdr:col>3</xdr:col>
      <xdr:colOff>447675</xdr:colOff>
      <xdr:row>2</xdr:row>
      <xdr:rowOff>31694</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962274" y="0"/>
          <a:ext cx="876301" cy="50794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1047750</xdr:colOff>
      <xdr:row>0</xdr:row>
      <xdr:rowOff>0</xdr:rowOff>
    </xdr:from>
    <xdr:to>
      <xdr:col>4</xdr:col>
      <xdr:colOff>371475</xdr:colOff>
      <xdr:row>1</xdr:row>
      <xdr:rowOff>521430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14625" y="0"/>
          <a:ext cx="1524000" cy="8833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909E8E84-426E-40DD-AFC4-6F175D3DCCD1}">
            <a14:hiddenFill xmlns:a14="http://schemas.microsoft.com/office/drawing/2010/main">
              <a:solidFill>
                <a:srgbClr xmlns:mc="http://schemas.openxmlformats.org/markup-compatibility/2006" val="090000"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no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909E8E84-426E-40DD-AFC4-6F175D3DCCD1}">
            <a14:hiddenFill xmlns:a14="http://schemas.microsoft.com/office/drawing/2010/main">
              <a:solidFill>
                <a:srgbClr xmlns:mc="http://schemas.openxmlformats.org/markup-compatibility/2006" val="090000"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37C71-B21B-A64A-B71D-AB763BB40036}">
  <dimension ref="A1:T29"/>
  <sheetViews>
    <sheetView workbookViewId="0">
      <selection activeCell="F35" sqref="F35"/>
    </sheetView>
  </sheetViews>
  <sheetFormatPr baseColWidth="10" defaultRowHeight="14"/>
  <sheetData>
    <row r="1" spans="1:20" s="17" customFormat="1" ht="23.25" customHeight="1">
      <c r="A1" s="3" t="s">
        <v>21</v>
      </c>
      <c r="B1" s="1"/>
      <c r="C1" s="2" t="s">
        <v>22</v>
      </c>
      <c r="D1" s="1"/>
      <c r="E1" s="15"/>
      <c r="F1" s="15"/>
      <c r="G1" s="15"/>
      <c r="H1" s="15"/>
      <c r="I1" s="15"/>
      <c r="J1" s="15"/>
      <c r="K1" s="15"/>
      <c r="L1" s="15"/>
      <c r="M1" s="15"/>
      <c r="N1" s="15"/>
      <c r="O1" s="15"/>
      <c r="P1" s="15"/>
      <c r="Q1" s="15"/>
      <c r="R1" s="15"/>
      <c r="T1" s="20"/>
    </row>
    <row r="2" spans="1:20" s="17" customFormat="1" ht="23.25" customHeight="1">
      <c r="A2" s="3" t="s">
        <v>19</v>
      </c>
      <c r="B2" s="1"/>
      <c r="C2" s="2" t="s">
        <v>20</v>
      </c>
      <c r="D2" s="1"/>
      <c r="E2" s="15"/>
      <c r="F2" s="15"/>
      <c r="G2" s="15"/>
      <c r="H2" s="15"/>
      <c r="I2" s="15"/>
      <c r="J2" s="15"/>
      <c r="K2" s="15"/>
      <c r="L2" s="15"/>
      <c r="M2" s="15"/>
      <c r="N2" s="15"/>
      <c r="O2" s="15"/>
      <c r="P2" s="15"/>
      <c r="Q2" s="15"/>
      <c r="R2" s="15"/>
      <c r="T2" s="20"/>
    </row>
    <row r="3" spans="1:20" s="21" customFormat="1">
      <c r="G3" s="22"/>
      <c r="H3" s="22"/>
      <c r="I3" s="22"/>
      <c r="J3" s="22"/>
      <c r="K3" s="22"/>
      <c r="L3" s="22"/>
      <c r="M3" s="22"/>
      <c r="N3" s="22"/>
      <c r="O3" s="22"/>
      <c r="P3" s="22"/>
      <c r="T3" s="23"/>
    </row>
    <row r="4" spans="1:20" s="17" customFormat="1" ht="28.5" customHeight="1">
      <c r="A4" s="195" t="s">
        <v>74</v>
      </c>
      <c r="B4" s="195"/>
      <c r="C4" s="195"/>
      <c r="D4" s="195"/>
      <c r="E4" s="195"/>
      <c r="F4" s="195"/>
      <c r="G4" s="195"/>
      <c r="H4" s="195"/>
      <c r="I4" s="195"/>
      <c r="J4" s="195"/>
      <c r="K4" s="195"/>
      <c r="L4" s="195"/>
      <c r="M4" s="195"/>
      <c r="N4" s="195"/>
      <c r="O4" s="195"/>
      <c r="P4" s="195"/>
      <c r="Q4" s="195"/>
      <c r="R4" s="195"/>
      <c r="S4" s="195"/>
      <c r="T4" s="195"/>
    </row>
    <row r="5" spans="1:20" s="17" customFormat="1" ht="15" customHeight="1">
      <c r="A5" s="18"/>
      <c r="B5" s="15"/>
      <c r="C5" s="15"/>
      <c r="D5" s="15"/>
      <c r="E5" s="15"/>
      <c r="F5" s="15"/>
      <c r="G5" s="15"/>
      <c r="H5" s="15"/>
      <c r="I5" s="15"/>
      <c r="J5" s="15"/>
      <c r="K5" s="15"/>
      <c r="L5" s="15"/>
      <c r="M5" s="15"/>
      <c r="N5" s="15"/>
      <c r="O5" s="15"/>
      <c r="P5" s="15"/>
      <c r="Q5" s="15"/>
      <c r="R5" s="15"/>
      <c r="T5" s="20"/>
    </row>
    <row r="6" spans="1:20" s="6" customFormat="1" ht="35.25" customHeight="1">
      <c r="A6" s="4" t="s">
        <v>23</v>
      </c>
      <c r="B6" s="196" t="s">
        <v>24</v>
      </c>
      <c r="C6" s="196"/>
      <c r="D6" s="196"/>
      <c r="E6" s="196"/>
      <c r="F6" s="196"/>
      <c r="G6" s="196"/>
      <c r="H6" s="196"/>
      <c r="I6" s="196"/>
      <c r="J6" s="196"/>
      <c r="K6" s="196"/>
      <c r="L6" s="196"/>
      <c r="M6" s="196"/>
      <c r="N6" s="196"/>
      <c r="O6" s="196"/>
      <c r="P6" s="196"/>
      <c r="Q6" s="196"/>
      <c r="R6" s="196"/>
      <c r="S6" s="196"/>
      <c r="T6" s="196"/>
    </row>
    <row r="7" spans="1:20" s="6" customFormat="1" ht="35.25" customHeight="1">
      <c r="A7" s="4" t="s">
        <v>25</v>
      </c>
      <c r="B7" s="196" t="s">
        <v>26</v>
      </c>
      <c r="C7" s="196"/>
      <c r="D7" s="196"/>
      <c r="E7" s="196"/>
      <c r="F7" s="196"/>
      <c r="G7" s="196"/>
      <c r="H7" s="196"/>
      <c r="I7" s="196"/>
      <c r="J7" s="196"/>
      <c r="K7" s="196"/>
      <c r="L7" s="196"/>
      <c r="M7" s="196"/>
      <c r="N7" s="196"/>
      <c r="O7" s="196"/>
      <c r="P7" s="196"/>
      <c r="Q7" s="196"/>
      <c r="R7" s="196"/>
      <c r="S7" s="196"/>
      <c r="T7" s="196"/>
    </row>
    <row r="8" spans="1:20" s="6" customFormat="1" ht="24" customHeight="1">
      <c r="A8" s="4"/>
      <c r="B8" s="5"/>
      <c r="C8" s="5"/>
      <c r="D8" s="5"/>
      <c r="E8" s="5"/>
      <c r="F8" s="5"/>
      <c r="G8" s="5"/>
      <c r="H8" s="5"/>
      <c r="I8" s="5"/>
      <c r="J8" s="5"/>
      <c r="K8" s="5"/>
      <c r="L8" s="5"/>
      <c r="M8" s="5"/>
      <c r="N8" s="5"/>
      <c r="O8" s="5"/>
      <c r="P8" s="5"/>
      <c r="Q8" s="5"/>
      <c r="R8" s="5"/>
      <c r="T8" s="7"/>
    </row>
    <row r="9" spans="1:20" s="6" customFormat="1" ht="21.75" customHeight="1">
      <c r="A9" s="8" t="s">
        <v>18</v>
      </c>
      <c r="B9" s="5"/>
      <c r="C9" s="5"/>
      <c r="D9" s="5"/>
      <c r="E9" s="5"/>
      <c r="F9" s="5"/>
      <c r="G9" s="5"/>
      <c r="H9" s="5"/>
      <c r="I9" s="5"/>
      <c r="J9" s="5"/>
      <c r="K9" s="5"/>
      <c r="L9" s="5"/>
      <c r="M9" s="5"/>
      <c r="N9" s="5"/>
      <c r="O9" s="5"/>
      <c r="P9" s="5"/>
      <c r="Q9" s="5"/>
      <c r="R9" s="5"/>
      <c r="T9" s="7"/>
    </row>
    <row r="10" spans="1:20" s="6" customFormat="1" ht="21.75" customHeight="1">
      <c r="A10" s="8" t="s">
        <v>203</v>
      </c>
      <c r="B10" s="5"/>
      <c r="C10" s="5"/>
      <c r="D10" s="5"/>
      <c r="E10" s="5"/>
      <c r="F10" s="5"/>
      <c r="G10" s="5"/>
      <c r="H10" s="5"/>
      <c r="I10" s="5"/>
      <c r="J10" s="5"/>
      <c r="K10" s="5"/>
      <c r="L10" s="5"/>
      <c r="M10" s="5"/>
      <c r="N10" s="5"/>
      <c r="O10" s="5"/>
      <c r="P10" s="5"/>
      <c r="Q10" s="5"/>
      <c r="R10" s="5"/>
      <c r="T10" s="7"/>
    </row>
    <row r="11" spans="1:20" s="6" customFormat="1" ht="21.75" customHeight="1">
      <c r="A11" s="8" t="s">
        <v>9</v>
      </c>
      <c r="B11" s="5"/>
      <c r="C11" s="5"/>
      <c r="D11" s="5"/>
      <c r="E11" s="5"/>
      <c r="F11" s="5"/>
      <c r="G11" s="5"/>
      <c r="H11" s="5"/>
      <c r="I11" s="5"/>
      <c r="J11" s="5"/>
      <c r="K11" s="5"/>
      <c r="L11" s="5"/>
      <c r="M11" s="5"/>
      <c r="N11" s="5"/>
      <c r="O11" s="5"/>
      <c r="P11" s="5"/>
      <c r="Q11" s="5"/>
      <c r="R11" s="5"/>
      <c r="T11" s="7"/>
    </row>
    <row r="12" spans="1:20" s="6" customFormat="1" ht="21.75" customHeight="1">
      <c r="A12" s="8" t="s">
        <v>27</v>
      </c>
      <c r="B12" s="5"/>
      <c r="C12" s="5"/>
      <c r="D12" s="5"/>
      <c r="E12" s="5"/>
      <c r="F12" s="5"/>
      <c r="G12" s="5"/>
      <c r="H12" s="5"/>
      <c r="I12" s="5"/>
      <c r="J12" s="5"/>
      <c r="K12" s="5"/>
      <c r="L12" s="5"/>
      <c r="M12" s="5"/>
      <c r="N12" s="5"/>
      <c r="O12" s="5"/>
      <c r="P12" s="5"/>
      <c r="Q12" s="5"/>
      <c r="R12" s="5"/>
      <c r="T12" s="7"/>
    </row>
    <row r="13" spans="1:20" s="21" customFormat="1">
      <c r="G13" s="22"/>
      <c r="H13" s="22"/>
      <c r="I13" s="22"/>
      <c r="J13" s="22"/>
      <c r="K13" s="22"/>
      <c r="L13" s="22"/>
      <c r="M13" s="22"/>
      <c r="N13" s="22"/>
      <c r="O13" s="22"/>
      <c r="P13" s="22"/>
      <c r="T13" s="23"/>
    </row>
    <row r="14" spans="1:20" s="21" customFormat="1">
      <c r="G14" s="22"/>
      <c r="H14" s="22"/>
      <c r="I14" s="22"/>
      <c r="J14" s="22"/>
      <c r="K14" s="22"/>
      <c r="L14" s="22"/>
      <c r="M14" s="22"/>
      <c r="N14" s="22"/>
      <c r="O14" s="22"/>
      <c r="P14" s="22"/>
      <c r="T14" s="23"/>
    </row>
    <row r="15" spans="1:20" s="21" customFormat="1">
      <c r="G15" s="22"/>
      <c r="H15" s="22"/>
      <c r="I15" s="22"/>
      <c r="J15" s="22"/>
      <c r="K15" s="22"/>
      <c r="L15" s="22"/>
      <c r="M15" s="22"/>
      <c r="N15" s="22"/>
      <c r="O15" s="22"/>
      <c r="P15" s="22"/>
      <c r="T15" s="23"/>
    </row>
    <row r="16" spans="1:20" s="21" customFormat="1">
      <c r="G16" s="22"/>
      <c r="H16" s="22"/>
      <c r="I16" s="22"/>
      <c r="J16" s="22"/>
      <c r="K16" s="22"/>
      <c r="L16" s="22"/>
      <c r="M16" s="22"/>
      <c r="N16" s="22"/>
      <c r="O16" s="22"/>
      <c r="P16" s="22"/>
      <c r="T16" s="23"/>
    </row>
    <row r="17" spans="1:20" s="21" customFormat="1">
      <c r="G17" s="22"/>
      <c r="H17" s="22"/>
      <c r="I17" s="22"/>
      <c r="J17" s="22"/>
      <c r="K17" s="22"/>
      <c r="L17" s="22"/>
      <c r="M17" s="22"/>
      <c r="N17" s="22"/>
      <c r="O17" s="22"/>
      <c r="P17" s="22"/>
      <c r="T17" s="23"/>
    </row>
    <row r="18" spans="1:20" s="21" customFormat="1">
      <c r="G18" s="22"/>
      <c r="H18" s="22"/>
      <c r="I18" s="22"/>
      <c r="J18" s="22"/>
      <c r="K18" s="22"/>
      <c r="L18" s="22"/>
      <c r="M18" s="22"/>
      <c r="N18" s="22"/>
      <c r="O18" s="22"/>
      <c r="P18" s="22"/>
      <c r="T18" s="23"/>
    </row>
    <row r="19" spans="1:20" s="21" customFormat="1">
      <c r="G19" s="22"/>
      <c r="H19" s="22"/>
      <c r="I19" s="22"/>
      <c r="J19" s="22"/>
      <c r="K19" s="22"/>
      <c r="L19" s="22"/>
      <c r="M19" s="22"/>
      <c r="N19" s="22"/>
      <c r="O19" s="22"/>
      <c r="P19" s="22"/>
      <c r="T19" s="23"/>
    </row>
    <row r="20" spans="1:20" s="21" customFormat="1">
      <c r="G20" s="22"/>
      <c r="H20" s="22"/>
      <c r="I20" s="22"/>
      <c r="J20" s="22"/>
      <c r="K20" s="22"/>
      <c r="L20" s="22"/>
      <c r="M20" s="22"/>
      <c r="N20" s="22"/>
      <c r="O20" s="22"/>
      <c r="P20" s="22"/>
      <c r="T20" s="23"/>
    </row>
    <row r="21" spans="1:20" s="21" customFormat="1">
      <c r="G21" s="22"/>
      <c r="H21" s="22"/>
      <c r="I21" s="22"/>
      <c r="J21" s="22"/>
      <c r="K21" s="22"/>
      <c r="L21" s="22"/>
      <c r="M21" s="22"/>
      <c r="N21" s="22"/>
      <c r="O21" s="22"/>
      <c r="P21" s="22"/>
      <c r="T21" s="23"/>
    </row>
    <row r="22" spans="1:20" s="21" customFormat="1">
      <c r="G22" s="22"/>
      <c r="H22" s="22"/>
      <c r="I22" s="22"/>
      <c r="J22" s="22"/>
      <c r="K22" s="22"/>
      <c r="L22" s="22"/>
      <c r="M22" s="22"/>
      <c r="N22" s="22"/>
      <c r="O22" s="22"/>
      <c r="P22" s="22"/>
      <c r="T22" s="23"/>
    </row>
    <row r="23" spans="1:20" s="21" customFormat="1">
      <c r="G23" s="22"/>
      <c r="H23" s="22"/>
      <c r="I23" s="22"/>
      <c r="J23" s="22"/>
      <c r="K23" s="22"/>
      <c r="L23" s="22"/>
      <c r="M23" s="22"/>
      <c r="N23" s="22"/>
      <c r="O23" s="22"/>
      <c r="P23" s="22"/>
      <c r="T23" s="23"/>
    </row>
    <row r="24" spans="1:20" s="21" customFormat="1">
      <c r="G24" s="22"/>
      <c r="H24" s="22"/>
      <c r="I24" s="22"/>
      <c r="J24" s="22"/>
      <c r="K24" s="22"/>
      <c r="L24" s="22"/>
      <c r="M24" s="22"/>
      <c r="N24" s="22"/>
      <c r="O24" s="22"/>
      <c r="P24" s="22"/>
      <c r="T24" s="23"/>
    </row>
    <row r="25" spans="1:20" s="21" customFormat="1">
      <c r="G25" s="22"/>
      <c r="H25" s="22"/>
      <c r="I25" s="22"/>
      <c r="J25" s="22"/>
      <c r="K25" s="22"/>
      <c r="L25" s="22"/>
      <c r="M25" s="22"/>
      <c r="N25" s="22"/>
      <c r="O25" s="22"/>
      <c r="P25" s="22"/>
      <c r="T25" s="23"/>
    </row>
    <row r="26" spans="1:20" s="21" customFormat="1">
      <c r="G26" s="22"/>
      <c r="H26" s="22"/>
      <c r="I26" s="22"/>
      <c r="J26" s="22"/>
      <c r="K26" s="22"/>
      <c r="L26" s="22"/>
      <c r="M26" s="22"/>
      <c r="N26" s="22"/>
      <c r="O26" s="22"/>
      <c r="P26" s="22"/>
      <c r="T26" s="23"/>
    </row>
    <row r="27" spans="1:20" s="21" customFormat="1">
      <c r="G27" s="22"/>
      <c r="H27" s="22"/>
      <c r="I27" s="22"/>
      <c r="J27" s="22"/>
      <c r="K27" s="22"/>
      <c r="L27" s="22"/>
      <c r="M27" s="22"/>
      <c r="N27" s="22"/>
      <c r="O27" s="22"/>
      <c r="P27" s="22"/>
      <c r="T27" s="23"/>
    </row>
    <row r="28" spans="1:20" s="21" customFormat="1" ht="16">
      <c r="A28" s="66" t="s">
        <v>218</v>
      </c>
      <c r="G28" s="22"/>
      <c r="H28" s="22"/>
      <c r="I28" s="22"/>
      <c r="J28" s="22"/>
      <c r="K28" s="22"/>
      <c r="L28" s="22"/>
      <c r="M28" s="22"/>
      <c r="N28" s="22"/>
      <c r="O28" s="22"/>
      <c r="P28" s="22"/>
      <c r="T28" s="23"/>
    </row>
    <row r="29" spans="1:20" s="21" customFormat="1">
      <c r="G29" s="22"/>
      <c r="H29" s="22"/>
      <c r="I29" s="22"/>
      <c r="J29" s="22"/>
      <c r="K29" s="22"/>
      <c r="L29" s="22"/>
      <c r="M29" s="22"/>
      <c r="N29" s="22"/>
      <c r="O29" s="22"/>
      <c r="P29" s="22"/>
      <c r="T29" s="23"/>
    </row>
  </sheetData>
  <mergeCells count="3">
    <mergeCell ref="A4:T4"/>
    <mergeCell ref="B6:T6"/>
    <mergeCell ref="B7:T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65E89-63F5-1044-855C-1286D28BEBA3}">
  <dimension ref="A1:R122"/>
  <sheetViews>
    <sheetView zoomScale="158" workbookViewId="0">
      <selection sqref="A1:XFD1"/>
    </sheetView>
  </sheetViews>
  <sheetFormatPr baseColWidth="10" defaultRowHeight="14"/>
  <sheetData>
    <row r="1" spans="1:18" s="25" customFormat="1" ht="20.5" customHeight="1">
      <c r="A1" s="228" t="s">
        <v>237</v>
      </c>
      <c r="B1" s="26" t="s">
        <v>223</v>
      </c>
      <c r="C1" s="26" t="s">
        <v>224</v>
      </c>
      <c r="D1" s="26" t="s">
        <v>225</v>
      </c>
      <c r="E1" s="26" t="s">
        <v>226</v>
      </c>
      <c r="F1" s="26" t="s">
        <v>227</v>
      </c>
      <c r="G1" s="26" t="s">
        <v>228</v>
      </c>
      <c r="H1" s="26" t="s">
        <v>229</v>
      </c>
      <c r="I1" s="26" t="s">
        <v>230</v>
      </c>
      <c r="J1" s="26" t="s">
        <v>231</v>
      </c>
      <c r="K1" s="26" t="s">
        <v>232</v>
      </c>
      <c r="L1" s="26" t="s">
        <v>233</v>
      </c>
      <c r="M1" s="26" t="s">
        <v>234</v>
      </c>
      <c r="N1" s="26" t="s">
        <v>235</v>
      </c>
      <c r="O1" s="26" t="s">
        <v>236</v>
      </c>
      <c r="P1" s="26" t="s">
        <v>17</v>
      </c>
      <c r="Q1" s="27"/>
      <c r="R1" s="229" t="s">
        <v>194</v>
      </c>
    </row>
    <row r="2" spans="1:18" s="21" customFormat="1" ht="20.5" customHeight="1">
      <c r="A2" s="29" t="s">
        <v>11</v>
      </c>
      <c r="B2" s="76">
        <v>169.5</v>
      </c>
      <c r="C2" s="76">
        <v>175.1</v>
      </c>
      <c r="D2" s="76">
        <v>180.1</v>
      </c>
      <c r="E2" s="76">
        <v>184.7</v>
      </c>
      <c r="F2" s="30">
        <f>SUM(B2:E2)</f>
        <v>709.40000000000009</v>
      </c>
      <c r="G2" s="30">
        <v>63.7</v>
      </c>
      <c r="H2" s="30">
        <v>64</v>
      </c>
      <c r="I2" s="30">
        <v>68.599999999999994</v>
      </c>
      <c r="J2" s="30">
        <v>69.3</v>
      </c>
      <c r="K2" s="30">
        <f>SUM(G2:J2)</f>
        <v>265.60000000000002</v>
      </c>
      <c r="L2" s="76">
        <f>B2+G2</f>
        <v>233.2</v>
      </c>
      <c r="M2" s="76">
        <f>C2+H2</f>
        <v>239.1</v>
      </c>
      <c r="N2" s="76">
        <f>D2+I2</f>
        <v>248.7</v>
      </c>
      <c r="O2" s="76">
        <f>E2+J2</f>
        <v>254</v>
      </c>
      <c r="P2" s="30">
        <f>SUM(L2:O2)</f>
        <v>975</v>
      </c>
      <c r="R2" s="73">
        <v>0.89</v>
      </c>
    </row>
    <row r="3" spans="1:18" s="21" customFormat="1" ht="20.5" customHeight="1">
      <c r="A3" s="32" t="s">
        <v>12</v>
      </c>
      <c r="B3" s="76">
        <v>191</v>
      </c>
      <c r="C3" s="76">
        <v>201.9</v>
      </c>
      <c r="D3" s="76">
        <v>216.2</v>
      </c>
      <c r="E3" s="76">
        <v>217.8</v>
      </c>
      <c r="F3" s="30">
        <f>SUM(B3:E3)</f>
        <v>826.89999999999986</v>
      </c>
      <c r="G3" s="30">
        <v>83.7</v>
      </c>
      <c r="H3" s="30">
        <v>93.3</v>
      </c>
      <c r="I3" s="30">
        <v>98</v>
      </c>
      <c r="J3" s="30">
        <v>99.1</v>
      </c>
      <c r="K3" s="30">
        <f>SUM(G3:J3)</f>
        <v>374.1</v>
      </c>
      <c r="L3" s="76">
        <f>B3+G3</f>
        <v>274.7</v>
      </c>
      <c r="M3" s="76">
        <f>C3+H3</f>
        <v>295.2</v>
      </c>
      <c r="N3" s="76">
        <f>D3+I3</f>
        <v>314.2</v>
      </c>
      <c r="O3" s="76">
        <f>E3+J3</f>
        <v>316.89999999999998</v>
      </c>
      <c r="P3" s="30">
        <f>SUM(L3:O3)</f>
        <v>1201</v>
      </c>
      <c r="R3" s="73">
        <v>0.88</v>
      </c>
    </row>
    <row r="4" spans="1:18" s="21" customFormat="1" ht="20.5" customHeight="1">
      <c r="A4" s="33" t="s">
        <v>3</v>
      </c>
      <c r="B4" s="76">
        <v>85.2</v>
      </c>
      <c r="C4" s="76">
        <v>87.6</v>
      </c>
      <c r="D4" s="76">
        <v>99.2</v>
      </c>
      <c r="E4" s="76">
        <v>102.9</v>
      </c>
      <c r="F4" s="30">
        <f>SUM(B4:E4)</f>
        <v>374.9</v>
      </c>
      <c r="G4" s="30">
        <v>36.299999999999997</v>
      </c>
      <c r="H4" s="30">
        <v>40</v>
      </c>
      <c r="I4" s="30">
        <v>44.4</v>
      </c>
      <c r="J4" s="30">
        <v>48.4</v>
      </c>
      <c r="K4" s="30">
        <f>SUM(G4:J4)</f>
        <v>169.1</v>
      </c>
      <c r="L4" s="76">
        <f>B4+G4</f>
        <v>121.5</v>
      </c>
      <c r="M4" s="76">
        <f>C4+H4</f>
        <v>127.6</v>
      </c>
      <c r="N4" s="76">
        <f>D4+I4</f>
        <v>143.6</v>
      </c>
      <c r="O4" s="76">
        <f>E4+J4</f>
        <v>151.30000000000001</v>
      </c>
      <c r="P4" s="30">
        <f>SUM(L4:O4)</f>
        <v>544</v>
      </c>
      <c r="R4" s="73">
        <v>0.92</v>
      </c>
    </row>
    <row r="5" spans="1:18" s="21" customFormat="1" ht="20.5" customHeight="1">
      <c r="A5" s="32" t="s">
        <v>4</v>
      </c>
      <c r="B5" s="76">
        <v>176.8</v>
      </c>
      <c r="C5" s="76">
        <v>181</v>
      </c>
      <c r="D5" s="76">
        <v>184.3</v>
      </c>
      <c r="E5" s="76">
        <v>188.9</v>
      </c>
      <c r="F5" s="30">
        <f>SUM(B5:E5)</f>
        <v>731</v>
      </c>
      <c r="G5" s="30">
        <v>87.2</v>
      </c>
      <c r="H5" s="30">
        <v>91.3</v>
      </c>
      <c r="I5" s="30">
        <v>93.4</v>
      </c>
      <c r="J5" s="30">
        <v>102.8</v>
      </c>
      <c r="K5" s="30">
        <f>SUM(G5:J5)</f>
        <v>374.7</v>
      </c>
      <c r="L5" s="76">
        <f>B5+G5</f>
        <v>264</v>
      </c>
      <c r="M5" s="76">
        <f>C5+H5</f>
        <v>272.3</v>
      </c>
      <c r="N5" s="76">
        <f>D5+I5</f>
        <v>277.70000000000005</v>
      </c>
      <c r="O5" s="76">
        <f>E5+J5</f>
        <v>291.7</v>
      </c>
      <c r="P5" s="30">
        <f>SUM(L5:O5)</f>
        <v>1105.7</v>
      </c>
      <c r="R5" s="73">
        <v>0.84</v>
      </c>
    </row>
    <row r="6" spans="1:18" s="21" customFormat="1" ht="20.5" customHeight="1">
      <c r="A6" s="32" t="s">
        <v>5</v>
      </c>
      <c r="B6" s="76">
        <v>191.5</v>
      </c>
      <c r="C6" s="76">
        <v>207.9</v>
      </c>
      <c r="D6" s="76">
        <v>214.3</v>
      </c>
      <c r="E6" s="76">
        <v>220.7</v>
      </c>
      <c r="F6" s="30">
        <f>SUM(B6:E6)</f>
        <v>834.40000000000009</v>
      </c>
      <c r="G6" s="30">
        <v>73.099999999999994</v>
      </c>
      <c r="H6" s="30">
        <v>79.099999999999994</v>
      </c>
      <c r="I6" s="30">
        <v>82.9</v>
      </c>
      <c r="J6" s="30">
        <v>95.2</v>
      </c>
      <c r="K6" s="30">
        <f>SUM(G6:J6)</f>
        <v>330.3</v>
      </c>
      <c r="L6" s="76">
        <f>B6+G6</f>
        <v>264.60000000000002</v>
      </c>
      <c r="M6" s="76">
        <f>C6+H6</f>
        <v>287</v>
      </c>
      <c r="N6" s="76">
        <f>D6+I6</f>
        <v>297.20000000000005</v>
      </c>
      <c r="O6" s="76">
        <f>E6+J6</f>
        <v>315.89999999999998</v>
      </c>
      <c r="P6" s="30">
        <f>SUM(L6:O6)</f>
        <v>1164.7</v>
      </c>
      <c r="R6" s="73">
        <v>0.79</v>
      </c>
    </row>
    <row r="7" spans="1:18" s="21" customFormat="1" ht="20.5" customHeight="1">
      <c r="A7" s="34" t="s">
        <v>6</v>
      </c>
      <c r="B7" s="77">
        <f>SUM(B5:B6)</f>
        <v>368.3</v>
      </c>
      <c r="C7" s="77">
        <f>SUM(C5:C6)</f>
        <v>388.9</v>
      </c>
      <c r="D7" s="77">
        <f>SUM(D5:D6)</f>
        <v>398.6</v>
      </c>
      <c r="E7" s="77">
        <f>SUM(E5:E6)</f>
        <v>409.6</v>
      </c>
      <c r="F7" s="35">
        <f>SUM(F5:F6)</f>
        <v>1565.4</v>
      </c>
      <c r="G7" s="35">
        <f>SUM(G5:G6)</f>
        <v>160.30000000000001</v>
      </c>
      <c r="H7" s="35">
        <f>SUM(H5:H6)</f>
        <v>170.39999999999998</v>
      </c>
      <c r="I7" s="35">
        <f>SUM(I5:I6)</f>
        <v>176.3</v>
      </c>
      <c r="J7" s="35">
        <f>SUM(J5:J6)</f>
        <v>198</v>
      </c>
      <c r="K7" s="35">
        <f>SUM(K5:K6)</f>
        <v>705</v>
      </c>
      <c r="L7" s="77">
        <f>SUM(L5:L6)</f>
        <v>528.6</v>
      </c>
      <c r="M7" s="77">
        <f>SUM(M5:M6)</f>
        <v>559.29999999999995</v>
      </c>
      <c r="N7" s="77">
        <f>SUM(N5:N6)</f>
        <v>574.90000000000009</v>
      </c>
      <c r="O7" s="77">
        <f>SUM(O5:O6)</f>
        <v>607.59999999999991</v>
      </c>
      <c r="P7" s="35">
        <f>SUM(P5:P6)</f>
        <v>2270.4</v>
      </c>
      <c r="R7" s="73">
        <v>0.81</v>
      </c>
    </row>
    <row r="8" spans="1:18" s="21" customFormat="1" ht="20.5" customHeight="1">
      <c r="A8" s="32" t="s">
        <v>10</v>
      </c>
      <c r="B8" s="76">
        <v>202.4</v>
      </c>
      <c r="C8" s="76">
        <v>225.5</v>
      </c>
      <c r="D8" s="76">
        <v>226.1</v>
      </c>
      <c r="E8" s="76">
        <v>246.8</v>
      </c>
      <c r="F8" s="30">
        <f>SUM(B8:E8)</f>
        <v>900.8</v>
      </c>
      <c r="G8" s="30">
        <v>69.400000000000006</v>
      </c>
      <c r="H8" s="30">
        <v>86.3</v>
      </c>
      <c r="I8" s="30">
        <v>80.7</v>
      </c>
      <c r="J8" s="30">
        <v>80.099999999999994</v>
      </c>
      <c r="K8" s="30">
        <f>SUM(G8:J8)</f>
        <v>316.5</v>
      </c>
      <c r="L8" s="76">
        <f>B8+G8</f>
        <v>271.8</v>
      </c>
      <c r="M8" s="76">
        <f>C8+H8</f>
        <v>311.8</v>
      </c>
      <c r="N8" s="76">
        <f>D8+I8</f>
        <v>306.8</v>
      </c>
      <c r="O8" s="76">
        <f>E8+J8</f>
        <v>326.89999999999998</v>
      </c>
      <c r="P8" s="30">
        <f>SUM(L8:O8)</f>
        <v>1217.3000000000002</v>
      </c>
      <c r="R8" s="73">
        <v>0.75</v>
      </c>
    </row>
    <row r="9" spans="1:18" s="21" customFormat="1" ht="20.5" customHeight="1">
      <c r="A9" s="33" t="s">
        <v>7</v>
      </c>
      <c r="B9" s="76">
        <v>63.3</v>
      </c>
      <c r="C9" s="76">
        <v>66.7</v>
      </c>
      <c r="D9" s="76">
        <v>72.7</v>
      </c>
      <c r="E9" s="76">
        <v>75.7</v>
      </c>
      <c r="F9" s="30">
        <f>SUM(B9:E9)</f>
        <v>278.39999999999998</v>
      </c>
      <c r="G9" s="30">
        <v>21.5</v>
      </c>
      <c r="H9" s="30">
        <v>25.9</v>
      </c>
      <c r="I9" s="30">
        <v>24.5</v>
      </c>
      <c r="J9" s="30">
        <v>21.1</v>
      </c>
      <c r="K9" s="30">
        <f>SUM(G9:J9)</f>
        <v>93</v>
      </c>
      <c r="L9" s="30">
        <f>B9+G9</f>
        <v>84.8</v>
      </c>
      <c r="M9" s="76">
        <f>C9+H9</f>
        <v>92.6</v>
      </c>
      <c r="N9" s="30">
        <f>D9+I9</f>
        <v>97.2</v>
      </c>
      <c r="O9" s="30">
        <f>E9+J9</f>
        <v>96.800000000000011</v>
      </c>
      <c r="P9" s="30">
        <f>SUM(L9:O9)</f>
        <v>371.4</v>
      </c>
      <c r="R9" s="73">
        <v>0.8</v>
      </c>
    </row>
    <row r="10" spans="1:18" s="38" customFormat="1" ht="20.5" customHeight="1">
      <c r="A10" s="36" t="s">
        <v>8</v>
      </c>
      <c r="B10" s="37">
        <f>SUM(B2+B3+B4+B5+B6+B8+B9)</f>
        <v>1079.7</v>
      </c>
      <c r="C10" s="37">
        <f>SUM(C2+C3+C4+C5+C6+C8+C9)</f>
        <v>1145.7</v>
      </c>
      <c r="D10" s="37">
        <f>SUM(D2+D3+D4+D5+D6+D8+D9)</f>
        <v>1192.8999999999999</v>
      </c>
      <c r="E10" s="37">
        <f>SUM(E2+E3+E4+E5+E6+E8+E9)</f>
        <v>1237.5</v>
      </c>
      <c r="F10" s="37">
        <f>SUM(B10:E10)</f>
        <v>4655.8</v>
      </c>
      <c r="G10" s="37">
        <f>SUM(G2+G3+G4+G5+G6+G8+G9)</f>
        <v>434.9</v>
      </c>
      <c r="H10" s="37">
        <f>SUM(H2+H3+H4+H5+H6+H8+H9)</f>
        <v>479.90000000000003</v>
      </c>
      <c r="I10" s="37">
        <f>SUM(I2+I3+I4+I5+I6+I8+I9)</f>
        <v>492.49999999999994</v>
      </c>
      <c r="J10" s="37">
        <f>SUM(J2+J3+J4+J5+J6+J8+J9)</f>
        <v>516</v>
      </c>
      <c r="K10" s="37">
        <f>SUM(G10:J10)</f>
        <v>1923.3</v>
      </c>
      <c r="L10" s="37">
        <f>SUM(L2+L3+L4+L5+L6+L8+L9)</f>
        <v>1514.6</v>
      </c>
      <c r="M10" s="37">
        <f>SUM(M2+M3+M4+M5+M6+M8+M9)</f>
        <v>1625.6</v>
      </c>
      <c r="N10" s="37">
        <f>SUM(N2+N3+N4+N5+N6+N8+N9)</f>
        <v>1685.4</v>
      </c>
      <c r="O10" s="37">
        <f>SUM(O2+O3+O4+O5+O6+O8+O9)</f>
        <v>1753.5000000000002</v>
      </c>
      <c r="P10" s="37">
        <f>SUM(L10:O10)</f>
        <v>6579.1</v>
      </c>
      <c r="R10" s="73">
        <v>0.83</v>
      </c>
    </row>
    <row r="21" spans="1:18" ht="20.5" customHeight="1"/>
    <row r="22" spans="1:18" s="21" customFormat="1">
      <c r="G22" s="22"/>
      <c r="H22" s="22"/>
      <c r="I22" s="22"/>
      <c r="J22" s="22"/>
      <c r="K22" s="22"/>
      <c r="L22" s="22"/>
      <c r="M22" s="22"/>
      <c r="N22" s="22"/>
      <c r="R22" s="23"/>
    </row>
    <row r="23" spans="1:18" s="17" customFormat="1" ht="15" customHeight="1">
      <c r="A23" s="18"/>
      <c r="B23" s="15"/>
      <c r="C23" s="15"/>
      <c r="D23" s="15"/>
      <c r="E23" s="15"/>
      <c r="F23" s="15"/>
      <c r="G23" s="15"/>
      <c r="H23" s="15"/>
      <c r="I23" s="15"/>
      <c r="J23" s="15"/>
      <c r="K23" s="15"/>
      <c r="L23" s="15"/>
      <c r="M23" s="15"/>
      <c r="N23" s="15"/>
      <c r="O23" s="15"/>
      <c r="P23" s="15"/>
      <c r="R23" s="20"/>
    </row>
    <row r="24" spans="1:18" s="17" customFormat="1" ht="15" customHeight="1">
      <c r="A24" s="18"/>
      <c r="B24" s="15"/>
      <c r="C24" s="15"/>
      <c r="D24" s="15"/>
      <c r="E24" s="15"/>
      <c r="F24" s="15"/>
      <c r="G24" s="15"/>
      <c r="H24" s="15"/>
      <c r="I24" s="15"/>
      <c r="J24" s="15"/>
      <c r="K24" s="15"/>
      <c r="L24" s="15"/>
      <c r="M24" s="15"/>
      <c r="N24" s="15"/>
      <c r="O24" s="15"/>
      <c r="P24" s="15"/>
      <c r="R24" s="20"/>
    </row>
    <row r="54" spans="1:18" s="21" customFormat="1" ht="16">
      <c r="A54" s="66"/>
      <c r="G54" s="22"/>
      <c r="H54" s="22"/>
      <c r="I54" s="22"/>
      <c r="J54" s="22"/>
      <c r="K54" s="22"/>
      <c r="L54" s="22"/>
      <c r="M54" s="22"/>
      <c r="N54" s="22"/>
      <c r="R54" s="23"/>
    </row>
    <row r="55" spans="1:18" s="21" customFormat="1">
      <c r="G55" s="22"/>
      <c r="H55" s="22"/>
      <c r="I55" s="22"/>
      <c r="J55" s="22"/>
      <c r="K55" s="22"/>
      <c r="L55" s="22"/>
      <c r="M55" s="22"/>
      <c r="N55" s="22"/>
      <c r="R55" s="23"/>
    </row>
    <row r="56" spans="1:18" s="21" customFormat="1">
      <c r="G56" s="22"/>
      <c r="H56" s="22"/>
      <c r="I56" s="22"/>
      <c r="J56" s="22"/>
      <c r="K56" s="22"/>
      <c r="L56" s="22"/>
      <c r="M56" s="22"/>
      <c r="N56" s="22"/>
      <c r="R56" s="23"/>
    </row>
    <row r="57" spans="1:18" s="21" customFormat="1">
      <c r="G57" s="22"/>
      <c r="H57" s="22"/>
      <c r="I57" s="22"/>
      <c r="J57" s="22"/>
      <c r="K57" s="22"/>
      <c r="L57" s="22"/>
      <c r="M57" s="22"/>
      <c r="N57" s="22"/>
      <c r="R57" s="23"/>
    </row>
    <row r="58" spans="1:18" s="21" customFormat="1">
      <c r="G58" s="22"/>
      <c r="H58" s="22"/>
      <c r="I58" s="22"/>
      <c r="J58" s="22"/>
      <c r="K58" s="22"/>
      <c r="L58" s="22"/>
      <c r="M58" s="22"/>
      <c r="N58" s="22"/>
      <c r="R58" s="23"/>
    </row>
    <row r="59" spans="1:18" s="21" customFormat="1">
      <c r="G59" s="22"/>
      <c r="H59" s="22"/>
      <c r="I59" s="22"/>
      <c r="J59" s="22"/>
      <c r="K59" s="22"/>
      <c r="L59" s="22"/>
      <c r="M59" s="22"/>
      <c r="N59" s="22"/>
      <c r="R59" s="23"/>
    </row>
    <row r="60" spans="1:18" s="21" customFormat="1">
      <c r="G60" s="22"/>
      <c r="H60" s="22"/>
      <c r="I60" s="22"/>
      <c r="J60" s="22"/>
      <c r="K60" s="22"/>
      <c r="L60" s="22"/>
      <c r="M60" s="22"/>
      <c r="N60" s="22"/>
      <c r="R60" s="23"/>
    </row>
    <row r="61" spans="1:18" s="21" customFormat="1">
      <c r="G61" s="22"/>
      <c r="H61" s="22"/>
      <c r="I61" s="22"/>
      <c r="J61" s="22"/>
      <c r="K61" s="22"/>
      <c r="L61" s="22"/>
      <c r="M61" s="22"/>
      <c r="N61" s="22"/>
      <c r="R61" s="23"/>
    </row>
    <row r="62" spans="1:18" s="21" customFormat="1">
      <c r="G62" s="22"/>
      <c r="H62" s="22"/>
      <c r="I62" s="22"/>
      <c r="J62" s="22"/>
      <c r="K62" s="22"/>
      <c r="L62" s="22"/>
      <c r="M62" s="22"/>
      <c r="N62" s="22"/>
      <c r="R62" s="23"/>
    </row>
    <row r="63" spans="1:18" s="21" customFormat="1">
      <c r="G63" s="22"/>
      <c r="H63" s="22"/>
      <c r="I63" s="22"/>
      <c r="J63" s="22"/>
      <c r="K63" s="22"/>
      <c r="L63" s="22"/>
      <c r="M63" s="22"/>
      <c r="N63" s="22"/>
      <c r="R63" s="23"/>
    </row>
    <row r="64" spans="1:18" s="21" customFormat="1">
      <c r="G64" s="22"/>
      <c r="H64" s="22"/>
      <c r="I64" s="22"/>
      <c r="J64" s="22"/>
      <c r="K64" s="22"/>
      <c r="L64" s="22"/>
      <c r="M64" s="22"/>
      <c r="N64" s="22"/>
      <c r="R64" s="23"/>
    </row>
    <row r="65" spans="7:18" s="21" customFormat="1">
      <c r="G65" s="22"/>
      <c r="H65" s="22"/>
      <c r="I65" s="22"/>
      <c r="J65" s="22"/>
      <c r="K65" s="22"/>
      <c r="L65" s="22"/>
      <c r="M65" s="22"/>
      <c r="N65" s="22"/>
      <c r="R65" s="23"/>
    </row>
    <row r="66" spans="7:18" s="21" customFormat="1">
      <c r="G66" s="22"/>
      <c r="H66" s="22"/>
      <c r="I66" s="22"/>
      <c r="J66" s="22"/>
      <c r="K66" s="22"/>
      <c r="L66" s="22"/>
      <c r="M66" s="22"/>
      <c r="N66" s="22"/>
      <c r="R66" s="23"/>
    </row>
    <row r="67" spans="7:18" s="21" customFormat="1">
      <c r="G67" s="22"/>
      <c r="H67" s="22"/>
      <c r="I67" s="22"/>
      <c r="J67" s="22"/>
      <c r="K67" s="22"/>
      <c r="L67" s="22"/>
      <c r="M67" s="22"/>
      <c r="N67" s="22"/>
      <c r="R67" s="23"/>
    </row>
    <row r="68" spans="7:18" s="21" customFormat="1">
      <c r="G68" s="22"/>
      <c r="H68" s="22"/>
      <c r="I68" s="22"/>
      <c r="J68" s="22"/>
      <c r="K68" s="22"/>
      <c r="L68" s="22"/>
      <c r="M68" s="22"/>
      <c r="N68" s="22"/>
      <c r="R68" s="23"/>
    </row>
    <row r="69" spans="7:18" s="21" customFormat="1">
      <c r="G69" s="22"/>
      <c r="H69" s="22"/>
      <c r="I69" s="22"/>
      <c r="J69" s="22"/>
      <c r="K69" s="22"/>
      <c r="L69" s="22"/>
      <c r="M69" s="22"/>
      <c r="N69" s="22"/>
      <c r="R69" s="23"/>
    </row>
    <row r="70" spans="7:18" s="21" customFormat="1">
      <c r="G70" s="22"/>
      <c r="H70" s="22"/>
      <c r="I70" s="22"/>
      <c r="J70" s="22"/>
      <c r="K70" s="22"/>
      <c r="L70" s="22"/>
      <c r="M70" s="22"/>
      <c r="N70" s="22"/>
      <c r="R70" s="23"/>
    </row>
    <row r="71" spans="7:18" s="21" customFormat="1">
      <c r="G71" s="22"/>
      <c r="H71" s="22"/>
      <c r="I71" s="22"/>
      <c r="J71" s="22"/>
      <c r="K71" s="22"/>
      <c r="L71" s="22"/>
      <c r="M71" s="22"/>
      <c r="N71" s="22"/>
      <c r="R71" s="23"/>
    </row>
    <row r="72" spans="7:18" s="21" customFormat="1">
      <c r="G72" s="22"/>
      <c r="H72" s="22"/>
      <c r="I72" s="22"/>
      <c r="J72" s="22"/>
      <c r="K72" s="22"/>
      <c r="L72" s="22"/>
      <c r="M72" s="22"/>
      <c r="N72" s="22"/>
      <c r="R72" s="23"/>
    </row>
    <row r="73" spans="7:18" s="21" customFormat="1">
      <c r="G73" s="22"/>
      <c r="H73" s="22"/>
      <c r="I73" s="22"/>
      <c r="J73" s="22"/>
      <c r="K73" s="22"/>
      <c r="L73" s="22"/>
      <c r="M73" s="22"/>
      <c r="N73" s="22"/>
      <c r="R73" s="23"/>
    </row>
    <row r="74" spans="7:18" s="21" customFormat="1">
      <c r="G74" s="22"/>
      <c r="H74" s="22"/>
      <c r="I74" s="22"/>
      <c r="J74" s="22"/>
      <c r="K74" s="22"/>
      <c r="L74" s="22"/>
      <c r="M74" s="22"/>
      <c r="N74" s="22"/>
      <c r="R74" s="23"/>
    </row>
    <row r="75" spans="7:18" s="21" customFormat="1">
      <c r="G75" s="22"/>
      <c r="H75" s="22"/>
      <c r="I75" s="22"/>
      <c r="J75" s="22"/>
      <c r="K75" s="22"/>
      <c r="L75" s="22"/>
      <c r="M75" s="22"/>
      <c r="N75" s="22"/>
      <c r="R75" s="23"/>
    </row>
    <row r="76" spans="7:18" s="21" customFormat="1">
      <c r="G76" s="22"/>
      <c r="H76" s="22"/>
      <c r="I76" s="22"/>
      <c r="J76" s="22"/>
      <c r="K76" s="22"/>
      <c r="L76" s="22"/>
      <c r="M76" s="22"/>
      <c r="N76" s="22"/>
      <c r="R76" s="23"/>
    </row>
    <row r="77" spans="7:18" s="21" customFormat="1">
      <c r="G77" s="22"/>
      <c r="H77" s="22"/>
      <c r="I77" s="22"/>
      <c r="J77" s="22"/>
      <c r="K77" s="22"/>
      <c r="L77" s="22"/>
      <c r="M77" s="22"/>
      <c r="N77" s="22"/>
      <c r="R77" s="23"/>
    </row>
    <row r="78" spans="7:18" s="21" customFormat="1">
      <c r="G78" s="22"/>
      <c r="H78" s="22"/>
      <c r="I78" s="22"/>
      <c r="J78" s="22"/>
      <c r="K78" s="22"/>
      <c r="L78" s="22"/>
      <c r="M78" s="22"/>
      <c r="N78" s="22"/>
      <c r="R78" s="23"/>
    </row>
    <row r="79" spans="7:18" s="21" customFormat="1">
      <c r="G79" s="22"/>
      <c r="H79" s="22"/>
      <c r="I79" s="22"/>
      <c r="J79" s="22"/>
      <c r="K79" s="22"/>
      <c r="L79" s="22"/>
      <c r="M79" s="22"/>
      <c r="N79" s="22"/>
      <c r="R79" s="23"/>
    </row>
    <row r="80" spans="7:18" s="21" customFormat="1">
      <c r="G80" s="22"/>
      <c r="H80" s="22"/>
      <c r="I80" s="22"/>
      <c r="J80" s="22"/>
      <c r="K80" s="22"/>
      <c r="L80" s="22"/>
      <c r="M80" s="22"/>
      <c r="N80" s="22"/>
      <c r="R80" s="23"/>
    </row>
    <row r="81" spans="7:18" s="21" customFormat="1">
      <c r="G81" s="22"/>
      <c r="H81" s="22"/>
      <c r="I81" s="22"/>
      <c r="J81" s="22"/>
      <c r="K81" s="22"/>
      <c r="L81" s="22"/>
      <c r="M81" s="22"/>
      <c r="N81" s="22"/>
      <c r="R81" s="23"/>
    </row>
    <row r="82" spans="7:18" s="21" customFormat="1">
      <c r="G82" s="22"/>
      <c r="H82" s="22"/>
      <c r="I82" s="22"/>
      <c r="J82" s="22"/>
      <c r="K82" s="22"/>
      <c r="L82" s="22"/>
      <c r="M82" s="22"/>
      <c r="N82" s="22"/>
      <c r="R82" s="23"/>
    </row>
    <row r="83" spans="7:18" s="21" customFormat="1">
      <c r="G83" s="22"/>
      <c r="H83" s="22"/>
      <c r="I83" s="22"/>
      <c r="J83" s="22"/>
      <c r="K83" s="22"/>
      <c r="L83" s="22"/>
      <c r="M83" s="22"/>
      <c r="N83" s="22"/>
      <c r="R83" s="23"/>
    </row>
    <row r="84" spans="7:18" s="21" customFormat="1">
      <c r="G84" s="22"/>
      <c r="H84" s="22"/>
      <c r="I84" s="22"/>
      <c r="J84" s="22"/>
      <c r="K84" s="22"/>
      <c r="L84" s="22"/>
      <c r="M84" s="22"/>
      <c r="N84" s="22"/>
      <c r="R84" s="23"/>
    </row>
    <row r="85" spans="7:18" s="21" customFormat="1">
      <c r="G85" s="22"/>
      <c r="H85" s="22"/>
      <c r="I85" s="22"/>
      <c r="J85" s="22"/>
      <c r="K85" s="22"/>
      <c r="L85" s="22"/>
      <c r="M85" s="22"/>
      <c r="N85" s="22"/>
      <c r="R85" s="23"/>
    </row>
    <row r="86" spans="7:18" s="21" customFormat="1">
      <c r="G86" s="22"/>
      <c r="H86" s="22"/>
      <c r="I86" s="22"/>
      <c r="J86" s="22"/>
      <c r="K86" s="22"/>
      <c r="L86" s="22"/>
      <c r="M86" s="22"/>
      <c r="N86" s="22"/>
      <c r="R86" s="23"/>
    </row>
    <row r="87" spans="7:18" s="21" customFormat="1">
      <c r="G87" s="22"/>
      <c r="H87" s="22"/>
      <c r="I87" s="22"/>
      <c r="J87" s="22"/>
      <c r="K87" s="22"/>
      <c r="L87" s="22"/>
      <c r="M87" s="22"/>
      <c r="N87" s="22"/>
      <c r="R87" s="23"/>
    </row>
    <row r="88" spans="7:18" s="21" customFormat="1">
      <c r="G88" s="22"/>
      <c r="H88" s="22"/>
      <c r="I88" s="22"/>
      <c r="J88" s="22"/>
      <c r="K88" s="22"/>
      <c r="L88" s="22"/>
      <c r="M88" s="22"/>
      <c r="N88" s="22"/>
      <c r="R88" s="23"/>
    </row>
    <row r="89" spans="7:18" s="21" customFormat="1">
      <c r="G89" s="22"/>
      <c r="H89" s="22"/>
      <c r="I89" s="22"/>
      <c r="J89" s="22"/>
      <c r="K89" s="22"/>
      <c r="L89" s="22"/>
      <c r="M89" s="22"/>
      <c r="N89" s="22"/>
      <c r="R89" s="23"/>
    </row>
    <row r="90" spans="7:18" s="21" customFormat="1">
      <c r="G90" s="22"/>
      <c r="H90" s="22"/>
      <c r="I90" s="22"/>
      <c r="J90" s="22"/>
      <c r="K90" s="22"/>
      <c r="L90" s="22"/>
      <c r="M90" s="22"/>
      <c r="N90" s="22"/>
      <c r="R90" s="23"/>
    </row>
    <row r="91" spans="7:18" s="21" customFormat="1">
      <c r="G91" s="22"/>
      <c r="H91" s="22"/>
      <c r="I91" s="22"/>
      <c r="J91" s="22"/>
      <c r="K91" s="22"/>
      <c r="L91" s="22"/>
      <c r="M91" s="22"/>
      <c r="N91" s="22"/>
      <c r="R91" s="23"/>
    </row>
    <row r="92" spans="7:18" s="21" customFormat="1">
      <c r="G92" s="22"/>
      <c r="H92" s="22"/>
      <c r="I92" s="22"/>
      <c r="J92" s="22"/>
      <c r="K92" s="22"/>
      <c r="L92" s="22"/>
      <c r="M92" s="22"/>
      <c r="N92" s="22"/>
      <c r="R92" s="23"/>
    </row>
    <row r="93" spans="7:18" s="21" customFormat="1">
      <c r="G93" s="22"/>
      <c r="H93" s="22"/>
      <c r="I93" s="22"/>
      <c r="J93" s="22"/>
      <c r="K93" s="22"/>
      <c r="L93" s="22"/>
      <c r="M93" s="22"/>
      <c r="N93" s="22"/>
      <c r="R93" s="23"/>
    </row>
    <row r="94" spans="7:18" s="21" customFormat="1">
      <c r="G94" s="22"/>
      <c r="H94" s="22"/>
      <c r="I94" s="22"/>
      <c r="J94" s="22"/>
      <c r="K94" s="22"/>
      <c r="L94" s="22"/>
      <c r="M94" s="22"/>
      <c r="N94" s="22"/>
      <c r="R94" s="23"/>
    </row>
    <row r="95" spans="7:18" s="21" customFormat="1">
      <c r="G95" s="22"/>
      <c r="H95" s="22"/>
      <c r="I95" s="22"/>
      <c r="J95" s="22"/>
      <c r="K95" s="22"/>
      <c r="L95" s="22"/>
      <c r="M95" s="22"/>
      <c r="N95" s="22"/>
      <c r="R95" s="23"/>
    </row>
    <row r="96" spans="7:18" s="21" customFormat="1">
      <c r="G96" s="22"/>
      <c r="H96" s="22"/>
      <c r="I96" s="22"/>
      <c r="J96" s="22"/>
      <c r="K96" s="22"/>
      <c r="L96" s="22"/>
      <c r="M96" s="22"/>
      <c r="N96" s="22"/>
      <c r="R96" s="23"/>
    </row>
    <row r="97" spans="7:18" s="21" customFormat="1">
      <c r="G97" s="22"/>
      <c r="H97" s="22"/>
      <c r="I97" s="22"/>
      <c r="J97" s="22"/>
      <c r="K97" s="22"/>
      <c r="L97" s="22"/>
      <c r="M97" s="22"/>
      <c r="N97" s="22"/>
      <c r="R97" s="23"/>
    </row>
    <row r="98" spans="7:18" s="21" customFormat="1">
      <c r="G98" s="22"/>
      <c r="H98" s="22"/>
      <c r="I98" s="22"/>
      <c r="J98" s="22"/>
      <c r="K98" s="22"/>
      <c r="L98" s="22"/>
      <c r="M98" s="22"/>
      <c r="N98" s="22"/>
      <c r="R98" s="23"/>
    </row>
    <row r="99" spans="7:18" s="21" customFormat="1">
      <c r="G99" s="22"/>
      <c r="H99" s="22"/>
      <c r="I99" s="22"/>
      <c r="J99" s="22"/>
      <c r="K99" s="22"/>
      <c r="L99" s="22"/>
      <c r="M99" s="22"/>
      <c r="N99" s="22"/>
      <c r="R99" s="23"/>
    </row>
    <row r="100" spans="7:18" s="21" customFormat="1">
      <c r="G100" s="22"/>
      <c r="H100" s="22"/>
      <c r="I100" s="22"/>
      <c r="J100" s="22"/>
      <c r="K100" s="22"/>
      <c r="L100" s="22"/>
      <c r="M100" s="22"/>
      <c r="N100" s="22"/>
      <c r="R100" s="23"/>
    </row>
    <row r="101" spans="7:18" s="21" customFormat="1">
      <c r="G101" s="22"/>
      <c r="H101" s="22"/>
      <c r="I101" s="22"/>
      <c r="J101" s="22"/>
      <c r="K101" s="22"/>
      <c r="L101" s="22"/>
      <c r="M101" s="22"/>
      <c r="N101" s="22"/>
      <c r="R101" s="23"/>
    </row>
    <row r="102" spans="7:18" s="21" customFormat="1">
      <c r="G102" s="22"/>
      <c r="H102" s="22"/>
      <c r="I102" s="22"/>
      <c r="J102" s="22"/>
      <c r="K102" s="22"/>
      <c r="L102" s="22"/>
      <c r="M102" s="22"/>
      <c r="N102" s="22"/>
      <c r="R102" s="23"/>
    </row>
    <row r="103" spans="7:18" s="21" customFormat="1">
      <c r="G103" s="22"/>
      <c r="H103" s="22"/>
      <c r="I103" s="22"/>
      <c r="J103" s="22"/>
      <c r="K103" s="22"/>
      <c r="L103" s="22"/>
      <c r="M103" s="22"/>
      <c r="N103" s="22"/>
      <c r="R103" s="23"/>
    </row>
    <row r="104" spans="7:18" s="21" customFormat="1">
      <c r="G104" s="22"/>
      <c r="H104" s="22"/>
      <c r="I104" s="22"/>
      <c r="J104" s="22"/>
      <c r="K104" s="22"/>
      <c r="L104" s="22"/>
      <c r="M104" s="22"/>
      <c r="N104" s="22"/>
      <c r="R104" s="23"/>
    </row>
    <row r="105" spans="7:18" s="21" customFormat="1">
      <c r="G105" s="22"/>
      <c r="H105" s="22"/>
      <c r="I105" s="22"/>
      <c r="J105" s="22"/>
      <c r="K105" s="22"/>
      <c r="L105" s="22"/>
      <c r="M105" s="22"/>
      <c r="N105" s="22"/>
      <c r="R105" s="23"/>
    </row>
    <row r="106" spans="7:18" s="21" customFormat="1">
      <c r="G106" s="22"/>
      <c r="H106" s="22"/>
      <c r="I106" s="22"/>
      <c r="J106" s="22"/>
      <c r="K106" s="22"/>
      <c r="L106" s="22"/>
      <c r="M106" s="22"/>
      <c r="N106" s="22"/>
      <c r="R106" s="23"/>
    </row>
    <row r="107" spans="7:18" s="21" customFormat="1">
      <c r="G107" s="22"/>
      <c r="H107" s="22"/>
      <c r="I107" s="22"/>
      <c r="J107" s="22"/>
      <c r="K107" s="22"/>
      <c r="L107" s="22"/>
      <c r="M107" s="22"/>
      <c r="N107" s="22"/>
      <c r="R107" s="23"/>
    </row>
    <row r="108" spans="7:18" s="21" customFormat="1">
      <c r="G108" s="22"/>
      <c r="H108" s="22"/>
      <c r="I108" s="22"/>
      <c r="J108" s="22"/>
      <c r="K108" s="22"/>
      <c r="L108" s="22"/>
      <c r="M108" s="22"/>
      <c r="N108" s="22"/>
      <c r="R108" s="23"/>
    </row>
    <row r="109" spans="7:18" s="21" customFormat="1">
      <c r="G109" s="22"/>
      <c r="H109" s="22"/>
      <c r="I109" s="22"/>
      <c r="J109" s="22"/>
      <c r="K109" s="22"/>
      <c r="L109" s="22"/>
      <c r="M109" s="22"/>
      <c r="N109" s="22"/>
      <c r="R109" s="23"/>
    </row>
    <row r="110" spans="7:18" s="21" customFormat="1">
      <c r="G110" s="22"/>
      <c r="H110" s="22"/>
      <c r="I110" s="22"/>
      <c r="J110" s="22"/>
      <c r="K110" s="22"/>
      <c r="L110" s="22"/>
      <c r="M110" s="22"/>
      <c r="N110" s="22"/>
      <c r="R110" s="23"/>
    </row>
    <row r="111" spans="7:18" s="21" customFormat="1">
      <c r="G111" s="22"/>
      <c r="H111" s="22"/>
      <c r="I111" s="22"/>
      <c r="J111" s="22"/>
      <c r="K111" s="22"/>
      <c r="L111" s="22"/>
      <c r="M111" s="22"/>
      <c r="N111" s="22"/>
      <c r="R111" s="23"/>
    </row>
    <row r="112" spans="7:18" s="21" customFormat="1">
      <c r="G112" s="22"/>
      <c r="H112" s="22"/>
      <c r="I112" s="22"/>
      <c r="J112" s="22"/>
      <c r="K112" s="22"/>
      <c r="L112" s="22"/>
      <c r="M112" s="22"/>
      <c r="N112" s="22"/>
      <c r="R112" s="23"/>
    </row>
    <row r="113" spans="7:18" s="21" customFormat="1">
      <c r="G113" s="22"/>
      <c r="H113" s="22"/>
      <c r="I113" s="22"/>
      <c r="J113" s="22"/>
      <c r="K113" s="22"/>
      <c r="L113" s="22"/>
      <c r="M113" s="22"/>
      <c r="N113" s="22"/>
      <c r="R113" s="23"/>
    </row>
    <row r="114" spans="7:18" s="21" customFormat="1">
      <c r="G114" s="22"/>
      <c r="H114" s="22"/>
      <c r="I114" s="22"/>
      <c r="J114" s="22"/>
      <c r="K114" s="22"/>
      <c r="L114" s="22"/>
      <c r="M114" s="22"/>
      <c r="N114" s="22"/>
      <c r="R114" s="23"/>
    </row>
    <row r="115" spans="7:18" s="21" customFormat="1">
      <c r="G115" s="22"/>
      <c r="H115" s="22"/>
      <c r="I115" s="22"/>
      <c r="J115" s="22"/>
      <c r="K115" s="22"/>
      <c r="L115" s="22"/>
      <c r="M115" s="22"/>
      <c r="N115" s="22"/>
      <c r="R115" s="23"/>
    </row>
    <row r="116" spans="7:18" s="21" customFormat="1">
      <c r="G116" s="22"/>
      <c r="H116" s="22"/>
      <c r="I116" s="22"/>
      <c r="J116" s="22"/>
      <c r="K116" s="22"/>
      <c r="L116" s="22"/>
      <c r="M116" s="22"/>
      <c r="N116" s="22"/>
      <c r="R116" s="23"/>
    </row>
    <row r="117" spans="7:18" s="21" customFormat="1">
      <c r="G117" s="22"/>
      <c r="H117" s="22"/>
      <c r="I117" s="22"/>
      <c r="J117" s="22"/>
      <c r="K117" s="22"/>
      <c r="L117" s="22"/>
      <c r="M117" s="22"/>
      <c r="N117" s="22"/>
      <c r="R117" s="23"/>
    </row>
    <row r="118" spans="7:18" s="21" customFormat="1">
      <c r="G118" s="22"/>
      <c r="H118" s="22"/>
      <c r="I118" s="22"/>
      <c r="J118" s="22"/>
      <c r="K118" s="22"/>
      <c r="L118" s="22"/>
      <c r="M118" s="22"/>
      <c r="N118" s="22"/>
      <c r="R118" s="23"/>
    </row>
    <row r="119" spans="7:18" s="21" customFormat="1">
      <c r="G119" s="22"/>
      <c r="H119" s="22"/>
      <c r="I119" s="22"/>
      <c r="J119" s="22"/>
      <c r="K119" s="22"/>
      <c r="L119" s="22"/>
      <c r="M119" s="22"/>
      <c r="N119" s="22"/>
      <c r="R119" s="23"/>
    </row>
    <row r="120" spans="7:18" s="21" customFormat="1">
      <c r="G120" s="22"/>
      <c r="H120" s="22"/>
      <c r="I120" s="22"/>
      <c r="J120" s="22"/>
      <c r="K120" s="22"/>
      <c r="L120" s="22"/>
      <c r="M120" s="22"/>
      <c r="N120" s="22"/>
      <c r="R120" s="23"/>
    </row>
    <row r="121" spans="7:18" s="21" customFormat="1">
      <c r="G121" s="22"/>
      <c r="H121" s="22"/>
      <c r="I121" s="22"/>
      <c r="J121" s="22"/>
      <c r="K121" s="22"/>
      <c r="L121" s="22"/>
      <c r="M121" s="22"/>
      <c r="N121" s="22"/>
      <c r="R121" s="23"/>
    </row>
    <row r="122" spans="7:18" s="21" customFormat="1">
      <c r="G122" s="22"/>
      <c r="H122" s="22"/>
      <c r="I122" s="22"/>
      <c r="J122" s="22"/>
      <c r="K122" s="22"/>
      <c r="L122" s="22"/>
      <c r="M122" s="22"/>
      <c r="N122" s="22"/>
      <c r="R122" s="2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88824-CC95-F941-ADA1-44D4BAA290D6}">
  <dimension ref="A1:Q10"/>
  <sheetViews>
    <sheetView workbookViewId="0">
      <selection activeCell="H1" sqref="H1"/>
    </sheetView>
  </sheetViews>
  <sheetFormatPr baseColWidth="10" defaultRowHeight="14"/>
  <sheetData>
    <row r="1" spans="1:17" s="25" customFormat="1" ht="20.5" customHeight="1">
      <c r="A1" s="228" t="s">
        <v>238</v>
      </c>
      <c r="B1" s="26" t="s">
        <v>239</v>
      </c>
      <c r="C1" s="26" t="s">
        <v>240</v>
      </c>
      <c r="D1" s="26" t="s">
        <v>241</v>
      </c>
      <c r="E1" s="26" t="s">
        <v>242</v>
      </c>
      <c r="F1" s="26" t="s">
        <v>243</v>
      </c>
      <c r="G1" s="26" t="s">
        <v>228</v>
      </c>
      <c r="H1" s="26" t="s">
        <v>229</v>
      </c>
      <c r="I1" s="26" t="s">
        <v>230</v>
      </c>
      <c r="J1" s="26" t="s">
        <v>231</v>
      </c>
      <c r="K1" s="26" t="s">
        <v>232</v>
      </c>
      <c r="L1" s="26" t="s">
        <v>233</v>
      </c>
      <c r="M1" s="26" t="s">
        <v>234</v>
      </c>
      <c r="N1" s="26" t="s">
        <v>235</v>
      </c>
      <c r="O1" s="26" t="s">
        <v>236</v>
      </c>
      <c r="P1" s="26" t="s">
        <v>17</v>
      </c>
      <c r="Q1" s="27"/>
    </row>
    <row r="2" spans="1:17" s="38" customFormat="1" ht="20.5" customHeight="1">
      <c r="A2" s="29" t="s">
        <v>11</v>
      </c>
      <c r="B2" s="30">
        <f>'2017 Distributor summary'!B2/'2017 Distributor summary'!R2</f>
        <v>190.44943820224719</v>
      </c>
      <c r="C2" s="76">
        <f>'2017 Distributor summary'!C2/'2017 Distributor summary'!R2</f>
        <v>196.74157303370785</v>
      </c>
      <c r="D2" s="30">
        <f>'2017 Distributor summary'!D2/'2017 Distributor summary'!R2</f>
        <v>202.35955056179773</v>
      </c>
      <c r="E2" s="30">
        <f>'2017 Distributor summary'!E2/'2017 Distributor summary'!R2</f>
        <v>207.52808988764042</v>
      </c>
      <c r="F2" s="30">
        <f>SUM(B2:E2)</f>
        <v>797.0786516853932</v>
      </c>
      <c r="G2" s="30">
        <f>'2017 Distributor summary'!G2/'2017 Distributor summary'!R2</f>
        <v>71.573033707865164</v>
      </c>
      <c r="H2" s="30">
        <f>'2017 Distributor summary'!H2/'2017 Distributor summary'!R2</f>
        <v>71.910112359550567</v>
      </c>
      <c r="I2" s="30">
        <f>'2017 Distributor summary'!I2/'2017 Distributor summary'!R2</f>
        <v>77.078651685393254</v>
      </c>
      <c r="J2" s="30">
        <f>'2017 Distributor summary'!J2/'2017 Distributor summary'!R2</f>
        <v>77.865168539325836</v>
      </c>
      <c r="K2" s="30">
        <f>SUM(G2:J2)</f>
        <v>298.42696629213481</v>
      </c>
      <c r="L2" s="30">
        <f>B2+G2</f>
        <v>262.02247191011236</v>
      </c>
      <c r="M2" s="76">
        <f>C2+H2</f>
        <v>268.65168539325839</v>
      </c>
      <c r="N2" s="30">
        <f>D2+I2</f>
        <v>279.43820224719099</v>
      </c>
      <c r="O2" s="30">
        <f>E2+J2</f>
        <v>285.39325842696627</v>
      </c>
      <c r="P2" s="30">
        <f>SUM(L2:O2)</f>
        <v>1095.5056179775279</v>
      </c>
    </row>
    <row r="3" spans="1:17" s="38" customFormat="1" ht="20.5" customHeight="1">
      <c r="A3" s="32" t="s">
        <v>12</v>
      </c>
      <c r="B3" s="30">
        <f>'2017 Distributor summary'!B3/'2017 Distributor summary'!R3</f>
        <v>217.04545454545453</v>
      </c>
      <c r="C3" s="76">
        <f>'2017 Distributor summary'!C3/'2017 Distributor summary'!R3</f>
        <v>229.43181818181819</v>
      </c>
      <c r="D3" s="30">
        <f>'2017 Distributor summary'!D3/'2017 Distributor summary'!R3</f>
        <v>245.68181818181816</v>
      </c>
      <c r="E3" s="30">
        <f>'2017 Distributor summary'!E3/'2017 Distributor summary'!R3</f>
        <v>247.5</v>
      </c>
      <c r="F3" s="30">
        <f>SUM(B3:E3)</f>
        <v>939.65909090909088</v>
      </c>
      <c r="G3" s="30">
        <f>'2017 Distributor summary'!G3/'2017 Distributor summary'!R3</f>
        <v>95.11363636363636</v>
      </c>
      <c r="H3" s="30">
        <f>'2017 Distributor summary'!H3/'2017 Distributor summary'!R3</f>
        <v>106.02272727272727</v>
      </c>
      <c r="I3" s="30">
        <f>'2017 Distributor summary'!I3/'2017 Distributor summary'!R3</f>
        <v>111.36363636363636</v>
      </c>
      <c r="J3" s="30">
        <f>'2017 Distributor summary'!J3/'2017 Distributor summary'!R3</f>
        <v>112.61363636363636</v>
      </c>
      <c r="K3" s="30">
        <f>SUM(G3:J3)</f>
        <v>425.11363636363637</v>
      </c>
      <c r="L3" s="30">
        <f>B3+G3</f>
        <v>312.15909090909088</v>
      </c>
      <c r="M3" s="76">
        <f>C3+H3</f>
        <v>335.45454545454544</v>
      </c>
      <c r="N3" s="30">
        <f>D3+I3</f>
        <v>357.0454545454545</v>
      </c>
      <c r="O3" s="30">
        <f>E3+J3</f>
        <v>360.11363636363637</v>
      </c>
      <c r="P3" s="30">
        <f>SUM(L3:O3)</f>
        <v>1364.772727272727</v>
      </c>
    </row>
    <row r="4" spans="1:17" s="38" customFormat="1" ht="20.5" customHeight="1">
      <c r="A4" s="33" t="s">
        <v>3</v>
      </c>
      <c r="B4" s="76">
        <f>'2017 Distributor summary'!B4/'2017 Distributor summary'!R4</f>
        <v>92.608695652173907</v>
      </c>
      <c r="C4" s="76">
        <f>'2017 Distributor summary'!C4/'2017 Distributor summary'!R4</f>
        <v>95.217391304347814</v>
      </c>
      <c r="D4" s="76">
        <f>'2017 Distributor summary'!D4/'2017 Distributor summary'!R4</f>
        <v>107.82608695652173</v>
      </c>
      <c r="E4" s="76">
        <f>'2017 Distributor summary'!E4/'2017 Distributor summary'!R4</f>
        <v>111.84782608695652</v>
      </c>
      <c r="F4" s="76">
        <f>SUM(B4:E4)</f>
        <v>407.49999999999994</v>
      </c>
      <c r="G4" s="76">
        <f>'2017 Distributor summary'!G4/'2017 Distributor summary'!R4</f>
        <v>39.45652173913043</v>
      </c>
      <c r="H4" s="76">
        <f>'2017 Distributor summary'!H4/'2017 Distributor summary'!R4</f>
        <v>43.478260869565219</v>
      </c>
      <c r="I4" s="76">
        <f>'2017 Distributor summary'!I4/'2017 Distributor summary'!R4</f>
        <v>48.260869565217391</v>
      </c>
      <c r="J4" s="76">
        <f>'2017 Distributor summary'!J4/'2017 Distributor summary'!R4</f>
        <v>52.608695652173907</v>
      </c>
      <c r="K4" s="76">
        <f>SUM(G4:J4)</f>
        <v>183.80434782608697</v>
      </c>
      <c r="L4" s="76">
        <f>B4+G4</f>
        <v>132.06521739130434</v>
      </c>
      <c r="M4" s="76">
        <f>C4+H4</f>
        <v>138.69565217391303</v>
      </c>
      <c r="N4" s="76">
        <f>D4+I4</f>
        <v>156.08695652173913</v>
      </c>
      <c r="O4" s="30">
        <f>E4+J4</f>
        <v>164.45652173913044</v>
      </c>
      <c r="P4" s="30">
        <f>SUM(L4:O4)</f>
        <v>591.304347826087</v>
      </c>
    </row>
    <row r="5" spans="1:17" s="38" customFormat="1" ht="20.5" customHeight="1">
      <c r="A5" s="32" t="s">
        <v>4</v>
      </c>
      <c r="B5" s="76">
        <f>'2017 Distributor summary'!B5/'2017 Distributor summary'!R5</f>
        <v>210.47619047619051</v>
      </c>
      <c r="C5" s="76">
        <f>'2017 Distributor summary'!C5/'2017 Distributor summary'!R5</f>
        <v>215.47619047619048</v>
      </c>
      <c r="D5" s="76">
        <f>'2017 Distributor summary'!D5/'2017 Distributor summary'!R5</f>
        <v>219.40476190476193</v>
      </c>
      <c r="E5" s="76">
        <f>'2017 Distributor summary'!E5/'2017 Distributor summary'!R5</f>
        <v>224.88095238095241</v>
      </c>
      <c r="F5" s="76">
        <f>SUM(B5:E5)</f>
        <v>870.2380952380953</v>
      </c>
      <c r="G5" s="76">
        <f>'2017 Distributor summary'!G5/'2017 Distributor summary'!R5</f>
        <v>103.80952380952381</v>
      </c>
      <c r="H5" s="76">
        <f>'2017 Distributor summary'!H5/'2017 Distributor summary'!R5</f>
        <v>108.69047619047619</v>
      </c>
      <c r="I5" s="76">
        <f>'2017 Distributor summary'!I5/'2017 Distributor summary'!R5</f>
        <v>111.1904761904762</v>
      </c>
      <c r="J5" s="76">
        <f>'2017 Distributor summary'!J5/'2017 Distributor summary'!R5</f>
        <v>122.38095238095238</v>
      </c>
      <c r="K5" s="76">
        <f>SUM(G5:J5)</f>
        <v>446.07142857142856</v>
      </c>
      <c r="L5" s="76">
        <f>B5+G5</f>
        <v>314.28571428571433</v>
      </c>
      <c r="M5" s="76">
        <f>C5+H5</f>
        <v>324.16666666666669</v>
      </c>
      <c r="N5" s="76">
        <f>D5+I5</f>
        <v>330.59523809523813</v>
      </c>
      <c r="O5" s="30">
        <f>E5+J5</f>
        <v>347.26190476190482</v>
      </c>
      <c r="P5" s="30">
        <f>SUM(L5:O5)</f>
        <v>1316.3095238095239</v>
      </c>
    </row>
    <row r="6" spans="1:17" s="38" customFormat="1" ht="20.5" customHeight="1">
      <c r="A6" s="32" t="s">
        <v>5</v>
      </c>
      <c r="B6" s="76">
        <f>'2017 Distributor summary'!B6/'2017 Distributor summary'!R6</f>
        <v>242.40506329113924</v>
      </c>
      <c r="C6" s="76">
        <f>'2017 Distributor summary'!C6/'2017 Distributor summary'!R6</f>
        <v>263.1645569620253</v>
      </c>
      <c r="D6" s="76">
        <f>'2017 Distributor summary'!D6/'2017 Distributor summary'!R6</f>
        <v>271.26582278481015</v>
      </c>
      <c r="E6" s="76">
        <f>'2017 Distributor summary'!E6/'2017 Distributor summary'!R6</f>
        <v>279.36708860759489</v>
      </c>
      <c r="F6" s="76">
        <f>SUM(B6:E6)</f>
        <v>1056.2025316455697</v>
      </c>
      <c r="G6" s="76">
        <f>'2017 Distributor summary'!G6/'2017 Distributor summary'!R6</f>
        <v>92.531645569620238</v>
      </c>
      <c r="H6" s="76">
        <f>'2017 Distributor summary'!H6/'2017 Distributor summary'!R6</f>
        <v>100.126582278481</v>
      </c>
      <c r="I6" s="76">
        <f>'2017 Distributor summary'!I6/'2017 Distributor summary'!R6</f>
        <v>104.9367088607595</v>
      </c>
      <c r="J6" s="76">
        <f>'2017 Distributor summary'!J6/'2017 Distributor summary'!R6</f>
        <v>120.50632911392405</v>
      </c>
      <c r="K6" s="76">
        <f>SUM(G6:J6)</f>
        <v>418.10126582278474</v>
      </c>
      <c r="L6" s="76">
        <f>B6+G6</f>
        <v>334.9367088607595</v>
      </c>
      <c r="M6" s="76">
        <f>C6+H6</f>
        <v>363.29113924050631</v>
      </c>
      <c r="N6" s="76">
        <f>D6+I6</f>
        <v>376.20253164556965</v>
      </c>
      <c r="O6" s="30">
        <f>E6+J6</f>
        <v>399.87341772151893</v>
      </c>
      <c r="P6" s="30">
        <f>SUM(L6:O6)</f>
        <v>1474.3037974683546</v>
      </c>
    </row>
    <row r="7" spans="1:17" s="38" customFormat="1" ht="20.5" customHeight="1">
      <c r="A7" s="34" t="s">
        <v>6</v>
      </c>
      <c r="B7" s="77">
        <f>SUM(B5:B6)</f>
        <v>452.88125376732978</v>
      </c>
      <c r="C7" s="77">
        <f>SUM(C5:C6)</f>
        <v>478.64074743821578</v>
      </c>
      <c r="D7" s="77">
        <f>SUM(D5:D6)</f>
        <v>490.67058468957208</v>
      </c>
      <c r="E7" s="77">
        <f>SUM(E5:E6)</f>
        <v>504.2480409885473</v>
      </c>
      <c r="F7" s="77">
        <f>SUM(F5:F6)</f>
        <v>1926.4406268836651</v>
      </c>
      <c r="G7" s="77">
        <f>SUM(G5:G6)</f>
        <v>196.34116937914405</v>
      </c>
      <c r="H7" s="77">
        <f>SUM(H5:H6)</f>
        <v>208.81705846895719</v>
      </c>
      <c r="I7" s="77">
        <f>SUM(I5:I6)</f>
        <v>216.1271850512357</v>
      </c>
      <c r="J7" s="77">
        <f>SUM(J5:J6)</f>
        <v>242.88728149487645</v>
      </c>
      <c r="K7" s="77">
        <f>SUM(K5:K6)</f>
        <v>864.17269439421329</v>
      </c>
      <c r="L7" s="77">
        <f>SUM(L5:L6)</f>
        <v>649.22242314647383</v>
      </c>
      <c r="M7" s="77">
        <f>SUM(M5:M6)</f>
        <v>687.457805907173</v>
      </c>
      <c r="N7" s="77">
        <f>SUM(N5:N6)</f>
        <v>706.79776974080778</v>
      </c>
      <c r="O7" s="35">
        <f>SUM(O5:O6)</f>
        <v>747.13532248342381</v>
      </c>
      <c r="P7" s="35">
        <f>SUM(P5:P6)</f>
        <v>2790.6133212778786</v>
      </c>
    </row>
    <row r="8" spans="1:17" s="38" customFormat="1" ht="20.5" customHeight="1">
      <c r="A8" s="32" t="s">
        <v>10</v>
      </c>
      <c r="B8" s="76">
        <f>'2017 Distributor summary'!B8/'2017 Distributor summary'!R8</f>
        <v>269.86666666666667</v>
      </c>
      <c r="C8" s="76">
        <f>'2017 Distributor summary'!C8/'2017 Distributor summary'!R8</f>
        <v>300.66666666666669</v>
      </c>
      <c r="D8" s="76">
        <f>'2017 Distributor summary'!D8/'2017 Distributor summary'!R8</f>
        <v>301.46666666666664</v>
      </c>
      <c r="E8" s="76">
        <f>'2017 Distributor summary'!E8/'2017 Distributor summary'!R8</f>
        <v>329.06666666666666</v>
      </c>
      <c r="F8" s="76">
        <f>SUM(B8:E8)</f>
        <v>1201.0666666666666</v>
      </c>
      <c r="G8" s="76">
        <f>'2017 Distributor summary'!G8/'2017 Distributor summary'!R8</f>
        <v>92.533333333333346</v>
      </c>
      <c r="H8" s="76">
        <f>'2017 Distributor summary'!H8/'2017 Distributor summary'!R8</f>
        <v>115.06666666666666</v>
      </c>
      <c r="I8" s="76">
        <f>'2017 Distributor summary'!I8/'2017 Distributor summary'!R8</f>
        <v>107.60000000000001</v>
      </c>
      <c r="J8" s="76">
        <f>'2017 Distributor summary'!J8/'2017 Distributor summary'!R8</f>
        <v>106.8</v>
      </c>
      <c r="K8" s="76">
        <f>SUM(G8:J8)</f>
        <v>422.00000000000006</v>
      </c>
      <c r="L8" s="76">
        <f>B8+G8</f>
        <v>362.40000000000003</v>
      </c>
      <c r="M8" s="76">
        <f>C8+H8</f>
        <v>415.73333333333335</v>
      </c>
      <c r="N8" s="76">
        <f>D8+I8</f>
        <v>409.06666666666666</v>
      </c>
      <c r="O8" s="30">
        <f>E8+J8</f>
        <v>435.86666666666667</v>
      </c>
      <c r="P8" s="30">
        <f>SUM(L8:O8)</f>
        <v>1623.0666666666666</v>
      </c>
    </row>
    <row r="9" spans="1:17" s="38" customFormat="1" ht="20.5" customHeight="1">
      <c r="A9" s="33" t="s">
        <v>7</v>
      </c>
      <c r="B9" s="76">
        <f>'2017 Distributor summary'!B9/'2017 Distributor summary'!R9</f>
        <v>79.124999999999986</v>
      </c>
      <c r="C9" s="76">
        <f>'2017 Distributor summary'!C9/'2017 Distributor summary'!R9</f>
        <v>83.375</v>
      </c>
      <c r="D9" s="76">
        <f>'2017 Distributor summary'!D9/'2017 Distributor summary'!R9</f>
        <v>90.875</v>
      </c>
      <c r="E9" s="76">
        <f>'2017 Distributor summary'!E9/'2017 Distributor summary'!R9</f>
        <v>94.625</v>
      </c>
      <c r="F9" s="76">
        <f>SUM(B9:E9)</f>
        <v>348</v>
      </c>
      <c r="G9" s="76">
        <f>'2017 Distributor summary'!G9/'2017 Distributor summary'!R9</f>
        <v>26.875</v>
      </c>
      <c r="H9" s="76">
        <f>'2017 Distributor summary'!H9/'2017 Distributor summary'!R9</f>
        <v>32.374999999999993</v>
      </c>
      <c r="I9" s="76">
        <f>'2017 Distributor summary'!I9/'2017 Distributor summary'!R9</f>
        <v>30.625</v>
      </c>
      <c r="J9" s="76">
        <f>'2017 Distributor summary'!J9/'2017 Distributor summary'!R9</f>
        <v>26.375</v>
      </c>
      <c r="K9" s="76">
        <f>SUM(G9:J9)</f>
        <v>116.25</v>
      </c>
      <c r="L9" s="76">
        <f>B9+G9</f>
        <v>105.99999999999999</v>
      </c>
      <c r="M9" s="76">
        <f>C9+H9</f>
        <v>115.75</v>
      </c>
      <c r="N9" s="76">
        <f>D9+I9</f>
        <v>121.5</v>
      </c>
      <c r="O9" s="30">
        <f>E9+J9</f>
        <v>121</v>
      </c>
      <c r="P9" s="30">
        <f>SUM(L9:O9)</f>
        <v>464.25</v>
      </c>
    </row>
    <row r="10" spans="1:17" s="38" customFormat="1" ht="20.5" customHeight="1">
      <c r="A10" s="36" t="s">
        <v>8</v>
      </c>
      <c r="B10" s="37">
        <f>SUM(B2+B3+B4+B5+B6+B8+B9)</f>
        <v>1301.9765088338722</v>
      </c>
      <c r="C10" s="37">
        <f>SUM(C2+C3+C4+C5+C6+C8+C9)</f>
        <v>1384.0731966247565</v>
      </c>
      <c r="D10" s="37">
        <f>SUM(D2+D3+D4+D5+D6+D8+D9)</f>
        <v>1438.8797070563764</v>
      </c>
      <c r="E10" s="37">
        <f>SUM(E2+E3+E4+E5+E6+E8+E9)</f>
        <v>1494.8156236298109</v>
      </c>
      <c r="F10" s="37">
        <f>SUM(B10:E10)</f>
        <v>5619.7450361448155</v>
      </c>
      <c r="G10" s="37">
        <f>SUM(G2+G3+G4+G5+G6+G8+G9)</f>
        <v>521.89269452310941</v>
      </c>
      <c r="H10" s="37">
        <f>SUM(H2+H3+H4+H5+H6+H8+H9)</f>
        <v>577.66982563746683</v>
      </c>
      <c r="I10" s="37">
        <f>SUM(I2+I3+I4+I5+I6+I8+I9)</f>
        <v>591.05534266548273</v>
      </c>
      <c r="J10" s="37">
        <f>SUM(J2+J3+J4+J5+J6+J8+J9)</f>
        <v>619.1497820500125</v>
      </c>
      <c r="K10" s="37">
        <f>SUM(G10:J10)</f>
        <v>2309.7676448760717</v>
      </c>
      <c r="L10" s="37">
        <f>SUM(L2+L3+L4+L5+L6+L8+L9)</f>
        <v>1823.8692033569814</v>
      </c>
      <c r="M10" s="37">
        <f>SUM(M2+M3+M4+M5+M6+M8+M9)</f>
        <v>1961.7430222622231</v>
      </c>
      <c r="N10" s="37">
        <f>SUM(N2+N3+N4+N5+N6+N8+N9)</f>
        <v>2029.9350497218591</v>
      </c>
      <c r="O10" s="37">
        <f>SUM(O2+O3+O4+O5+O6+O8+O9)</f>
        <v>2113.9654056798236</v>
      </c>
      <c r="P10" s="37">
        <f>SUM(L10:O10)</f>
        <v>7929.5126810208876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6"/>
  <sheetViews>
    <sheetView workbookViewId="0">
      <selection activeCell="T32" sqref="T32"/>
    </sheetView>
  </sheetViews>
  <sheetFormatPr baseColWidth="10" defaultColWidth="9.1640625" defaultRowHeight="14"/>
  <cols>
    <col min="1" max="1" width="21.1640625" style="21" customWidth="1"/>
    <col min="2" max="6" width="7.1640625" style="21" customWidth="1"/>
    <col min="7" max="7" width="1.5" style="22" customWidth="1"/>
    <col min="8" max="10" width="7.1640625" style="22" customWidth="1"/>
    <col min="11" max="11" width="7" style="22" bestFit="1" customWidth="1"/>
    <col min="12" max="12" width="7" style="22" customWidth="1"/>
    <col min="13" max="13" width="1.6640625" style="22" customWidth="1"/>
    <col min="14" max="15" width="7" style="22" bestFit="1" customWidth="1"/>
    <col min="16" max="16" width="7.1640625" style="22" customWidth="1"/>
    <col min="17" max="17" width="7.1640625" style="21" customWidth="1"/>
    <col min="18" max="18" width="7.5" style="21" customWidth="1"/>
    <col min="19" max="19" width="2" style="21" customWidth="1"/>
    <col min="20" max="20" width="15.6640625" style="23" customWidth="1"/>
    <col min="21" max="16384" width="9.1640625" style="21"/>
  </cols>
  <sheetData>
    <row r="1" spans="1:20" s="13" customFormat="1" ht="20.5" customHeight="1">
      <c r="A1" s="9" t="s">
        <v>219</v>
      </c>
      <c r="B1" s="10"/>
      <c r="C1" s="10"/>
      <c r="D1" s="10"/>
      <c r="E1" s="10"/>
      <c r="F1" s="11"/>
      <c r="G1" s="12"/>
      <c r="H1" s="12"/>
      <c r="I1" s="12"/>
      <c r="J1" s="12"/>
      <c r="K1" s="12"/>
      <c r="L1" s="12"/>
      <c r="M1" s="12"/>
      <c r="N1" s="12"/>
      <c r="O1" s="12"/>
      <c r="P1" s="12"/>
      <c r="Q1" s="11"/>
      <c r="R1" s="11"/>
      <c r="T1" s="14"/>
    </row>
    <row r="2" spans="1:20" s="25" customFormat="1" ht="20.5" customHeight="1">
      <c r="A2" s="197" t="s">
        <v>2</v>
      </c>
      <c r="B2" s="199" t="s">
        <v>0</v>
      </c>
      <c r="C2" s="200"/>
      <c r="D2" s="200"/>
      <c r="E2" s="200"/>
      <c r="F2" s="201"/>
      <c r="G2" s="24"/>
      <c r="H2" s="199" t="s">
        <v>1</v>
      </c>
      <c r="I2" s="200"/>
      <c r="J2" s="200"/>
      <c r="K2" s="200"/>
      <c r="L2" s="201"/>
      <c r="M2" s="24"/>
      <c r="N2" s="199" t="s">
        <v>17</v>
      </c>
      <c r="O2" s="200"/>
      <c r="P2" s="200"/>
      <c r="Q2" s="200"/>
      <c r="R2" s="201"/>
      <c r="S2" s="21"/>
      <c r="T2" s="194" t="s">
        <v>212</v>
      </c>
    </row>
    <row r="3" spans="1:20" s="28" customFormat="1" ht="21.5" customHeight="1">
      <c r="A3" s="198" t="s">
        <v>2</v>
      </c>
      <c r="B3" s="26" t="s">
        <v>13</v>
      </c>
      <c r="C3" s="26" t="s">
        <v>14</v>
      </c>
      <c r="D3" s="26" t="s">
        <v>15</v>
      </c>
      <c r="E3" s="26" t="s">
        <v>16</v>
      </c>
      <c r="F3" s="26" t="s">
        <v>17</v>
      </c>
      <c r="G3" s="24"/>
      <c r="H3" s="26" t="s">
        <v>13</v>
      </c>
      <c r="I3" s="26" t="s">
        <v>14</v>
      </c>
      <c r="J3" s="26" t="s">
        <v>15</v>
      </c>
      <c r="K3" s="26" t="s">
        <v>16</v>
      </c>
      <c r="L3" s="26" t="s">
        <v>17</v>
      </c>
      <c r="M3" s="24"/>
      <c r="N3" s="26" t="s">
        <v>13</v>
      </c>
      <c r="O3" s="26" t="s">
        <v>14</v>
      </c>
      <c r="P3" s="26" t="s">
        <v>15</v>
      </c>
      <c r="Q3" s="26" t="s">
        <v>16</v>
      </c>
      <c r="R3" s="26" t="s">
        <v>17</v>
      </c>
      <c r="S3" s="27"/>
      <c r="T3" s="194"/>
    </row>
    <row r="4" spans="1:20" ht="20.5" customHeight="1">
      <c r="A4" s="29" t="s">
        <v>11</v>
      </c>
      <c r="B4" s="76">
        <v>179.9</v>
      </c>
      <c r="C4" s="76"/>
      <c r="D4" s="76"/>
      <c r="E4" s="76"/>
      <c r="F4" s="30">
        <f>SUM(B4:E4)</f>
        <v>179.9</v>
      </c>
      <c r="G4" s="31"/>
      <c r="H4" s="30">
        <v>72.7</v>
      </c>
      <c r="I4" s="30"/>
      <c r="J4" s="30"/>
      <c r="K4" s="30"/>
      <c r="L4" s="30">
        <f>SUM(H4:K4)</f>
        <v>72.7</v>
      </c>
      <c r="M4" s="31"/>
      <c r="N4" s="76">
        <f>B4+H4</f>
        <v>252.60000000000002</v>
      </c>
      <c r="O4" s="76">
        <f>C4+I4</f>
        <v>0</v>
      </c>
      <c r="P4" s="76">
        <f>D4+J4</f>
        <v>0</v>
      </c>
      <c r="Q4" s="76">
        <f>E4+K4</f>
        <v>0</v>
      </c>
      <c r="R4" s="30">
        <f>SUM(N4:Q4)</f>
        <v>252.60000000000002</v>
      </c>
      <c r="T4" s="73">
        <v>0.89</v>
      </c>
    </row>
    <row r="5" spans="1:20" ht="20.5" customHeight="1">
      <c r="A5" s="32" t="s">
        <v>12</v>
      </c>
      <c r="B5" s="76">
        <v>204.1</v>
      </c>
      <c r="C5" s="76"/>
      <c r="D5" s="76"/>
      <c r="E5" s="76"/>
      <c r="F5" s="30">
        <f>SUM(B5:E5)</f>
        <v>204.1</v>
      </c>
      <c r="G5" s="31"/>
      <c r="H5" s="30">
        <v>91</v>
      </c>
      <c r="I5" s="30"/>
      <c r="J5" s="30"/>
      <c r="K5" s="30"/>
      <c r="L5" s="30">
        <f>SUM(H5:K5)</f>
        <v>91</v>
      </c>
      <c r="M5" s="31"/>
      <c r="N5" s="76">
        <f>B5+H5</f>
        <v>295.10000000000002</v>
      </c>
      <c r="O5" s="76">
        <f>C5+I5</f>
        <v>0</v>
      </c>
      <c r="P5" s="76">
        <f>D5+J5</f>
        <v>0</v>
      </c>
      <c r="Q5" s="76">
        <f>E5+K5</f>
        <v>0</v>
      </c>
      <c r="R5" s="30">
        <f>SUM(N5:Q5)</f>
        <v>295.10000000000002</v>
      </c>
      <c r="T5" s="73">
        <v>0.88</v>
      </c>
    </row>
    <row r="6" spans="1:20" ht="20.5" customHeight="1">
      <c r="A6" s="33" t="s">
        <v>3</v>
      </c>
      <c r="B6" s="76">
        <v>94.9</v>
      </c>
      <c r="C6" s="76"/>
      <c r="D6" s="76"/>
      <c r="E6" s="76"/>
      <c r="F6" s="30">
        <f>SUM(B6:E6)</f>
        <v>94.9</v>
      </c>
      <c r="G6" s="31"/>
      <c r="H6" s="30">
        <v>36.799999999999997</v>
      </c>
      <c r="I6" s="30"/>
      <c r="J6" s="30"/>
      <c r="K6" s="30"/>
      <c r="L6" s="30">
        <f>SUM(H6:K6)</f>
        <v>36.799999999999997</v>
      </c>
      <c r="M6" s="31"/>
      <c r="N6" s="76">
        <f>B6+H6</f>
        <v>131.69999999999999</v>
      </c>
      <c r="O6" s="76">
        <f>C6+I6</f>
        <v>0</v>
      </c>
      <c r="P6" s="76">
        <f>D6+J6</f>
        <v>0</v>
      </c>
      <c r="Q6" s="76">
        <f>E6+K6</f>
        <v>0</v>
      </c>
      <c r="R6" s="30">
        <f>SUM(N6:Q6)</f>
        <v>131.69999999999999</v>
      </c>
      <c r="T6" s="73">
        <v>0.92</v>
      </c>
    </row>
    <row r="7" spans="1:20" ht="20.5" customHeight="1">
      <c r="A7" s="32" t="s">
        <v>4</v>
      </c>
      <c r="B7" s="76">
        <v>183.1</v>
      </c>
      <c r="C7" s="76"/>
      <c r="D7" s="76"/>
      <c r="E7" s="76"/>
      <c r="F7" s="30">
        <f>SUM(B7:E7)</f>
        <v>183.1</v>
      </c>
      <c r="G7" s="31"/>
      <c r="H7" s="30">
        <v>96</v>
      </c>
      <c r="I7" s="30"/>
      <c r="J7" s="30"/>
      <c r="K7" s="30"/>
      <c r="L7" s="30">
        <f>SUM(H7:K7)</f>
        <v>96</v>
      </c>
      <c r="M7" s="31"/>
      <c r="N7" s="76">
        <f>B7+H7</f>
        <v>279.10000000000002</v>
      </c>
      <c r="O7" s="76">
        <f>C7+I7</f>
        <v>0</v>
      </c>
      <c r="P7" s="76">
        <f>D7+J7</f>
        <v>0</v>
      </c>
      <c r="Q7" s="76">
        <f>E7+K7</f>
        <v>0</v>
      </c>
      <c r="R7" s="30">
        <f>SUM(N7:Q7)</f>
        <v>279.10000000000002</v>
      </c>
      <c r="T7" s="73">
        <v>0.84</v>
      </c>
    </row>
    <row r="8" spans="1:20" ht="20.5" customHeight="1">
      <c r="A8" s="32" t="s">
        <v>5</v>
      </c>
      <c r="B8" s="76">
        <v>207.5</v>
      </c>
      <c r="C8" s="76"/>
      <c r="D8" s="76"/>
      <c r="E8" s="76"/>
      <c r="F8" s="30">
        <f>SUM(B8:E8)</f>
        <v>207.5</v>
      </c>
      <c r="G8" s="31"/>
      <c r="H8" s="30">
        <v>86.6</v>
      </c>
      <c r="I8" s="30"/>
      <c r="J8" s="30"/>
      <c r="K8" s="30"/>
      <c r="L8" s="30">
        <f>SUM(H8:K8)</f>
        <v>86.6</v>
      </c>
      <c r="M8" s="31"/>
      <c r="N8" s="76">
        <f>B8+H8</f>
        <v>294.10000000000002</v>
      </c>
      <c r="O8" s="76">
        <f>C8+I8</f>
        <v>0</v>
      </c>
      <c r="P8" s="76">
        <f>D8+J8</f>
        <v>0</v>
      </c>
      <c r="Q8" s="76">
        <f>E8+K8</f>
        <v>0</v>
      </c>
      <c r="R8" s="30">
        <f>SUM(N8:Q8)</f>
        <v>294.10000000000002</v>
      </c>
      <c r="T8" s="73">
        <v>0.79</v>
      </c>
    </row>
    <row r="9" spans="1:20" ht="20.5" customHeight="1">
      <c r="A9" s="34" t="s">
        <v>6</v>
      </c>
      <c r="B9" s="77">
        <f>SUM(B7:B8)</f>
        <v>390.6</v>
      </c>
      <c r="C9" s="77">
        <f>SUM(C7:C8)</f>
        <v>0</v>
      </c>
      <c r="D9" s="77">
        <f>SUM(D7:D8)</f>
        <v>0</v>
      </c>
      <c r="E9" s="77">
        <f>SUM(E7:E8)</f>
        <v>0</v>
      </c>
      <c r="F9" s="35">
        <f>SUM(F7:F8)</f>
        <v>390.6</v>
      </c>
      <c r="G9" s="24"/>
      <c r="H9" s="35">
        <f>SUM(H7:H8)</f>
        <v>182.6</v>
      </c>
      <c r="I9" s="35">
        <f>SUM(I7:I8)</f>
        <v>0</v>
      </c>
      <c r="J9" s="35">
        <f>SUM(J7:J8)</f>
        <v>0</v>
      </c>
      <c r="K9" s="35">
        <f>SUM(K7:K8)</f>
        <v>0</v>
      </c>
      <c r="L9" s="35">
        <f>SUM(L7:L8)</f>
        <v>182.6</v>
      </c>
      <c r="M9" s="24"/>
      <c r="N9" s="77">
        <f>SUM(N7:N8)</f>
        <v>573.20000000000005</v>
      </c>
      <c r="O9" s="77">
        <f>SUM(O7:O8)</f>
        <v>0</v>
      </c>
      <c r="P9" s="77">
        <f>SUM(P7:P8)</f>
        <v>0</v>
      </c>
      <c r="Q9" s="77">
        <f>SUM(Q7:Q8)</f>
        <v>0</v>
      </c>
      <c r="R9" s="35">
        <f>SUM(R7:R8)</f>
        <v>573.20000000000005</v>
      </c>
      <c r="T9" s="73">
        <v>0.81</v>
      </c>
    </row>
    <row r="10" spans="1:20" ht="20.5" customHeight="1">
      <c r="A10" s="32" t="s">
        <v>10</v>
      </c>
      <c r="B10" s="76">
        <v>222.7</v>
      </c>
      <c r="C10" s="76"/>
      <c r="D10" s="76"/>
      <c r="E10" s="76"/>
      <c r="F10" s="30">
        <f>SUM(B10:E10)</f>
        <v>222.7</v>
      </c>
      <c r="G10" s="31"/>
      <c r="H10" s="30">
        <v>67.400000000000006</v>
      </c>
      <c r="I10" s="30"/>
      <c r="J10" s="30"/>
      <c r="K10" s="30"/>
      <c r="L10" s="30">
        <f>SUM(H10:K10)</f>
        <v>67.400000000000006</v>
      </c>
      <c r="M10" s="31"/>
      <c r="N10" s="76">
        <f>B10+H10</f>
        <v>290.10000000000002</v>
      </c>
      <c r="O10" s="76">
        <f>C10+I10</f>
        <v>0</v>
      </c>
      <c r="P10" s="76">
        <f>D10+J10</f>
        <v>0</v>
      </c>
      <c r="Q10" s="76">
        <f>E10+K10</f>
        <v>0</v>
      </c>
      <c r="R10" s="30">
        <f>SUM(N10:Q10)</f>
        <v>290.10000000000002</v>
      </c>
      <c r="T10" s="73">
        <v>0.75</v>
      </c>
    </row>
    <row r="11" spans="1:20" ht="20.5" customHeight="1">
      <c r="A11" s="33" t="s">
        <v>7</v>
      </c>
      <c r="B11" s="76">
        <v>69.900000000000006</v>
      </c>
      <c r="C11" s="76"/>
      <c r="D11" s="76"/>
      <c r="E11" s="76"/>
      <c r="F11" s="30">
        <f>SUM(B11:E11)</f>
        <v>69.900000000000006</v>
      </c>
      <c r="G11" s="31"/>
      <c r="H11" s="30">
        <v>23.8</v>
      </c>
      <c r="I11" s="30"/>
      <c r="J11" s="30"/>
      <c r="K11" s="30"/>
      <c r="L11" s="30">
        <f>SUM(H11:K11)</f>
        <v>23.8</v>
      </c>
      <c r="M11" s="31"/>
      <c r="N11" s="76">
        <f>B11+H11</f>
        <v>93.7</v>
      </c>
      <c r="O11" s="76">
        <f>C11+I11</f>
        <v>0</v>
      </c>
      <c r="P11" s="76">
        <f>D11+J11</f>
        <v>0</v>
      </c>
      <c r="Q11" s="76">
        <f>E11+K11</f>
        <v>0</v>
      </c>
      <c r="R11" s="30">
        <f>SUM(N11:Q11)</f>
        <v>93.7</v>
      </c>
      <c r="T11" s="73">
        <v>0.8</v>
      </c>
    </row>
    <row r="12" spans="1:20" s="38" customFormat="1" ht="20.5" customHeight="1">
      <c r="A12" s="36" t="s">
        <v>8</v>
      </c>
      <c r="B12" s="37">
        <f>SUM(B4+B5+B6+B7+B8+B10+B11)</f>
        <v>1162.1000000000001</v>
      </c>
      <c r="C12" s="37">
        <f>SUM(C4+C5+C6+C7+C8+C10+C11)</f>
        <v>0</v>
      </c>
      <c r="D12" s="37">
        <f>SUM(D4+D5+D6+D7+D8+D10+D11)</f>
        <v>0</v>
      </c>
      <c r="E12" s="37">
        <f>SUM(E4+E5+E6+E7+E8+E10+E11)</f>
        <v>0</v>
      </c>
      <c r="F12" s="37">
        <f>SUM(B12:E12)</f>
        <v>1162.1000000000001</v>
      </c>
      <c r="G12" s="24"/>
      <c r="H12" s="37">
        <f>SUM(H4+H5+H6+H7+H8+H10+H11)</f>
        <v>474.3</v>
      </c>
      <c r="I12" s="37">
        <f>SUM(I4+I5+I6+I7+I8+I10+I11)</f>
        <v>0</v>
      </c>
      <c r="J12" s="37">
        <f>SUM(J4+J5+J6+J7+J8+J10+J11)</f>
        <v>0</v>
      </c>
      <c r="K12" s="37">
        <f>SUM(K4+K5+K6+K7+K8+K10+K11)</f>
        <v>0</v>
      </c>
      <c r="L12" s="37">
        <f>SUM(H12:K12)</f>
        <v>474.3</v>
      </c>
      <c r="M12" s="24"/>
      <c r="N12" s="37">
        <f>SUM(N4+N5+N6+N7+N8+N10+N11)</f>
        <v>1636.4000000000003</v>
      </c>
      <c r="O12" s="37">
        <f>SUM(O4+O5+O6+O7+O8+O10+O11)</f>
        <v>0</v>
      </c>
      <c r="P12" s="37">
        <f>SUM(P4+P5+P6+P7+P8+P10+P11)</f>
        <v>0</v>
      </c>
      <c r="Q12" s="37">
        <f>SUM(Q4+Q5+Q6+Q7+Q8+Q10+Q11)</f>
        <v>0</v>
      </c>
      <c r="R12" s="37">
        <f>SUM(N12:Q12)</f>
        <v>1636.4000000000003</v>
      </c>
      <c r="T12" s="73">
        <v>0.83</v>
      </c>
    </row>
    <row r="13" spans="1:20" s="19" customFormat="1" ht="20.5" customHeight="1">
      <c r="A13" s="18"/>
      <c r="B13" s="15"/>
      <c r="C13" s="15"/>
      <c r="D13" s="15"/>
      <c r="E13" s="15"/>
      <c r="F13" s="15"/>
      <c r="G13" s="15"/>
      <c r="H13" s="15"/>
      <c r="I13" s="15"/>
      <c r="J13" s="15"/>
      <c r="K13" s="15"/>
      <c r="L13" s="15"/>
      <c r="M13" s="15"/>
      <c r="N13" s="15"/>
      <c r="O13" s="15"/>
      <c r="P13" s="15"/>
      <c r="Q13" s="15"/>
      <c r="R13" s="15"/>
      <c r="T13" s="16"/>
    </row>
    <row r="14" spans="1:20" s="17" customFormat="1" ht="20.5" customHeight="1">
      <c r="A14" s="9" t="s">
        <v>213</v>
      </c>
      <c r="B14" s="10"/>
      <c r="C14" s="10"/>
      <c r="D14" s="10"/>
      <c r="E14" s="10"/>
      <c r="F14" s="11"/>
      <c r="G14" s="12"/>
      <c r="H14" s="12"/>
      <c r="I14" s="12"/>
      <c r="J14" s="12"/>
      <c r="K14" s="12"/>
      <c r="L14" s="12"/>
      <c r="M14" s="12"/>
      <c r="N14" s="12"/>
      <c r="O14" s="12"/>
      <c r="P14" s="12"/>
      <c r="Q14" s="11"/>
      <c r="R14" s="11"/>
      <c r="T14" s="20"/>
    </row>
    <row r="15" spans="1:20" s="38" customFormat="1" ht="20.5" customHeight="1">
      <c r="A15" s="197" t="s">
        <v>2</v>
      </c>
      <c r="B15" s="199" t="s">
        <v>0</v>
      </c>
      <c r="C15" s="200"/>
      <c r="D15" s="200"/>
      <c r="E15" s="200"/>
      <c r="F15" s="201"/>
      <c r="G15" s="24"/>
      <c r="H15" s="199" t="s">
        <v>1</v>
      </c>
      <c r="I15" s="200"/>
      <c r="J15" s="200"/>
      <c r="K15" s="200"/>
      <c r="L15" s="201"/>
      <c r="M15" s="24"/>
      <c r="N15" s="199" t="s">
        <v>17</v>
      </c>
      <c r="O15" s="200"/>
      <c r="P15" s="200"/>
      <c r="Q15" s="200"/>
      <c r="R15" s="201"/>
      <c r="T15" s="39"/>
    </row>
    <row r="16" spans="1:20" s="38" customFormat="1" ht="20.5" customHeight="1">
      <c r="A16" s="198" t="s">
        <v>2</v>
      </c>
      <c r="B16" s="26" t="s">
        <v>13</v>
      </c>
      <c r="C16" s="26" t="s">
        <v>14</v>
      </c>
      <c r="D16" s="26" t="s">
        <v>15</v>
      </c>
      <c r="E16" s="26" t="s">
        <v>16</v>
      </c>
      <c r="F16" s="26" t="s">
        <v>17</v>
      </c>
      <c r="G16" s="24"/>
      <c r="H16" s="26" t="s">
        <v>13</v>
      </c>
      <c r="I16" s="26" t="s">
        <v>14</v>
      </c>
      <c r="J16" s="26" t="s">
        <v>15</v>
      </c>
      <c r="K16" s="26" t="s">
        <v>16</v>
      </c>
      <c r="L16" s="26" t="s">
        <v>17</v>
      </c>
      <c r="M16" s="24"/>
      <c r="N16" s="26" t="s">
        <v>13</v>
      </c>
      <c r="O16" s="26" t="s">
        <v>14</v>
      </c>
      <c r="P16" s="26" t="s">
        <v>15</v>
      </c>
      <c r="Q16" s="26" t="s">
        <v>16</v>
      </c>
      <c r="R16" s="26" t="s">
        <v>17</v>
      </c>
      <c r="T16" s="39"/>
    </row>
    <row r="17" spans="1:20" s="38" customFormat="1" ht="20.5" customHeight="1">
      <c r="A17" s="29" t="s">
        <v>11</v>
      </c>
      <c r="B17" s="30">
        <f>B4/T4</f>
        <v>202.13483146067415</v>
      </c>
      <c r="C17" s="76">
        <f>C4/T4</f>
        <v>0</v>
      </c>
      <c r="D17" s="30">
        <f>D4/T4</f>
        <v>0</v>
      </c>
      <c r="E17" s="30">
        <f>E4/T4</f>
        <v>0</v>
      </c>
      <c r="F17" s="30">
        <f>SUM(B17:E17)</f>
        <v>202.13483146067415</v>
      </c>
      <c r="G17" s="31"/>
      <c r="H17" s="30">
        <f>H4/T4</f>
        <v>81.68539325842697</v>
      </c>
      <c r="I17" s="30">
        <f>I4/T4</f>
        <v>0</v>
      </c>
      <c r="J17" s="30">
        <f>J4/T4</f>
        <v>0</v>
      </c>
      <c r="K17" s="30">
        <f>K4/T4</f>
        <v>0</v>
      </c>
      <c r="L17" s="30">
        <f>SUM(H17:K17)</f>
        <v>81.68539325842697</v>
      </c>
      <c r="M17" s="31"/>
      <c r="N17" s="30">
        <f>B17+H17</f>
        <v>283.82022471910113</v>
      </c>
      <c r="O17" s="76">
        <f>C17+I17</f>
        <v>0</v>
      </c>
      <c r="P17" s="30">
        <f>D17+J17</f>
        <v>0</v>
      </c>
      <c r="Q17" s="30">
        <f>E17+K17</f>
        <v>0</v>
      </c>
      <c r="R17" s="30">
        <f>SUM(N17:Q17)</f>
        <v>283.82022471910113</v>
      </c>
      <c r="T17" s="39"/>
    </row>
    <row r="18" spans="1:20" s="38" customFormat="1" ht="20.5" customHeight="1">
      <c r="A18" s="32" t="s">
        <v>12</v>
      </c>
      <c r="B18" s="30">
        <f>B5/T5</f>
        <v>231.93181818181819</v>
      </c>
      <c r="C18" s="76">
        <f>C5/T5</f>
        <v>0</v>
      </c>
      <c r="D18" s="30">
        <f>D5/T5</f>
        <v>0</v>
      </c>
      <c r="E18" s="30">
        <f>E5/T5</f>
        <v>0</v>
      </c>
      <c r="F18" s="30">
        <f>SUM(B18:E18)</f>
        <v>231.93181818181819</v>
      </c>
      <c r="G18" s="31"/>
      <c r="H18" s="30">
        <f>H5/T5</f>
        <v>103.40909090909091</v>
      </c>
      <c r="I18" s="30">
        <f>I5/T5</f>
        <v>0</v>
      </c>
      <c r="J18" s="30">
        <f>J5/T5</f>
        <v>0</v>
      </c>
      <c r="K18" s="30">
        <f>K5/T5</f>
        <v>0</v>
      </c>
      <c r="L18" s="30">
        <f>SUM(H18:K18)</f>
        <v>103.40909090909091</v>
      </c>
      <c r="M18" s="31"/>
      <c r="N18" s="30">
        <f>B18+H18</f>
        <v>335.34090909090912</v>
      </c>
      <c r="O18" s="76">
        <f>C18+I18</f>
        <v>0</v>
      </c>
      <c r="P18" s="30">
        <f>D18+J18</f>
        <v>0</v>
      </c>
      <c r="Q18" s="30">
        <f>E18+K18</f>
        <v>0</v>
      </c>
      <c r="R18" s="30">
        <f>SUM(N18:Q18)</f>
        <v>335.34090909090912</v>
      </c>
      <c r="T18" s="39"/>
    </row>
    <row r="19" spans="1:20" s="38" customFormat="1" ht="20.5" customHeight="1">
      <c r="A19" s="33" t="s">
        <v>3</v>
      </c>
      <c r="B19" s="76">
        <f>B6/T6</f>
        <v>103.15217391304348</v>
      </c>
      <c r="C19" s="76">
        <f>C6/T6</f>
        <v>0</v>
      </c>
      <c r="D19" s="76">
        <f>D6/T6</f>
        <v>0</v>
      </c>
      <c r="E19" s="76">
        <f>E6/T6</f>
        <v>0</v>
      </c>
      <c r="F19" s="76">
        <f>SUM(B19:E19)</f>
        <v>103.15217391304348</v>
      </c>
      <c r="G19" s="31"/>
      <c r="H19" s="76">
        <f>H6/T6</f>
        <v>39.999999999999993</v>
      </c>
      <c r="I19" s="76">
        <f>I6/T6</f>
        <v>0</v>
      </c>
      <c r="J19" s="76">
        <f>J6/T6</f>
        <v>0</v>
      </c>
      <c r="K19" s="76">
        <f>K6/T6</f>
        <v>0</v>
      </c>
      <c r="L19" s="76">
        <f>SUM(H19:K19)</f>
        <v>39.999999999999993</v>
      </c>
      <c r="M19" s="31"/>
      <c r="N19" s="76">
        <f>B19+H19</f>
        <v>143.15217391304347</v>
      </c>
      <c r="O19" s="76">
        <f>C19+I19</f>
        <v>0</v>
      </c>
      <c r="P19" s="76">
        <f>D19+J19</f>
        <v>0</v>
      </c>
      <c r="Q19" s="30">
        <f>E19+K19</f>
        <v>0</v>
      </c>
      <c r="R19" s="30">
        <f>SUM(N19:Q19)</f>
        <v>143.15217391304347</v>
      </c>
      <c r="T19" s="39"/>
    </row>
    <row r="20" spans="1:20" s="38" customFormat="1" ht="20.5" customHeight="1">
      <c r="A20" s="32" t="s">
        <v>4</v>
      </c>
      <c r="B20" s="76">
        <f>B7/T7</f>
        <v>217.97619047619048</v>
      </c>
      <c r="C20" s="76">
        <f>C7/T7</f>
        <v>0</v>
      </c>
      <c r="D20" s="76">
        <f>D7/T7</f>
        <v>0</v>
      </c>
      <c r="E20" s="76">
        <f>E7/T7</f>
        <v>0</v>
      </c>
      <c r="F20" s="76">
        <f>SUM(B20:E20)</f>
        <v>217.97619047619048</v>
      </c>
      <c r="G20" s="31"/>
      <c r="H20" s="76">
        <f>H7/T7</f>
        <v>114.28571428571429</v>
      </c>
      <c r="I20" s="76">
        <f>I7/T7</f>
        <v>0</v>
      </c>
      <c r="J20" s="76">
        <f>J7/T7</f>
        <v>0</v>
      </c>
      <c r="K20" s="76">
        <f>K7/T7</f>
        <v>0</v>
      </c>
      <c r="L20" s="76">
        <f>SUM(H20:K20)</f>
        <v>114.28571428571429</v>
      </c>
      <c r="M20" s="31"/>
      <c r="N20" s="76">
        <f>B20+H20</f>
        <v>332.26190476190476</v>
      </c>
      <c r="O20" s="76">
        <f>C20+I20</f>
        <v>0</v>
      </c>
      <c r="P20" s="76">
        <f>D20+J20</f>
        <v>0</v>
      </c>
      <c r="Q20" s="30">
        <f>E20+K20</f>
        <v>0</v>
      </c>
      <c r="R20" s="30">
        <f>SUM(N20:Q20)</f>
        <v>332.26190476190476</v>
      </c>
      <c r="T20" s="39"/>
    </row>
    <row r="21" spans="1:20" s="38" customFormat="1" ht="20.5" customHeight="1">
      <c r="A21" s="32" t="s">
        <v>5</v>
      </c>
      <c r="B21" s="76">
        <f>B8/T8</f>
        <v>262.65822784810126</v>
      </c>
      <c r="C21" s="76">
        <f>C8/T8</f>
        <v>0</v>
      </c>
      <c r="D21" s="76">
        <f>D8/T8</f>
        <v>0</v>
      </c>
      <c r="E21" s="76">
        <f>E8/T8</f>
        <v>0</v>
      </c>
      <c r="F21" s="76">
        <f>SUM(B21:E21)</f>
        <v>262.65822784810126</v>
      </c>
      <c r="G21" s="31"/>
      <c r="H21" s="76">
        <f>H8/T8</f>
        <v>109.62025316455696</v>
      </c>
      <c r="I21" s="76">
        <f>I8/T8</f>
        <v>0</v>
      </c>
      <c r="J21" s="76">
        <f>J8/T8</f>
        <v>0</v>
      </c>
      <c r="K21" s="76">
        <f>K8/T8</f>
        <v>0</v>
      </c>
      <c r="L21" s="76">
        <f>SUM(H21:K21)</f>
        <v>109.62025316455696</v>
      </c>
      <c r="M21" s="31"/>
      <c r="N21" s="76">
        <f>B21+H21</f>
        <v>372.27848101265823</v>
      </c>
      <c r="O21" s="76">
        <f>C21+I21</f>
        <v>0</v>
      </c>
      <c r="P21" s="76">
        <f>D21+J21</f>
        <v>0</v>
      </c>
      <c r="Q21" s="30">
        <f>E21+K21</f>
        <v>0</v>
      </c>
      <c r="R21" s="30">
        <f>SUM(N21:Q21)</f>
        <v>372.27848101265823</v>
      </c>
      <c r="T21" s="39"/>
    </row>
    <row r="22" spans="1:20" s="38" customFormat="1" ht="20.5" customHeight="1">
      <c r="A22" s="34" t="s">
        <v>6</v>
      </c>
      <c r="B22" s="77">
        <f>SUM(B20:B21)</f>
        <v>480.63441832429174</v>
      </c>
      <c r="C22" s="77">
        <f>SUM(C20:C21)</f>
        <v>0</v>
      </c>
      <c r="D22" s="77">
        <f>SUM(D20:D21)</f>
        <v>0</v>
      </c>
      <c r="E22" s="77">
        <f>SUM(E20:E21)</f>
        <v>0</v>
      </c>
      <c r="F22" s="77">
        <f>SUM(F20:F21)</f>
        <v>480.63441832429174</v>
      </c>
      <c r="G22" s="24"/>
      <c r="H22" s="77">
        <f>SUM(H20:H21)</f>
        <v>223.90596745027125</v>
      </c>
      <c r="I22" s="77">
        <f>SUM(I20:I21)</f>
        <v>0</v>
      </c>
      <c r="J22" s="77">
        <f>SUM(J20:J21)</f>
        <v>0</v>
      </c>
      <c r="K22" s="77">
        <f>SUM(K20:K21)</f>
        <v>0</v>
      </c>
      <c r="L22" s="77">
        <f>SUM(L20:L21)</f>
        <v>223.90596745027125</v>
      </c>
      <c r="M22" s="24"/>
      <c r="N22" s="77">
        <f>SUM(N20:N21)</f>
        <v>704.54038577456299</v>
      </c>
      <c r="O22" s="77">
        <f>SUM(O20:O21)</f>
        <v>0</v>
      </c>
      <c r="P22" s="77">
        <f>SUM(P20:P21)</f>
        <v>0</v>
      </c>
      <c r="Q22" s="35">
        <f>SUM(Q20:Q21)</f>
        <v>0</v>
      </c>
      <c r="R22" s="35">
        <f>SUM(R20:R21)</f>
        <v>704.54038577456299</v>
      </c>
      <c r="T22" s="39"/>
    </row>
    <row r="23" spans="1:20" s="38" customFormat="1" ht="20.5" customHeight="1">
      <c r="A23" s="32" t="s">
        <v>10</v>
      </c>
      <c r="B23" s="76">
        <f>B10/T10</f>
        <v>296.93333333333334</v>
      </c>
      <c r="C23" s="76">
        <f>C10/T10</f>
        <v>0</v>
      </c>
      <c r="D23" s="76">
        <f>D10/T10</f>
        <v>0</v>
      </c>
      <c r="E23" s="76">
        <f>E10/T10</f>
        <v>0</v>
      </c>
      <c r="F23" s="76">
        <f>SUM(B23:E23)</f>
        <v>296.93333333333334</v>
      </c>
      <c r="G23" s="31"/>
      <c r="H23" s="76">
        <f>H10/T10</f>
        <v>89.866666666666674</v>
      </c>
      <c r="I23" s="76">
        <f>I10/T10</f>
        <v>0</v>
      </c>
      <c r="J23" s="76">
        <f>J10/T10</f>
        <v>0</v>
      </c>
      <c r="K23" s="76">
        <f>K10/T10</f>
        <v>0</v>
      </c>
      <c r="L23" s="76">
        <f>SUM(H23:K23)</f>
        <v>89.866666666666674</v>
      </c>
      <c r="M23" s="31"/>
      <c r="N23" s="76">
        <f>B23+H23</f>
        <v>386.8</v>
      </c>
      <c r="O23" s="76">
        <f>C23+I23</f>
        <v>0</v>
      </c>
      <c r="P23" s="76">
        <f>D23+J23</f>
        <v>0</v>
      </c>
      <c r="Q23" s="30">
        <f>E23+K23</f>
        <v>0</v>
      </c>
      <c r="R23" s="30">
        <f>SUM(N23:Q23)</f>
        <v>386.8</v>
      </c>
      <c r="T23" s="39"/>
    </row>
    <row r="24" spans="1:20" s="38" customFormat="1" ht="20.5" customHeight="1">
      <c r="A24" s="33" t="s">
        <v>7</v>
      </c>
      <c r="B24" s="76">
        <f>B11/T11</f>
        <v>87.375</v>
      </c>
      <c r="C24" s="76">
        <f>C11/T11</f>
        <v>0</v>
      </c>
      <c r="D24" s="76">
        <f>D11/T11</f>
        <v>0</v>
      </c>
      <c r="E24" s="76">
        <f>E11/T11</f>
        <v>0</v>
      </c>
      <c r="F24" s="76">
        <f>SUM(B24:E24)</f>
        <v>87.375</v>
      </c>
      <c r="G24" s="31"/>
      <c r="H24" s="76">
        <f>H11/T11</f>
        <v>29.75</v>
      </c>
      <c r="I24" s="76">
        <f>I11/T11</f>
        <v>0</v>
      </c>
      <c r="J24" s="76">
        <f>J11/T11</f>
        <v>0</v>
      </c>
      <c r="K24" s="76">
        <f>K11/T11</f>
        <v>0</v>
      </c>
      <c r="L24" s="76">
        <f>SUM(H24:K24)</f>
        <v>29.75</v>
      </c>
      <c r="M24" s="31"/>
      <c r="N24" s="76">
        <f>B24+H24</f>
        <v>117.125</v>
      </c>
      <c r="O24" s="76">
        <f>C24+I24</f>
        <v>0</v>
      </c>
      <c r="P24" s="76">
        <f>D24+J24</f>
        <v>0</v>
      </c>
      <c r="Q24" s="30">
        <f>E24+K24</f>
        <v>0</v>
      </c>
      <c r="R24" s="30">
        <f>SUM(N24:Q24)</f>
        <v>117.125</v>
      </c>
      <c r="T24" s="39"/>
    </row>
    <row r="25" spans="1:20" s="38" customFormat="1" ht="20.5" customHeight="1">
      <c r="A25" s="36" t="s">
        <v>8</v>
      </c>
      <c r="B25" s="37">
        <f>SUM(B17+B18+B19+B20+B21+B23+B24)</f>
        <v>1402.1615752131609</v>
      </c>
      <c r="C25" s="37">
        <f>SUM(C17+C18+C19+C20+C21+C23+C24)</f>
        <v>0</v>
      </c>
      <c r="D25" s="37">
        <f>SUM(D17+D18+D19+D20+D21+D23+D24)</f>
        <v>0</v>
      </c>
      <c r="E25" s="37">
        <f>SUM(E17+E18+E19+E20+E21+E23+E24)</f>
        <v>0</v>
      </c>
      <c r="F25" s="37">
        <f>SUM(B25:E25)</f>
        <v>1402.1615752131609</v>
      </c>
      <c r="G25" s="24"/>
      <c r="H25" s="37">
        <f>SUM(H17+H18+H19+H20+H21+H23+H24)</f>
        <v>568.61711828445573</v>
      </c>
      <c r="I25" s="37">
        <f>SUM(I17+I18+I19+I20+I21+I23+I24)</f>
        <v>0</v>
      </c>
      <c r="J25" s="37">
        <f>SUM(J17+J18+J19+J20+J21+J23+J24)</f>
        <v>0</v>
      </c>
      <c r="K25" s="37">
        <f>SUM(K17+K18+K19+K20+K21+K23+K24)</f>
        <v>0</v>
      </c>
      <c r="L25" s="37">
        <f>SUM(H25:K25)</f>
        <v>568.61711828445573</v>
      </c>
      <c r="M25" s="24"/>
      <c r="N25" s="37">
        <f>SUM(N17+N18+N19+N20+N21+N23+N24)</f>
        <v>1970.7786934976166</v>
      </c>
      <c r="O25" s="37">
        <f>SUM(O17+O18+O19+O20+O21+O23+O24)</f>
        <v>0</v>
      </c>
      <c r="P25" s="37">
        <f>SUM(P17+P18+P19+P20+P21+P23+P24)</f>
        <v>0</v>
      </c>
      <c r="Q25" s="37">
        <f>SUM(Q17+Q18+Q19+Q20+Q21+Q23+Q24)</f>
        <v>0</v>
      </c>
      <c r="R25" s="37">
        <f>SUM(N25:Q25)</f>
        <v>1970.7786934976166</v>
      </c>
      <c r="T25" s="39"/>
    </row>
    <row r="26" spans="1:20" customFormat="1" ht="20.5" customHeight="1"/>
  </sheetData>
  <mergeCells count="9">
    <mergeCell ref="N15:R15"/>
    <mergeCell ref="A2:A3"/>
    <mergeCell ref="B2:F2"/>
    <mergeCell ref="H2:L2"/>
    <mergeCell ref="N2:R2"/>
    <mergeCell ref="T2:T3"/>
    <mergeCell ref="A15:A16"/>
    <mergeCell ref="B15:F15"/>
    <mergeCell ref="H15:L15"/>
  </mergeCells>
  <pageMargins left="0.27559055118110237" right="0.23622047244094491" top="1.1811023622047245" bottom="0.23622047244094491" header="0.27559055118110237" footer="0.27559055118110237"/>
  <pageSetup scale="90" orientation="landscape" horizontalDpi="4294967292" verticalDpi="300" r:id="rId1"/>
  <headerFooter alignWithMargins="0">
    <oddHeader>&amp;L&amp;G&amp;C&amp;"-,Bold"&amp;10ELECTRICAL DISTRIBUTOR SALES SUMMARY -&amp;11 2018&amp;10
&amp;"-,Regular"(Reported in $ millions)</oddHeader>
  </headerFooter>
  <rowBreaks count="2" manualBreakCount="2">
    <brk id="26" max="16383" man="1"/>
    <brk id="54" max="16383" man="1"/>
  </row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66"/>
  <sheetViews>
    <sheetView tabSelected="1" topLeftCell="A22" zoomScale="118" zoomScaleNormal="118" workbookViewId="0">
      <selection activeCell="H160" sqref="H160"/>
    </sheetView>
  </sheetViews>
  <sheetFormatPr baseColWidth="10" defaultColWidth="9.1640625" defaultRowHeight="18.75" customHeight="1"/>
  <cols>
    <col min="1" max="1" width="23.6640625" style="21" customWidth="1"/>
    <col min="2" max="4" width="10.33203125" style="21" customWidth="1"/>
    <col min="5" max="5" width="3.1640625" style="21" customWidth="1"/>
    <col min="6" max="6" width="10.33203125" style="21" customWidth="1"/>
    <col min="7" max="7" width="3.5" style="22" customWidth="1"/>
    <col min="8" max="8" width="23.5" style="22" customWidth="1"/>
    <col min="9" max="11" width="10.33203125" style="22" customWidth="1"/>
    <col min="12" max="12" width="2.33203125" style="22" customWidth="1"/>
    <col min="13" max="13" width="9.33203125" style="22" bestFit="1" customWidth="1"/>
    <col min="14" max="16" width="7.1640625" style="22" customWidth="1"/>
    <col min="17" max="18" width="7.1640625" style="21" customWidth="1"/>
    <col min="19" max="16384" width="9.1640625" style="21"/>
  </cols>
  <sheetData>
    <row r="1" spans="1:17" ht="20.5" customHeight="1">
      <c r="A1" s="227" t="s">
        <v>220</v>
      </c>
      <c r="B1" s="227"/>
      <c r="C1" s="227"/>
      <c r="D1" s="227"/>
      <c r="E1" s="227"/>
      <c r="F1" s="227"/>
      <c r="G1" s="227"/>
      <c r="H1" s="227"/>
      <c r="I1" s="227"/>
      <c r="J1" s="227"/>
      <c r="K1" s="227"/>
      <c r="L1" s="227"/>
      <c r="M1" s="227"/>
      <c r="N1" s="25"/>
      <c r="O1" s="25"/>
      <c r="P1" s="25"/>
      <c r="Q1" s="25"/>
    </row>
    <row r="2" spans="1:17" ht="9.75" customHeight="1"/>
    <row r="3" spans="1:17" ht="17" customHeight="1">
      <c r="A3" s="91" t="s">
        <v>214</v>
      </c>
    </row>
    <row r="4" spans="1:17" s="93" customFormat="1" ht="18.75" customHeight="1">
      <c r="A4" s="92" t="s">
        <v>221</v>
      </c>
      <c r="G4" s="94"/>
      <c r="H4" s="92" t="s">
        <v>215</v>
      </c>
      <c r="N4" s="94"/>
      <c r="O4" s="94"/>
      <c r="P4" s="94"/>
    </row>
    <row r="5" spans="1:17" s="27" customFormat="1" ht="15.75" customHeight="1">
      <c r="A5" s="207" t="s">
        <v>2</v>
      </c>
      <c r="B5" s="220" t="s">
        <v>136</v>
      </c>
      <c r="C5" s="221"/>
      <c r="D5" s="222"/>
      <c r="E5" s="41"/>
      <c r="F5" s="223" t="s">
        <v>137</v>
      </c>
      <c r="G5" s="22"/>
      <c r="H5" s="207" t="s">
        <v>2</v>
      </c>
      <c r="I5" s="220" t="s">
        <v>136</v>
      </c>
      <c r="J5" s="221"/>
      <c r="K5" s="222"/>
      <c r="L5" s="95"/>
      <c r="M5" s="223" t="s">
        <v>137</v>
      </c>
      <c r="N5" s="22"/>
      <c r="O5" s="22"/>
      <c r="P5" s="22"/>
    </row>
    <row r="6" spans="1:17" s="27" customFormat="1" ht="17.25" customHeight="1">
      <c r="A6" s="208" t="s">
        <v>2</v>
      </c>
      <c r="B6" s="96" t="s">
        <v>138</v>
      </c>
      <c r="C6" s="97" t="s">
        <v>28</v>
      </c>
      <c r="D6" s="193" t="s">
        <v>17</v>
      </c>
      <c r="E6" s="95"/>
      <c r="F6" s="224"/>
      <c r="G6" s="41"/>
      <c r="H6" s="208" t="s">
        <v>2</v>
      </c>
      <c r="I6" s="96" t="s">
        <v>138</v>
      </c>
      <c r="J6" s="97" t="s">
        <v>28</v>
      </c>
      <c r="K6" s="193" t="s">
        <v>17</v>
      </c>
      <c r="L6" s="95"/>
      <c r="M6" s="224"/>
      <c r="N6" s="22"/>
      <c r="O6" s="22"/>
      <c r="P6" s="22"/>
    </row>
    <row r="7" spans="1:17" s="27" customFormat="1" ht="18.75" customHeight="1">
      <c r="A7" s="98" t="s">
        <v>11</v>
      </c>
      <c r="B7" s="100">
        <f>'back data'!B17/'2017 Distributor industry'!B2-1</f>
        <v>6.1356932153392219E-2</v>
      </c>
      <c r="C7" s="101">
        <f>'back data'!H17/'2017 Distributor industry'!G2-1</f>
        <v>0.14128728414442704</v>
      </c>
      <c r="D7" s="99">
        <f>'back data'!N17/'2017 Distributor industry'!L2-1</f>
        <v>8.3190394511149179E-2</v>
      </c>
      <c r="F7" s="99"/>
      <c r="G7" s="22"/>
      <c r="H7" s="98" t="s">
        <v>11</v>
      </c>
      <c r="I7" s="100">
        <f>'back data'!B17/'2017 Distributor industry'!E2-1</f>
        <v>-2.5988088792636588E-2</v>
      </c>
      <c r="J7" s="101">
        <f>'back data'!H17/'2017 Distributor industry'!J2-1</f>
        <v>4.9062049062049251E-2</v>
      </c>
      <c r="K7" s="99">
        <f>'back data'!N17/'2017 Distributor industry'!O2-1</f>
        <v>-5.5118110236219708E-3</v>
      </c>
      <c r="M7" s="99"/>
      <c r="N7" s="22"/>
      <c r="O7" s="22"/>
      <c r="P7" s="22"/>
    </row>
    <row r="8" spans="1:17" s="27" customFormat="1" ht="18.75" customHeight="1">
      <c r="A8" s="102" t="s">
        <v>12</v>
      </c>
      <c r="B8" s="103">
        <f>'back data'!B18/'2017 Distributor industry'!B3-1</f>
        <v>6.8586387434555141E-2</v>
      </c>
      <c r="C8" s="101">
        <f>'back data'!H18/'2017 Distributor industry'!G3-1</f>
        <v>8.7216248506571059E-2</v>
      </c>
      <c r="D8" s="101">
        <f>'back data'!N18/'2017 Distributor industry'!L3-1</f>
        <v>7.4262832180560734E-2</v>
      </c>
      <c r="F8" s="101"/>
      <c r="G8" s="22"/>
      <c r="H8" s="102" t="s">
        <v>12</v>
      </c>
      <c r="I8" s="103">
        <f>'back data'!B18/'2017 Distributor industry'!E3-1</f>
        <v>-6.2901744719926489E-2</v>
      </c>
      <c r="J8" s="101">
        <f>'back data'!H18/'2017 Distributor industry'!J3-1</f>
        <v>-8.1735620585267399E-2</v>
      </c>
      <c r="K8" s="101">
        <f>'back data'!N18/'2017 Distributor industry'!O3-1</f>
        <v>-6.8791416850741527E-2</v>
      </c>
      <c r="M8" s="101"/>
      <c r="N8" s="22"/>
      <c r="O8" s="22"/>
      <c r="P8" s="22"/>
    </row>
    <row r="9" spans="1:17" s="27" customFormat="1" ht="18.75" customHeight="1">
      <c r="A9" s="104" t="s">
        <v>3</v>
      </c>
      <c r="B9" s="100">
        <f>'back data'!B19/'2017 Distributor industry'!B4-1</f>
        <v>0.113849765258216</v>
      </c>
      <c r="C9" s="101">
        <f>'back data'!H19/'2017 Distributor industry'!G4-1</f>
        <v>1.377410468319562E-2</v>
      </c>
      <c r="D9" s="99">
        <f>'back data'!N19/'2017 Distributor industry'!L4-1</f>
        <v>8.395061728395059E-2</v>
      </c>
      <c r="F9" s="99"/>
      <c r="G9" s="22"/>
      <c r="H9" s="104" t="s">
        <v>3</v>
      </c>
      <c r="I9" s="100">
        <f>'back data'!B19/'2017 Distributor industry'!E4-1</f>
        <v>-7.7745383867832807E-2</v>
      </c>
      <c r="J9" s="101">
        <f>'back data'!H19/'2017 Distributor industry'!J4-1</f>
        <v>-0.2396694214876034</v>
      </c>
      <c r="K9" s="99">
        <f>'back data'!N19/'2017 Distributor industry'!O4-1</f>
        <v>-0.12954395241242567</v>
      </c>
      <c r="M9" s="99"/>
      <c r="N9" s="22"/>
      <c r="O9" s="22"/>
      <c r="P9" s="22"/>
    </row>
    <row r="10" spans="1:17" s="27" customFormat="1" ht="18.75" customHeight="1">
      <c r="A10" s="102" t="s">
        <v>4</v>
      </c>
      <c r="B10" s="103">
        <f>'back data'!B20/'2017 Distributor industry'!B5-1</f>
        <v>3.5633484162895801E-2</v>
      </c>
      <c r="C10" s="101">
        <f>'back data'!H20/'2017 Distributor industry'!G5-1</f>
        <v>0.10091743119266061</v>
      </c>
      <c r="D10" s="101">
        <f>'back data'!N20/'2017 Distributor industry'!L5-1</f>
        <v>5.7196969696969635E-2</v>
      </c>
      <c r="F10" s="105"/>
      <c r="G10" s="22"/>
      <c r="H10" s="106" t="s">
        <v>4</v>
      </c>
      <c r="I10" s="103">
        <f>'back data'!B20/'2017 Distributor industry'!E5-1</f>
        <v>-3.0704076230810062E-2</v>
      </c>
      <c r="J10" s="101">
        <f>'back data'!H20/'2017 Distributor industry'!J5-1</f>
        <v>-6.6147859922178975E-2</v>
      </c>
      <c r="K10" s="101">
        <f>'back data'!N20/'2017 Distributor industry'!O5-1</f>
        <v>-4.3195063421323399E-2</v>
      </c>
      <c r="M10" s="105"/>
      <c r="N10" s="22"/>
      <c r="O10" s="22"/>
      <c r="P10" s="22"/>
    </row>
    <row r="11" spans="1:17" s="27" customFormat="1" ht="18.75" customHeight="1">
      <c r="A11" s="104" t="s">
        <v>5</v>
      </c>
      <c r="B11" s="100">
        <f>'back data'!B21/'2017 Distributor industry'!B6-1</f>
        <v>8.3550913838120078E-2</v>
      </c>
      <c r="C11" s="101">
        <f>'back data'!H21/'2017 Distributor industry'!G6-1</f>
        <v>0.18467852257181949</v>
      </c>
      <c r="D11" s="99">
        <f>'back data'!N21/'2017 Distributor industry'!L6-1</f>
        <v>0.11148904006046867</v>
      </c>
      <c r="F11" s="105"/>
      <c r="G11" s="22"/>
      <c r="H11" s="104" t="s">
        <v>5</v>
      </c>
      <c r="I11" s="100">
        <f>'back data'!B21/'2017 Distributor industry'!E6-1</f>
        <v>-5.9809696420480174E-2</v>
      </c>
      <c r="J11" s="101">
        <f>'back data'!H21/'2017 Distributor industry'!J6-1</f>
        <v>-9.0336134453781525E-2</v>
      </c>
      <c r="K11" s="99">
        <f>'back data'!N21/'2017 Distributor industry'!O6-1</f>
        <v>-6.9009180120291114E-2</v>
      </c>
      <c r="M11" s="105"/>
      <c r="N11" s="22"/>
      <c r="O11" s="22"/>
      <c r="P11" s="22"/>
    </row>
    <row r="12" spans="1:17" s="27" customFormat="1" ht="18.75" customHeight="1">
      <c r="A12" s="107" t="s">
        <v>6</v>
      </c>
      <c r="B12" s="110">
        <f>'back data'!B22/'2017 Distributor industry'!B7-1</f>
        <v>6.1281327778738959E-2</v>
      </c>
      <c r="C12" s="111">
        <f>'back data'!H22/'2017 Distributor industry'!G7-1</f>
        <v>0.1403923494919106</v>
      </c>
      <c r="D12" s="111">
        <f>'back data'!N22/'2017 Distributor industry'!L7-1</f>
        <v>8.520648803223585E-2</v>
      </c>
      <c r="E12" s="108"/>
      <c r="F12" s="109"/>
      <c r="G12" s="22"/>
      <c r="H12" s="107" t="s">
        <v>6</v>
      </c>
      <c r="I12" s="110">
        <f>'back data'!B22/'2017 Distributor industry'!E7-1</f>
        <v>-4.6829379084869616E-2</v>
      </c>
      <c r="J12" s="111">
        <f>'back data'!H22/'2017 Distributor industry'!J7-1</f>
        <v>-7.8148653679116609E-2</v>
      </c>
      <c r="K12" s="111">
        <f>'back data'!N22/'2017 Distributor industry'!O7-1</f>
        <v>-5.7011006476414883E-2</v>
      </c>
      <c r="L12" s="108"/>
      <c r="M12" s="109"/>
      <c r="N12" s="22"/>
      <c r="O12" s="22"/>
      <c r="P12" s="22"/>
    </row>
    <row r="13" spans="1:17" s="27" customFormat="1" ht="18.75" customHeight="1">
      <c r="A13" s="102" t="s">
        <v>10</v>
      </c>
      <c r="B13" s="100">
        <f>'back data'!B23/'2017 Distributor industry'!B8-1</f>
        <v>0.10029644268774707</v>
      </c>
      <c r="C13" s="101">
        <f>'back data'!H23/'2017 Distributor industry'!G8-1</f>
        <v>-2.8818443804034644E-2</v>
      </c>
      <c r="D13" s="99">
        <f>'back data'!N23/'2017 Distributor industry'!L8-1</f>
        <v>6.7328918322295817E-2</v>
      </c>
      <c r="F13" s="99"/>
      <c r="G13" s="22"/>
      <c r="H13" s="102" t="s">
        <v>10</v>
      </c>
      <c r="I13" s="100">
        <f>'back data'!B23/'2017 Distributor industry'!E8-1</f>
        <v>-9.7649918962722793E-2</v>
      </c>
      <c r="J13" s="101">
        <f>'back data'!H23/'2017 Distributor industry'!J8-1</f>
        <v>-0.15855181023720344</v>
      </c>
      <c r="K13" s="99">
        <f>'back data'!N23/'2017 Distributor industry'!O8-1</f>
        <v>-0.11257265218721324</v>
      </c>
      <c r="M13" s="99"/>
      <c r="N13" s="22"/>
      <c r="O13" s="22"/>
      <c r="P13" s="22"/>
    </row>
    <row r="14" spans="1:17" s="27" customFormat="1" ht="18.75" customHeight="1">
      <c r="A14" s="104" t="s">
        <v>7</v>
      </c>
      <c r="B14" s="103">
        <f>'back data'!B24/'2017 Distributor industry'!B9-1</f>
        <v>0.10426540284360208</v>
      </c>
      <c r="C14" s="101">
        <f>'back data'!H24/'2017 Distributor industry'!G9-1</f>
        <v>0.10697674418604652</v>
      </c>
      <c r="D14" s="101">
        <f>'back data'!N24/'2017 Distributor industry'!L9-1</f>
        <v>0.10495283018867929</v>
      </c>
      <c r="F14" s="101"/>
      <c r="G14" s="22"/>
      <c r="H14" s="104" t="s">
        <v>7</v>
      </c>
      <c r="I14" s="103">
        <f>'back data'!B24/'2017 Distributor industry'!E9-1</f>
        <v>-7.6618229854689579E-2</v>
      </c>
      <c r="J14" s="101">
        <f>'back data'!H24/'2017 Distributor industry'!J9-1</f>
        <v>0.12796208530805697</v>
      </c>
      <c r="K14" s="101">
        <f>'back data'!N24/'2017 Distributor industry'!O9-1</f>
        <v>-3.2024793388429784E-2</v>
      </c>
      <c r="M14" s="101"/>
      <c r="N14" s="22"/>
      <c r="O14" s="22"/>
      <c r="P14" s="22"/>
    </row>
    <row r="15" spans="1:17" s="27" customFormat="1" ht="19.5" customHeight="1">
      <c r="A15" s="112" t="s">
        <v>8</v>
      </c>
      <c r="B15" s="103">
        <f>'back data'!B25/'2017 Distributor industry'!B10-1</f>
        <v>7.6948443923170684E-2</v>
      </c>
      <c r="C15" s="101">
        <f>'back data'!H25/'2017 Distributor industry'!G10-1</f>
        <v>8.9528794427831127E-2</v>
      </c>
      <c r="D15" s="101">
        <f>'back data'!N25/'2017 Distributor industry'!L10-1</f>
        <v>8.0548259639581676E-2</v>
      </c>
      <c r="F15" s="113"/>
      <c r="G15" s="22"/>
      <c r="H15" s="112" t="s">
        <v>8</v>
      </c>
      <c r="I15" s="114">
        <f>'back data'!B25/'2017 Distributor industry'!E10-1</f>
        <v>-6.1983596473029423E-2</v>
      </c>
      <c r="J15" s="111">
        <f>'back data'!H25/'2017 Distributor industry'!J10-1</f>
        <v>-8.1616218289284559E-2</v>
      </c>
      <c r="K15" s="113">
        <f>'back data'!N25/'2017 Distributor industry'!O10-1</f>
        <v>-6.7733706425607276E-2</v>
      </c>
      <c r="M15" s="113"/>
      <c r="N15" s="22"/>
      <c r="O15" s="22"/>
      <c r="P15" s="22"/>
    </row>
    <row r="16" spans="1:17" s="27" customFormat="1" ht="10.25" customHeight="1">
      <c r="A16" s="135"/>
      <c r="B16" s="136"/>
      <c r="C16" s="136"/>
      <c r="D16" s="136"/>
      <c r="F16" s="137"/>
      <c r="G16" s="22"/>
      <c r="H16" s="135"/>
      <c r="I16" s="136"/>
      <c r="J16" s="136"/>
      <c r="K16" s="136"/>
      <c r="M16" s="137"/>
      <c r="N16" s="22"/>
      <c r="O16" s="22"/>
      <c r="P16" s="22"/>
    </row>
    <row r="17" spans="1:16" s="27" customFormat="1" ht="14.5" customHeight="1">
      <c r="A17" s="115" t="s">
        <v>139</v>
      </c>
      <c r="B17" s="116"/>
      <c r="C17" s="116"/>
      <c r="D17" s="116"/>
      <c r="E17" s="117"/>
      <c r="F17" s="116"/>
      <c r="G17" s="118"/>
      <c r="H17" s="115"/>
      <c r="I17" s="42"/>
      <c r="J17" s="42"/>
      <c r="K17" s="42"/>
      <c r="M17" s="119"/>
      <c r="N17" s="22"/>
      <c r="O17" s="22"/>
      <c r="P17" s="22"/>
    </row>
    <row r="18" spans="1:16" s="27" customFormat="1" ht="21" customHeight="1">
      <c r="A18" s="186"/>
      <c r="B18" s="136"/>
      <c r="C18" s="136"/>
      <c r="D18" s="136"/>
      <c r="F18" s="137"/>
      <c r="G18" s="22"/>
      <c r="H18" s="135"/>
      <c r="I18" s="136"/>
      <c r="J18" s="136"/>
      <c r="K18" s="136"/>
      <c r="M18" s="137"/>
      <c r="N18" s="22"/>
      <c r="O18" s="22"/>
      <c r="P18" s="22"/>
    </row>
    <row r="19" spans="1:16" ht="21.5" customHeight="1">
      <c r="A19" s="91" t="s">
        <v>216</v>
      </c>
      <c r="B19" s="137"/>
      <c r="C19" s="137"/>
      <c r="D19" s="137"/>
      <c r="F19" s="137"/>
      <c r="H19" s="135"/>
      <c r="I19" s="137"/>
      <c r="J19" s="137"/>
      <c r="K19" s="137"/>
      <c r="M19" s="137"/>
    </row>
    <row r="20" spans="1:16" ht="18.75" customHeight="1">
      <c r="G20" s="21"/>
    </row>
    <row r="22" spans="1:16" ht="18.75" customHeight="1">
      <c r="A22" s="138"/>
    </row>
    <row r="24" spans="1:16" ht="18.75" customHeight="1">
      <c r="A24" s="204"/>
      <c r="B24" s="204"/>
      <c r="C24" s="204"/>
      <c r="D24" s="204"/>
      <c r="E24" s="204"/>
      <c r="F24" s="204"/>
      <c r="G24" s="204"/>
      <c r="H24" s="190"/>
    </row>
    <row r="31" spans="1:16" ht="29" customHeight="1"/>
    <row r="32" spans="1:16" ht="12" customHeight="1"/>
    <row r="33" spans="1:16" ht="18" hidden="1" customHeight="1"/>
    <row r="34" spans="1:16" ht="18" hidden="1" customHeight="1"/>
    <row r="35" spans="1:16" s="27" customFormat="1" ht="33" hidden="1" customHeight="1">
      <c r="A35" s="91" t="s">
        <v>179</v>
      </c>
      <c r="G35" s="22"/>
      <c r="H35" s="22"/>
      <c r="I35" s="22"/>
      <c r="J35" s="22"/>
      <c r="K35" s="22"/>
      <c r="L35" s="22"/>
      <c r="M35" s="22"/>
      <c r="N35" s="22"/>
      <c r="O35" s="22"/>
      <c r="P35" s="22"/>
    </row>
    <row r="36" spans="1:16" s="140" customFormat="1" ht="18" hidden="1" customHeight="1">
      <c r="A36" s="139" t="s">
        <v>180</v>
      </c>
      <c r="G36" s="141"/>
      <c r="H36" s="139" t="s">
        <v>181</v>
      </c>
      <c r="L36" s="141"/>
      <c r="M36" s="141"/>
      <c r="N36" s="141"/>
      <c r="O36" s="141"/>
      <c r="P36" s="141"/>
    </row>
    <row r="37" spans="1:16" s="144" customFormat="1" ht="18" hidden="1" customHeight="1">
      <c r="A37" s="225" t="s">
        <v>2</v>
      </c>
      <c r="B37" s="209" t="s">
        <v>136</v>
      </c>
      <c r="C37" s="210"/>
      <c r="D37" s="211"/>
      <c r="E37" s="19"/>
      <c r="F37" s="212" t="s">
        <v>137</v>
      </c>
      <c r="G37" s="142"/>
      <c r="H37" s="225" t="s">
        <v>2</v>
      </c>
      <c r="I37" s="209" t="s">
        <v>136</v>
      </c>
      <c r="J37" s="210"/>
      <c r="K37" s="211"/>
      <c r="L37" s="143"/>
      <c r="M37" s="212" t="s">
        <v>137</v>
      </c>
      <c r="N37" s="142"/>
      <c r="O37" s="142"/>
      <c r="P37" s="142"/>
    </row>
    <row r="38" spans="1:16" s="144" customFormat="1" ht="18" hidden="1" customHeight="1">
      <c r="A38" s="226" t="s">
        <v>2</v>
      </c>
      <c r="B38" s="145" t="s">
        <v>138</v>
      </c>
      <c r="C38" s="146" t="s">
        <v>28</v>
      </c>
      <c r="D38" s="191" t="s">
        <v>17</v>
      </c>
      <c r="E38" s="143"/>
      <c r="F38" s="213"/>
      <c r="G38" s="19"/>
      <c r="H38" s="226" t="s">
        <v>2</v>
      </c>
      <c r="I38" s="145" t="s">
        <v>138</v>
      </c>
      <c r="J38" s="146" t="s">
        <v>28</v>
      </c>
      <c r="K38" s="191" t="s">
        <v>17</v>
      </c>
      <c r="L38" s="143"/>
      <c r="M38" s="213"/>
      <c r="N38" s="142"/>
      <c r="O38" s="142"/>
      <c r="P38" s="142"/>
    </row>
    <row r="39" spans="1:16" ht="18" hidden="1" customHeight="1">
      <c r="A39" s="147" t="s">
        <v>11</v>
      </c>
      <c r="B39" s="100">
        <f>'back data'!C17/'2017 Distributor industry'!C2-1</f>
        <v>-1</v>
      </c>
      <c r="C39" s="101">
        <f>'back data'!I17/'2017 Distributor industry'!H2-1</f>
        <v>-1</v>
      </c>
      <c r="D39" s="99">
        <f>'back data'!O17/'2017 Distributor industry'!M2-1</f>
        <v>-1</v>
      </c>
      <c r="E39" s="121"/>
      <c r="F39" s="120">
        <v>-1E-3</v>
      </c>
      <c r="H39" s="147" t="s">
        <v>11</v>
      </c>
      <c r="I39" s="100">
        <f>SUM('back data'!B17:C17)/SUM('2017 Distributor industry'!B2:C2)-1</f>
        <v>-0.4779454439930354</v>
      </c>
      <c r="J39" s="101">
        <f>SUM('back data'!H17:I17)/SUM('2017 Distributor industry'!G2:H2)-1</f>
        <v>-0.43069694596711039</v>
      </c>
      <c r="K39" s="99">
        <f>SUM('back data'!N17:O17)/SUM('2017 Distributor industry'!L2:M2)-1</f>
        <v>-0.46517044251535034</v>
      </c>
      <c r="L39" s="122"/>
      <c r="M39" s="120">
        <v>-4.0000000000000001E-3</v>
      </c>
    </row>
    <row r="40" spans="1:16" ht="18" hidden="1" customHeight="1">
      <c r="A40" s="148" t="s">
        <v>12</v>
      </c>
      <c r="B40" s="103">
        <f>'back data'!C18/'2017 Distributor industry'!C3-1</f>
        <v>-1</v>
      </c>
      <c r="C40" s="101">
        <f>'back data'!I18/'2017 Distributor industry'!H3-1</f>
        <v>-1</v>
      </c>
      <c r="D40" s="101">
        <f>'back data'!O18/'2017 Distributor industry'!M3-1</f>
        <v>-1</v>
      </c>
      <c r="E40" s="121"/>
      <c r="F40" s="123">
        <v>-2.1999999999999999E-2</v>
      </c>
      <c r="H40" s="148" t="s">
        <v>12</v>
      </c>
      <c r="I40" s="103">
        <f>SUM('back data'!B18:C18)/SUM('2017 Distributor industry'!B3:C3)-1</f>
        <v>-0.48052939679307716</v>
      </c>
      <c r="J40" s="101">
        <f>SUM('back data'!H18:I18)/SUM('2017 Distributor industry'!G3:H3)-1</f>
        <v>-0.48587570621468923</v>
      </c>
      <c r="K40" s="101">
        <f>SUM('back data'!N18:O18)/SUM('2017 Distributor industry'!L3:M3)-1</f>
        <v>-0.48218985786980162</v>
      </c>
      <c r="L40" s="122"/>
      <c r="M40" s="123">
        <v>-6.7000000000000004E-2</v>
      </c>
    </row>
    <row r="41" spans="1:16" ht="18" hidden="1" customHeight="1">
      <c r="A41" s="149" t="s">
        <v>3</v>
      </c>
      <c r="B41" s="100">
        <f>'back data'!C19/'2017 Distributor industry'!C4-1</f>
        <v>-1</v>
      </c>
      <c r="C41" s="101">
        <f>'back data'!I19/'2017 Distributor industry'!H4-1</f>
        <v>-1</v>
      </c>
      <c r="D41" s="99">
        <f>'back data'!O19/'2017 Distributor industry'!M4-1</f>
        <v>-1</v>
      </c>
      <c r="E41" s="121"/>
      <c r="F41" s="120">
        <v>-8.6999999999999994E-2</v>
      </c>
      <c r="H41" s="149" t="s">
        <v>3</v>
      </c>
      <c r="I41" s="100">
        <f>SUM('back data'!B19:C19)/SUM('2017 Distributor industry'!B4:C4)-1</f>
        <v>-0.45081018518518512</v>
      </c>
      <c r="J41" s="101">
        <f>SUM('back data'!H19:I19)/SUM('2017 Distributor industry'!G4:H4)-1</f>
        <v>-0.51769331585845357</v>
      </c>
      <c r="K41" s="99">
        <f>SUM('back data'!N19:O19)/SUM('2017 Distributor industry'!L4:M4)-1</f>
        <v>-0.4712966680048174</v>
      </c>
      <c r="L41" s="122"/>
      <c r="M41" s="120">
        <v>-5.1999999999999998E-2</v>
      </c>
    </row>
    <row r="42" spans="1:16" ht="18" hidden="1" customHeight="1">
      <c r="A42" s="148" t="s">
        <v>4</v>
      </c>
      <c r="B42" s="103">
        <f>'back data'!C20/'2017 Distributor industry'!C5-1</f>
        <v>-1</v>
      </c>
      <c r="C42" s="101">
        <f>'back data'!I20/'2017 Distributor industry'!H5-1</f>
        <v>-1</v>
      </c>
      <c r="D42" s="101">
        <f>'back data'!O20/'2017 Distributor industry'!M5-1</f>
        <v>-1</v>
      </c>
      <c r="E42" s="121"/>
      <c r="F42" s="105"/>
      <c r="H42" s="148" t="s">
        <v>4</v>
      </c>
      <c r="I42" s="103">
        <f>SUM('back data'!B20:C20)/SUM('2017 Distributor industry'!B5:C5)-1</f>
        <v>-0.48826159865846841</v>
      </c>
      <c r="J42" s="101">
        <f>SUM('back data'!H20:I20)/SUM('2017 Distributor industry'!G5:H5)-1</f>
        <v>-0.46218487394957986</v>
      </c>
      <c r="K42" s="101">
        <f>SUM('back data'!N20:O20)/SUM('2017 Distributor industry'!L5:M5)-1</f>
        <v>-0.47958232332649642</v>
      </c>
      <c r="L42" s="122"/>
      <c r="M42" s="105"/>
    </row>
    <row r="43" spans="1:16" ht="18" hidden="1" customHeight="1">
      <c r="A43" s="149" t="s">
        <v>5</v>
      </c>
      <c r="B43" s="100">
        <f>'back data'!C21/'2017 Distributor industry'!C6-1</f>
        <v>-1</v>
      </c>
      <c r="C43" s="101">
        <f>'back data'!I21/'2017 Distributor industry'!H6-1</f>
        <v>-1</v>
      </c>
      <c r="D43" s="99">
        <f>'back data'!O21/'2017 Distributor industry'!M6-1</f>
        <v>-1</v>
      </c>
      <c r="E43" s="121"/>
      <c r="F43" s="105"/>
      <c r="H43" s="149" t="s">
        <v>5</v>
      </c>
      <c r="I43" s="100">
        <f>SUM('back data'!B21:C21)/SUM('2017 Distributor industry'!B6:C6)-1</f>
        <v>-0.48047070605908859</v>
      </c>
      <c r="J43" s="101">
        <f>SUM('back data'!H21:I21)/SUM('2017 Distributor industry'!G6:H6)-1</f>
        <v>-0.43101182654402093</v>
      </c>
      <c r="K43" s="99">
        <f>SUM('back data'!N21:O21)/SUM('2017 Distributor industry'!L6:M6)-1</f>
        <v>-0.46682378535170421</v>
      </c>
      <c r="L43" s="122"/>
      <c r="M43" s="105"/>
    </row>
    <row r="44" spans="1:16" ht="18" hidden="1" customHeight="1">
      <c r="A44" s="150" t="s">
        <v>6</v>
      </c>
      <c r="B44" s="110">
        <f>'back data'!C22/'2017 Distributor industry'!C7-1</f>
        <v>-1</v>
      </c>
      <c r="C44" s="111">
        <f>'back data'!I22/'2017 Distributor industry'!H7-1</f>
        <v>-1</v>
      </c>
      <c r="D44" s="111">
        <f>'back data'!O22/'2017 Distributor industry'!M7-1</f>
        <v>-1</v>
      </c>
      <c r="E44" s="125"/>
      <c r="F44" s="124">
        <v>-0.02</v>
      </c>
      <c r="G44" s="151"/>
      <c r="H44" s="150" t="s">
        <v>6</v>
      </c>
      <c r="I44" s="110">
        <f>SUM('back data'!B22:C22)/SUM('2017 Distributor industry'!B7:C7)-1</f>
        <v>-0.48403320833832131</v>
      </c>
      <c r="J44" s="111">
        <f>SUM('back data'!H22:I22)/SUM('2017 Distributor industry'!G7:H7)-1</f>
        <v>-0.44736166746633033</v>
      </c>
      <c r="K44" s="111">
        <f>SUM('back data'!N22:O22)/SUM('2017 Distributor industry'!L7:M7)-1</f>
        <v>-0.47291777759489351</v>
      </c>
      <c r="L44" s="126"/>
      <c r="M44" s="109">
        <v>-0.01</v>
      </c>
    </row>
    <row r="45" spans="1:16" ht="18" hidden="1" customHeight="1">
      <c r="A45" s="148" t="s">
        <v>10</v>
      </c>
      <c r="B45" s="100">
        <f>'back data'!C23/'2017 Distributor industry'!C8-1</f>
        <v>-1</v>
      </c>
      <c r="C45" s="101">
        <f>'back data'!I23/'2017 Distributor industry'!H8-1</f>
        <v>-1</v>
      </c>
      <c r="D45" s="99">
        <f>'back data'!O23/'2017 Distributor industry'!M8-1</f>
        <v>-1</v>
      </c>
      <c r="E45" s="121"/>
      <c r="F45" s="120">
        <v>2.1999999999999999E-2</v>
      </c>
      <c r="H45" s="148" t="s">
        <v>10</v>
      </c>
      <c r="I45" s="100">
        <f>SUM('back data'!B23:C23)/SUM('2017 Distributor industry'!B8:C8)-1</f>
        <v>-0.47955129703201682</v>
      </c>
      <c r="J45" s="101">
        <f>SUM('back data'!H23:I23)/SUM('2017 Distributor industry'!G8:H8)-1</f>
        <v>-0.56711624919717407</v>
      </c>
      <c r="K45" s="99">
        <f>SUM('back data'!N23:O23)/SUM('2017 Distributor industry'!L8:M8)-1</f>
        <v>-0.50291295407813574</v>
      </c>
      <c r="L45" s="122"/>
      <c r="M45" s="123">
        <v>5.6000000000000001E-2</v>
      </c>
    </row>
    <row r="46" spans="1:16" ht="18" hidden="1" customHeight="1">
      <c r="A46" s="149" t="s">
        <v>7</v>
      </c>
      <c r="B46" s="103">
        <f>'back data'!C24/'2017 Distributor industry'!C9-1</f>
        <v>-1</v>
      </c>
      <c r="C46" s="101">
        <f>'back data'!I24/'2017 Distributor industry'!H9-1</f>
        <v>-1</v>
      </c>
      <c r="D46" s="101">
        <f>'back data'!O24/'2017 Distributor industry'!M9-1</f>
        <v>-1</v>
      </c>
      <c r="E46" s="121"/>
      <c r="F46" s="123">
        <v>9.5000000000000001E-2</v>
      </c>
      <c r="H46" s="149" t="s">
        <v>7</v>
      </c>
      <c r="I46" s="103">
        <f>SUM('back data'!B24:C24)/SUM('2017 Distributor industry'!B9:C9)-1</f>
        <v>-0.46230769230769231</v>
      </c>
      <c r="J46" s="101">
        <f>SUM('back data'!H24:I24)/SUM('2017 Distributor industry'!G9:H9)-1</f>
        <v>-0.4978902953586497</v>
      </c>
      <c r="K46" s="101">
        <f>SUM('back data'!N24:O24)/SUM('2017 Distributor industry'!L9:M9)-1</f>
        <v>-0.471815107102593</v>
      </c>
      <c r="L46" s="122"/>
      <c r="M46" s="123">
        <v>4.9000000000000002E-2</v>
      </c>
    </row>
    <row r="47" spans="1:16" ht="18" hidden="1" customHeight="1">
      <c r="A47" s="152" t="s">
        <v>8</v>
      </c>
      <c r="B47" s="114">
        <f>'back data'!C25/'2017 Distributor industry'!C10-1</f>
        <v>-1</v>
      </c>
      <c r="C47" s="111">
        <f>'back data'!I25/'2017 Distributor industry'!H10-1</f>
        <v>-1</v>
      </c>
      <c r="D47" s="113">
        <f>'back data'!O25/'2017 Distributor industry'!M10-1</f>
        <v>-1</v>
      </c>
      <c r="E47" s="121"/>
      <c r="F47" s="127">
        <v>-8.9999999999999993E-3</v>
      </c>
      <c r="H47" s="152" t="s">
        <v>8</v>
      </c>
      <c r="I47" s="114">
        <f>SUM('back data'!B25:C25)/SUM('2017 Distributor industry'!B10:C10)-1</f>
        <v>-0.47798375720163777</v>
      </c>
      <c r="J47" s="111">
        <f>SUM('back data'!H25:I25)/SUM('2017 Distributor industry'!G10:H10)-1</f>
        <v>-0.48286967966003713</v>
      </c>
      <c r="K47" s="113">
        <f>SUM('back data'!N25:O25)/SUM('2017 Distributor industry'!L10:M10)-1</f>
        <v>-0.47940291396981094</v>
      </c>
      <c r="L47" s="122"/>
      <c r="M47" s="127">
        <v>-6.0000000000000001E-3</v>
      </c>
    </row>
    <row r="48" spans="1:16" ht="18" hidden="1" customHeight="1">
      <c r="A48" s="135"/>
      <c r="B48" s="137"/>
      <c r="C48" s="137"/>
      <c r="D48" s="137"/>
      <c r="F48" s="137"/>
      <c r="H48" s="135"/>
      <c r="I48" s="137"/>
      <c r="J48" s="137"/>
      <c r="K48" s="137"/>
      <c r="M48" s="137"/>
    </row>
    <row r="49" spans="1:13" ht="18" hidden="1" customHeight="1">
      <c r="A49" s="91" t="s">
        <v>182</v>
      </c>
      <c r="B49" s="137"/>
      <c r="C49" s="137"/>
      <c r="D49" s="137"/>
      <c r="F49" s="137"/>
      <c r="H49" s="135"/>
      <c r="I49" s="137"/>
      <c r="J49" s="137"/>
      <c r="K49" s="137"/>
      <c r="M49" s="137"/>
    </row>
    <row r="50" spans="1:13" ht="18" hidden="1" customHeight="1">
      <c r="G50" s="21"/>
    </row>
    <row r="51" spans="1:13" ht="18" hidden="1" customHeight="1"/>
    <row r="52" spans="1:13" ht="18" hidden="1" customHeight="1">
      <c r="A52" s="138"/>
    </row>
    <row r="53" spans="1:13" ht="18" hidden="1" customHeight="1"/>
    <row r="54" spans="1:13" ht="18" hidden="1" customHeight="1">
      <c r="A54" s="204"/>
      <c r="B54" s="204"/>
      <c r="C54" s="204"/>
      <c r="D54" s="204"/>
      <c r="E54" s="204"/>
      <c r="F54" s="204"/>
      <c r="G54" s="204"/>
      <c r="H54" s="190"/>
    </row>
    <row r="55" spans="1:13" ht="18" hidden="1" customHeight="1"/>
    <row r="56" spans="1:13" ht="18" hidden="1" customHeight="1"/>
    <row r="57" spans="1:13" ht="18" hidden="1" customHeight="1"/>
    <row r="58" spans="1:13" ht="18" hidden="1" customHeight="1"/>
    <row r="59" spans="1:13" ht="18" hidden="1" customHeight="1"/>
    <row r="60" spans="1:13" ht="18" hidden="1" customHeight="1"/>
    <row r="61" spans="1:13" ht="18" hidden="1" customHeight="1"/>
    <row r="62" spans="1:13" ht="18" hidden="1" customHeight="1"/>
    <row r="63" spans="1:13" ht="18" hidden="1" customHeight="1">
      <c r="A63" s="135"/>
      <c r="B63" s="137"/>
      <c r="C63" s="137"/>
      <c r="D63" s="137"/>
      <c r="F63" s="137"/>
      <c r="H63" s="135"/>
      <c r="I63" s="137"/>
      <c r="J63" s="137"/>
      <c r="K63" s="137"/>
      <c r="M63" s="137"/>
    </row>
    <row r="64" spans="1:13" ht="18" hidden="1" customHeight="1">
      <c r="A64" s="135"/>
      <c r="B64" s="137"/>
      <c r="C64" s="137"/>
      <c r="D64" s="137"/>
      <c r="F64" s="137"/>
      <c r="H64" s="135"/>
      <c r="I64" s="137"/>
      <c r="J64" s="137"/>
      <c r="K64" s="137"/>
      <c r="M64" s="137"/>
    </row>
    <row r="65" spans="1:16" s="27" customFormat="1" ht="18" hidden="1" customHeight="1">
      <c r="A65" s="67" t="s">
        <v>183</v>
      </c>
      <c r="G65" s="22"/>
      <c r="H65" s="22"/>
      <c r="I65" s="22"/>
      <c r="J65" s="22"/>
      <c r="K65" s="22"/>
      <c r="L65" s="22"/>
      <c r="M65" s="22"/>
      <c r="N65" s="22"/>
      <c r="O65" s="22"/>
      <c r="P65" s="22"/>
    </row>
    <row r="66" spans="1:16" s="140" customFormat="1" ht="18" hidden="1" customHeight="1">
      <c r="A66" s="139" t="s">
        <v>184</v>
      </c>
      <c r="G66" s="141"/>
      <c r="H66" s="139" t="s">
        <v>185</v>
      </c>
      <c r="L66" s="141"/>
      <c r="M66" s="141"/>
      <c r="N66" s="141"/>
      <c r="O66" s="141"/>
      <c r="P66" s="141"/>
    </row>
    <row r="67" spans="1:16" s="144" customFormat="1" ht="18" hidden="1" customHeight="1">
      <c r="A67" s="219" t="s">
        <v>2</v>
      </c>
      <c r="B67" s="220" t="s">
        <v>136</v>
      </c>
      <c r="C67" s="221"/>
      <c r="D67" s="222"/>
      <c r="E67" s="41"/>
      <c r="F67" s="223" t="s">
        <v>137</v>
      </c>
      <c r="G67" s="142"/>
      <c r="H67" s="219" t="s">
        <v>2</v>
      </c>
      <c r="I67" s="220" t="s">
        <v>136</v>
      </c>
      <c r="J67" s="221"/>
      <c r="K67" s="222"/>
      <c r="L67" s="95"/>
      <c r="M67" s="223" t="s">
        <v>137</v>
      </c>
      <c r="N67" s="142"/>
      <c r="O67" s="142"/>
      <c r="P67" s="142"/>
    </row>
    <row r="68" spans="1:16" s="144" customFormat="1" ht="18" hidden="1" customHeight="1">
      <c r="A68" s="219" t="s">
        <v>2</v>
      </c>
      <c r="B68" s="192" t="s">
        <v>138</v>
      </c>
      <c r="C68" s="97" t="s">
        <v>28</v>
      </c>
      <c r="D68" s="193" t="s">
        <v>17</v>
      </c>
      <c r="E68" s="95"/>
      <c r="F68" s="224"/>
      <c r="G68" s="19"/>
      <c r="H68" s="219" t="s">
        <v>2</v>
      </c>
      <c r="I68" s="96" t="s">
        <v>138</v>
      </c>
      <c r="J68" s="97" t="s">
        <v>28</v>
      </c>
      <c r="K68" s="193" t="s">
        <v>17</v>
      </c>
      <c r="L68" s="95"/>
      <c r="M68" s="224"/>
      <c r="N68" s="142"/>
      <c r="O68" s="142"/>
      <c r="P68" s="142"/>
    </row>
    <row r="69" spans="1:16" ht="18" hidden="1" customHeight="1">
      <c r="A69" s="102" t="s">
        <v>11</v>
      </c>
      <c r="B69" s="100">
        <f>'back data'!D17/'2017 Distributor industry'!D2-1</f>
        <v>-1</v>
      </c>
      <c r="C69" s="100">
        <f>'back data'!J17/'2017 Distributor industry'!I2-1</f>
        <v>-1</v>
      </c>
      <c r="D69" s="99">
        <f>'back data'!P17/'2017 Distributor industry'!N2-1</f>
        <v>-1</v>
      </c>
      <c r="F69" s="99">
        <v>0.06</v>
      </c>
      <c r="H69" s="102" t="s">
        <v>11</v>
      </c>
      <c r="I69" s="100">
        <f>SUM('back data'!B17:D17)/SUM('2017 Distributor industry'!B2:D2)-1</f>
        <v>-0.65713741185439301</v>
      </c>
      <c r="J69" s="100">
        <f>SUM('back data'!H17:J17)/SUM('2017 Distributor industry'!G2:I2)-1</f>
        <v>-0.62964849719816607</v>
      </c>
      <c r="K69" s="99">
        <f>SUM('back data'!N17:P17)/SUM('2017 Distributor industry'!L2:N2)-1</f>
        <v>-0.64965325936199714</v>
      </c>
      <c r="M69" s="99">
        <v>1.7999999999999999E-2</v>
      </c>
    </row>
    <row r="70" spans="1:16" ht="18" hidden="1" customHeight="1">
      <c r="A70" s="102" t="s">
        <v>12</v>
      </c>
      <c r="B70" s="103">
        <f>'back data'!D18/'2017 Distributor industry'!D3-1</f>
        <v>-1</v>
      </c>
      <c r="C70" s="103">
        <f>'back data'!J18/'2017 Distributor industry'!I3-1</f>
        <v>-1</v>
      </c>
      <c r="D70" s="101">
        <f>'back data'!P18/'2017 Distributor industry'!N3-1</f>
        <v>-1</v>
      </c>
      <c r="F70" s="101">
        <v>0.184</v>
      </c>
      <c r="H70" s="102" t="s">
        <v>12</v>
      </c>
      <c r="I70" s="103">
        <f>SUM('back data'!B18:D18)/SUM('2017 Distributor industry'!B3:D3)-1</f>
        <v>-0.66491544902314881</v>
      </c>
      <c r="J70" s="103">
        <f>SUM('back data'!H18:J18)/SUM('2017 Distributor industry'!G3:I3)-1</f>
        <v>-0.66909090909090918</v>
      </c>
      <c r="K70" s="101">
        <f>SUM('back data'!N18:P18)/SUM('2017 Distributor industry'!L3:N3)-1</f>
        <v>-0.66621422915959727</v>
      </c>
      <c r="M70" s="101">
        <v>1.4E-2</v>
      </c>
    </row>
    <row r="71" spans="1:16" ht="18" hidden="1" customHeight="1">
      <c r="A71" s="102" t="s">
        <v>3</v>
      </c>
      <c r="B71" s="100">
        <f>'back data'!D19/'2017 Distributor industry'!D4-1</f>
        <v>-1</v>
      </c>
      <c r="C71" s="100">
        <f>'back data'!J19/'2017 Distributor industry'!I4-1</f>
        <v>-1</v>
      </c>
      <c r="D71" s="99">
        <f>'back data'!P19/'2017 Distributor industry'!N4-1</f>
        <v>-1</v>
      </c>
      <c r="F71" s="99">
        <v>7.1999999999999995E-2</v>
      </c>
      <c r="H71" s="102" t="s">
        <v>3</v>
      </c>
      <c r="I71" s="100">
        <f>SUM('back data'!B19:D19)/SUM('2017 Distributor industry'!B4:D4)-1</f>
        <v>-0.65110294117647061</v>
      </c>
      <c r="J71" s="100">
        <f>SUM('back data'!H19:J19)/SUM('2017 Distributor industry'!G4:I4)-1</f>
        <v>-0.69511184755592392</v>
      </c>
      <c r="K71" s="99">
        <f>SUM('back data'!N19:P19)/SUM('2017 Distributor industry'!L4:N4)-1</f>
        <v>-0.66462948815889988</v>
      </c>
      <c r="M71" s="99">
        <v>-1.0999999999999999E-2</v>
      </c>
    </row>
    <row r="72" spans="1:16" ht="18" hidden="1" customHeight="1">
      <c r="A72" s="102" t="s">
        <v>4</v>
      </c>
      <c r="B72" s="103">
        <f>'back data'!D20/'2017 Distributor industry'!D5-1</f>
        <v>-1</v>
      </c>
      <c r="C72" s="103">
        <f>'back data'!J20/'2017 Distributor industry'!I5-1</f>
        <v>-1</v>
      </c>
      <c r="D72" s="101">
        <f>'back data'!P20/'2017 Distributor industry'!N5-1</f>
        <v>-1</v>
      </c>
      <c r="F72" s="105"/>
      <c r="H72" s="102" t="s">
        <v>4</v>
      </c>
      <c r="I72" s="103">
        <f>SUM('back data'!B20:D20)/SUM('2017 Distributor industry'!B5:D5)-1</f>
        <v>-0.66223943921785655</v>
      </c>
      <c r="J72" s="103">
        <f>SUM('back data'!H20:J20)/SUM('2017 Distributor industry'!G5:I5)-1</f>
        <v>-0.6469290180213314</v>
      </c>
      <c r="K72" s="101">
        <f>SUM('back data'!N20:P20)/SUM('2017 Distributor industry'!L5:N5)-1</f>
        <v>-0.65712530712530715</v>
      </c>
      <c r="M72" s="105"/>
    </row>
    <row r="73" spans="1:16" ht="18" hidden="1" customHeight="1">
      <c r="A73" s="102" t="s">
        <v>5</v>
      </c>
      <c r="B73" s="100">
        <f>'back data'!D21/'2017 Distributor industry'!D6-1</f>
        <v>-1</v>
      </c>
      <c r="C73" s="100">
        <f>'back data'!J21/'2017 Distributor industry'!I6-1</f>
        <v>-1</v>
      </c>
      <c r="D73" s="99">
        <f>'back data'!P21/'2017 Distributor industry'!N6-1</f>
        <v>-1</v>
      </c>
      <c r="F73" s="105"/>
      <c r="H73" s="102" t="s">
        <v>5</v>
      </c>
      <c r="I73" s="100">
        <f>SUM('back data'!B21:D21)/SUM('2017 Distributor industry'!B6:D6)-1</f>
        <v>-0.66188691543099232</v>
      </c>
      <c r="J73" s="100">
        <f>SUM('back data'!H21:J21)/SUM('2017 Distributor industry'!G6:I6)-1</f>
        <v>-0.63164610803913224</v>
      </c>
      <c r="K73" s="99">
        <f>SUM('back data'!N21:P21)/SUM('2017 Distributor industry'!L6:N6)-1</f>
        <v>-0.65351083883129135</v>
      </c>
      <c r="M73" s="105"/>
    </row>
    <row r="74" spans="1:16" ht="18" hidden="1" customHeight="1">
      <c r="A74" s="107" t="s">
        <v>6</v>
      </c>
      <c r="B74" s="110">
        <f>'back data'!D22/'2017 Distributor industry'!D7-1</f>
        <v>-1</v>
      </c>
      <c r="C74" s="110">
        <f>'back data'!J22/'2017 Distributor industry'!I7-1</f>
        <v>-1</v>
      </c>
      <c r="D74" s="111">
        <f>'back data'!P22/'2017 Distributor industry'!N7-1</f>
        <v>-1</v>
      </c>
      <c r="F74" s="111">
        <v>5.0999999999999997E-2</v>
      </c>
      <c r="H74" s="107" t="s">
        <v>6</v>
      </c>
      <c r="I74" s="110">
        <f>SUM('back data'!B22:D22)/SUM('2017 Distributor industry'!B7:D7)-1</f>
        <v>-0.66204688233430498</v>
      </c>
      <c r="J74" s="110">
        <f>SUM('back data'!H22:J22)/SUM('2017 Distributor industry'!G7:I7)-1</f>
        <v>-0.63960852323028972</v>
      </c>
      <c r="K74" s="111">
        <f>SUM('back data'!N22:P22)/SUM('2017 Distributor industry'!L7:N7)-1</f>
        <v>-0.65522487338243662</v>
      </c>
      <c r="L74" s="41"/>
      <c r="M74" s="111">
        <v>1.0999999999999999E-2</v>
      </c>
    </row>
    <row r="75" spans="1:16" ht="18" hidden="1" customHeight="1">
      <c r="A75" s="102" t="s">
        <v>10</v>
      </c>
      <c r="B75" s="100">
        <f>'back data'!D23/'2017 Distributor industry'!D8-1</f>
        <v>-1</v>
      </c>
      <c r="C75" s="100">
        <f>'back data'!J23/'2017 Distributor industry'!I8-1</f>
        <v>-1</v>
      </c>
      <c r="D75" s="99">
        <f>'back data'!P23/'2017 Distributor industry'!N8-1</f>
        <v>-1</v>
      </c>
      <c r="F75" s="99">
        <v>4.7E-2</v>
      </c>
      <c r="H75" s="102" t="s">
        <v>10</v>
      </c>
      <c r="I75" s="100">
        <f>SUM('back data'!B23:D23)/SUM('2017 Distributor industry'!B8:D8)-1</f>
        <v>-0.65948012232415909</v>
      </c>
      <c r="J75" s="100">
        <f>SUM('back data'!H23:J23)/SUM('2017 Distributor industry'!G8:I8)-1</f>
        <v>-0.71489001692047371</v>
      </c>
      <c r="K75" s="99">
        <f>SUM('back data'!N23:P23)/SUM('2017 Distributor industry'!L8:N8)-1</f>
        <v>-0.67419137466307277</v>
      </c>
      <c r="M75" s="99">
        <v>5.2999999999999999E-2</v>
      </c>
    </row>
    <row r="76" spans="1:16" ht="18" hidden="1" customHeight="1">
      <c r="A76" s="102" t="s">
        <v>7</v>
      </c>
      <c r="B76" s="103">
        <f>'back data'!D24/'2017 Distributor industry'!D9-1</f>
        <v>-1</v>
      </c>
      <c r="C76" s="103">
        <f>'back data'!J24/'2017 Distributor industry'!I9-1</f>
        <v>-1</v>
      </c>
      <c r="D76" s="101">
        <f>'back data'!P24/'2017 Distributor industry'!N9-1</f>
        <v>-1</v>
      </c>
      <c r="F76" s="101">
        <v>3.5999999999999997E-2</v>
      </c>
      <c r="H76" s="102" t="s">
        <v>7</v>
      </c>
      <c r="I76" s="103">
        <f>SUM('back data'!B24:D24)/SUM('2017 Distributor industry'!B9:D9)-1</f>
        <v>-0.6551554020720276</v>
      </c>
      <c r="J76" s="103">
        <f>SUM('back data'!H24:J24)/SUM('2017 Distributor industry'!G9:I9)-1</f>
        <v>-0.66898470097357443</v>
      </c>
      <c r="K76" s="101">
        <f>SUM('back data'!N24:P24)/SUM('2017 Distributor industry'!L9:N9)-1</f>
        <v>-0.65877640203932986</v>
      </c>
      <c r="M76" s="101">
        <v>4.3999999999999997E-2</v>
      </c>
    </row>
    <row r="77" spans="1:16" ht="18" hidden="1" customHeight="1">
      <c r="A77" s="112" t="s">
        <v>8</v>
      </c>
      <c r="B77" s="114">
        <f>'back data'!D25/'2017 Distributor industry'!D10-1</f>
        <v>-1</v>
      </c>
      <c r="C77" s="114">
        <f>'back data'!J25/'2017 Distributor industry'!I10-1</f>
        <v>-1</v>
      </c>
      <c r="D77" s="113">
        <f>'back data'!P25/'2017 Distributor industry'!N10-1</f>
        <v>-1</v>
      </c>
      <c r="F77" s="113">
        <v>7.5999999999999998E-2</v>
      </c>
      <c r="H77" s="112" t="s">
        <v>8</v>
      </c>
      <c r="I77" s="114">
        <f>SUM('back data'!B25:D25)/SUM('2017 Distributor industry'!B10:D10)-1</f>
        <v>-0.66007622555697232</v>
      </c>
      <c r="J77" s="114">
        <f>SUM('back data'!H25:J25)/SUM('2017 Distributor industry'!G10:I10)-1</f>
        <v>-0.66366313122118092</v>
      </c>
      <c r="K77" s="113">
        <f>SUM('back data'!N25:P25)/SUM('2017 Distributor industry'!L10:N10)-1</f>
        <v>-0.66111896263760728</v>
      </c>
      <c r="M77" s="113">
        <v>2.1999999999999999E-2</v>
      </c>
    </row>
    <row r="78" spans="1:16" s="27" customFormat="1" ht="9.5" hidden="1" customHeight="1">
      <c r="A78" s="135"/>
      <c r="B78" s="137"/>
      <c r="C78" s="137"/>
      <c r="D78" s="137"/>
      <c r="F78" s="137"/>
      <c r="G78" s="22"/>
      <c r="H78" s="135"/>
      <c r="I78" s="137"/>
      <c r="J78" s="137"/>
      <c r="K78" s="137"/>
      <c r="L78" s="22"/>
      <c r="M78" s="137"/>
      <c r="N78" s="22"/>
      <c r="O78" s="22"/>
      <c r="P78" s="22"/>
    </row>
    <row r="79" spans="1:16" ht="18" hidden="1" customHeight="1">
      <c r="A79" s="153" t="s">
        <v>159</v>
      </c>
      <c r="B79" s="137"/>
      <c r="C79" s="137"/>
      <c r="D79" s="137"/>
      <c r="F79" s="137"/>
      <c r="H79" s="135"/>
      <c r="I79" s="137"/>
      <c r="J79" s="137"/>
      <c r="K79" s="137"/>
      <c r="M79" s="137"/>
    </row>
    <row r="80" spans="1:16" ht="18" hidden="1" customHeight="1">
      <c r="G80" s="21"/>
    </row>
    <row r="81" spans="1:16" ht="18" hidden="1" customHeight="1"/>
    <row r="82" spans="1:16" ht="18" hidden="1" customHeight="1">
      <c r="A82" s="138"/>
    </row>
    <row r="83" spans="1:16" ht="18" hidden="1" customHeight="1"/>
    <row r="84" spans="1:16" ht="18" hidden="1" customHeight="1">
      <c r="A84" s="204"/>
      <c r="B84" s="204"/>
      <c r="C84" s="204"/>
      <c r="D84" s="204"/>
      <c r="E84" s="204"/>
      <c r="F84" s="204"/>
      <c r="G84" s="204"/>
      <c r="H84" s="190"/>
    </row>
    <row r="85" spans="1:16" ht="18" hidden="1" customHeight="1"/>
    <row r="86" spans="1:16" ht="18" hidden="1" customHeight="1"/>
    <row r="87" spans="1:16" ht="18" hidden="1" customHeight="1"/>
    <row r="88" spans="1:16" ht="18" hidden="1" customHeight="1"/>
    <row r="89" spans="1:16" ht="18" hidden="1" customHeight="1"/>
    <row r="90" spans="1:16" ht="18" hidden="1" customHeight="1"/>
    <row r="91" spans="1:16" ht="18" hidden="1" customHeight="1"/>
    <row r="92" spans="1:16" ht="18" hidden="1" customHeight="1"/>
    <row r="93" spans="1:16" ht="24" hidden="1" customHeight="1"/>
    <row r="94" spans="1:16" s="27" customFormat="1" ht="18" hidden="1" customHeight="1">
      <c r="A94" s="135"/>
      <c r="B94" s="137"/>
      <c r="C94" s="137"/>
      <c r="D94" s="137"/>
      <c r="F94" s="137"/>
      <c r="G94" s="22"/>
      <c r="H94" s="135"/>
      <c r="I94" s="137"/>
      <c r="J94" s="137"/>
      <c r="K94" s="137"/>
      <c r="L94" s="22"/>
      <c r="M94" s="137"/>
      <c r="N94" s="22"/>
      <c r="O94" s="22"/>
      <c r="P94" s="22"/>
    </row>
    <row r="95" spans="1:16" s="27" customFormat="1" ht="18" hidden="1" customHeight="1">
      <c r="A95" s="67" t="s">
        <v>186</v>
      </c>
      <c r="G95" s="22"/>
      <c r="H95" s="22"/>
      <c r="I95" s="22"/>
      <c r="J95" s="22"/>
      <c r="K95" s="22"/>
      <c r="L95" s="22"/>
      <c r="M95" s="22"/>
      <c r="N95" s="22"/>
      <c r="O95" s="22"/>
      <c r="P95" s="22"/>
    </row>
    <row r="96" spans="1:16" s="140" customFormat="1" ht="18" hidden="1" customHeight="1">
      <c r="A96" s="139" t="s">
        <v>187</v>
      </c>
      <c r="G96" s="141"/>
      <c r="H96" s="139" t="s">
        <v>188</v>
      </c>
      <c r="L96" s="141"/>
      <c r="M96" s="141"/>
      <c r="N96" s="141"/>
      <c r="O96" s="141"/>
      <c r="P96" s="141"/>
    </row>
    <row r="97" spans="1:16" s="144" customFormat="1" ht="18" hidden="1" customHeight="1">
      <c r="A97" s="207" t="s">
        <v>2</v>
      </c>
      <c r="B97" s="209" t="s">
        <v>136</v>
      </c>
      <c r="C97" s="210"/>
      <c r="D97" s="211"/>
      <c r="E97" s="19"/>
      <c r="F97" s="212" t="s">
        <v>137</v>
      </c>
      <c r="G97" s="142"/>
      <c r="H97" s="214" t="s">
        <v>2</v>
      </c>
      <c r="I97" s="216" t="s">
        <v>136</v>
      </c>
      <c r="J97" s="217"/>
      <c r="K97" s="218"/>
      <c r="L97" s="143"/>
      <c r="M97" s="202" t="s">
        <v>137</v>
      </c>
      <c r="N97" s="142"/>
      <c r="O97" s="142"/>
      <c r="P97" s="142"/>
    </row>
    <row r="98" spans="1:16" s="144" customFormat="1" ht="18" hidden="1" customHeight="1">
      <c r="A98" s="208" t="s">
        <v>2</v>
      </c>
      <c r="B98" s="146" t="s">
        <v>138</v>
      </c>
      <c r="C98" s="146" t="s">
        <v>28</v>
      </c>
      <c r="D98" s="146" t="s">
        <v>17</v>
      </c>
      <c r="E98" s="143"/>
      <c r="F98" s="213"/>
      <c r="G98" s="19"/>
      <c r="H98" s="215" t="s">
        <v>2</v>
      </c>
      <c r="I98" s="154" t="s">
        <v>138</v>
      </c>
      <c r="J98" s="154" t="s">
        <v>28</v>
      </c>
      <c r="K98" s="154" t="s">
        <v>17</v>
      </c>
      <c r="L98" s="143"/>
      <c r="M98" s="203"/>
      <c r="N98" s="142"/>
      <c r="O98" s="142"/>
      <c r="P98" s="142"/>
    </row>
    <row r="99" spans="1:16" ht="18" hidden="1" customHeight="1">
      <c r="A99" s="147" t="s">
        <v>11</v>
      </c>
      <c r="B99" s="134">
        <f>'back data'!E17/'2017 Distributor industry'!E2-1</f>
        <v>-1</v>
      </c>
      <c r="C99" s="134">
        <f>'back data'!K17/'2017 Distributor industry'!J2-1</f>
        <v>-1</v>
      </c>
      <c r="D99" s="101">
        <f>'back data'!Q17/'2017 Distributor industry'!O2-1</f>
        <v>-1</v>
      </c>
      <c r="F99" s="99">
        <v>9.6000000000000002E-2</v>
      </c>
      <c r="H99" s="155" t="s">
        <v>11</v>
      </c>
      <c r="I99" s="129">
        <f>'back data'!F17/'2017 Distributor industry'!F2-1</f>
        <v>-0.74640541302509167</v>
      </c>
      <c r="J99" s="129">
        <f>'back data'!L17/'2017 Distributor industry'!K2-1</f>
        <v>-0.72628012048192769</v>
      </c>
      <c r="K99" s="129">
        <f>'back data'!R17/'2017 Distributor industry'!P2-1</f>
        <v>-0.7409230769230768</v>
      </c>
      <c r="M99" s="128">
        <v>3.4000000000000002E-2</v>
      </c>
    </row>
    <row r="100" spans="1:16" ht="18" hidden="1" customHeight="1">
      <c r="A100" s="148" t="s">
        <v>12</v>
      </c>
      <c r="B100" s="134">
        <f>'back data'!E18/'2017 Distributor industry'!E3-1</f>
        <v>-1</v>
      </c>
      <c r="C100" s="134">
        <f>'back data'!K18/'2017 Distributor industry'!J3-1</f>
        <v>-1</v>
      </c>
      <c r="D100" s="101">
        <f>'back data'!Q18/'2017 Distributor industry'!O3-1</f>
        <v>-1</v>
      </c>
      <c r="F100" s="101">
        <v>0.20599999999999999</v>
      </c>
      <c r="H100" s="156" t="s">
        <v>12</v>
      </c>
      <c r="I100" s="129">
        <f>'back data'!F18/'2017 Distributor industry'!F3-1</f>
        <v>-0.75317450719554957</v>
      </c>
      <c r="J100" s="129">
        <f>'back data'!L18/'2017 Distributor industry'!K3-1</f>
        <v>-0.7567495322106389</v>
      </c>
      <c r="K100" s="129">
        <f>'back data'!R18/'2017 Distributor industry'!P3-1</f>
        <v>-0.75428809325562018</v>
      </c>
      <c r="M100" s="129">
        <v>6.0999999999999999E-2</v>
      </c>
    </row>
    <row r="101" spans="1:16" ht="18" hidden="1" customHeight="1">
      <c r="A101" s="149" t="s">
        <v>3</v>
      </c>
      <c r="B101" s="134">
        <f>'back data'!E19/'2017 Distributor industry'!E4-1</f>
        <v>-1</v>
      </c>
      <c r="C101" s="134">
        <f>'back data'!K19/'2017 Distributor industry'!J4-1</f>
        <v>-1</v>
      </c>
      <c r="D101" s="101">
        <f>'back data'!Q19/'2017 Distributor industry'!O4-1</f>
        <v>-1</v>
      </c>
      <c r="F101" s="99">
        <v>7.0000000000000007E-2</v>
      </c>
      <c r="H101" s="157" t="s">
        <v>3</v>
      </c>
      <c r="I101" s="129">
        <f>'back data'!F19/'2017 Distributor industry'!F4-1</f>
        <v>-0.74686583088823677</v>
      </c>
      <c r="J101" s="129">
        <f>'back data'!L19/'2017 Distributor industry'!K4-1</f>
        <v>-0.78237729154346547</v>
      </c>
      <c r="K101" s="129">
        <f>'back data'!R19/'2017 Distributor industry'!P4-1</f>
        <v>-0.75790441176470591</v>
      </c>
      <c r="M101" s="128">
        <v>1.0999999999999999E-2</v>
      </c>
    </row>
    <row r="102" spans="1:16" ht="18" hidden="1" customHeight="1">
      <c r="A102" s="148" t="s">
        <v>4</v>
      </c>
      <c r="B102" s="134">
        <f>'back data'!E20/'2017 Distributor industry'!E5-1</f>
        <v>-1</v>
      </c>
      <c r="C102" s="134">
        <f>'back data'!K20/'2017 Distributor industry'!J5-1</f>
        <v>-1</v>
      </c>
      <c r="D102" s="101">
        <f>'back data'!Q20/'2017 Distributor industry'!O5-1</f>
        <v>-1</v>
      </c>
      <c r="F102" s="105"/>
      <c r="H102" s="156" t="s">
        <v>4</v>
      </c>
      <c r="I102" s="129">
        <f>'back data'!F20/'2017 Distributor industry'!F5-1</f>
        <v>-0.74952120383036935</v>
      </c>
      <c r="J102" s="129">
        <f>'back data'!L20/'2017 Distributor industry'!K5-1</f>
        <v>-0.74379503602882302</v>
      </c>
      <c r="K102" s="129">
        <f>'back data'!R20/'2017 Distributor industry'!P5-1</f>
        <v>-0.747580718097133</v>
      </c>
      <c r="M102" s="129"/>
    </row>
    <row r="103" spans="1:16" ht="18" hidden="1" customHeight="1">
      <c r="A103" s="148" t="s">
        <v>5</v>
      </c>
      <c r="B103" s="134">
        <f>'back data'!E21/'2017 Distributor industry'!E6-1</f>
        <v>-1</v>
      </c>
      <c r="C103" s="134">
        <f>'back data'!K21/'2017 Distributor industry'!J6-1</f>
        <v>-1</v>
      </c>
      <c r="D103" s="101">
        <f>'back data'!Q21/'2017 Distributor industry'!O6-1</f>
        <v>-1</v>
      </c>
      <c r="F103" s="105"/>
      <c r="H103" s="156" t="s">
        <v>5</v>
      </c>
      <c r="I103" s="129">
        <f>'back data'!F21/'2017 Distributor industry'!F6-1</f>
        <v>-0.75131831255992332</v>
      </c>
      <c r="J103" s="129">
        <f>'back data'!L21/'2017 Distributor industry'!K6-1</f>
        <v>-0.73781410838631545</v>
      </c>
      <c r="K103" s="129">
        <f>'back data'!R21/'2017 Distributor industry'!P6-1</f>
        <v>-0.74748862367991764</v>
      </c>
      <c r="M103" s="128"/>
    </row>
    <row r="104" spans="1:16" ht="18" hidden="1" customHeight="1">
      <c r="A104" s="150" t="s">
        <v>6</v>
      </c>
      <c r="B104" s="134">
        <f>'back data'!E22/'2017 Distributor industry'!E7-1</f>
        <v>-1</v>
      </c>
      <c r="C104" s="134">
        <f>'back data'!K22/'2017 Distributor industry'!J7-1</f>
        <v>-1</v>
      </c>
      <c r="D104" s="101">
        <f>'back data'!Q22/'2017 Distributor industry'!O7-1</f>
        <v>-1</v>
      </c>
      <c r="F104" s="101">
        <v>0.127</v>
      </c>
      <c r="H104" s="158" t="s">
        <v>6</v>
      </c>
      <c r="I104" s="129">
        <f>'back data'!F22/'2017 Distributor industry'!F7-1</f>
        <v>-0.75050649803736902</v>
      </c>
      <c r="J104" s="129">
        <f>'back data'!L22/'2017 Distributor industry'!K7-1</f>
        <v>-0.74090136276843399</v>
      </c>
      <c r="K104" s="129">
        <f>'back data'!R22/'2017 Distributor industry'!P7-1</f>
        <v>-0.74753206386474935</v>
      </c>
      <c r="M104" s="129">
        <v>3.9E-2</v>
      </c>
    </row>
    <row r="105" spans="1:16" ht="18" hidden="1" customHeight="1">
      <c r="A105" s="148" t="s">
        <v>10</v>
      </c>
      <c r="B105" s="134">
        <f>'back data'!E23/'2017 Distributor industry'!E8-1</f>
        <v>-1</v>
      </c>
      <c r="C105" s="134">
        <f>'back data'!K23/'2017 Distributor industry'!J8-1</f>
        <v>-1</v>
      </c>
      <c r="D105" s="101">
        <f>'back data'!Q23/'2017 Distributor industry'!O8-1</f>
        <v>-1</v>
      </c>
      <c r="F105" s="99">
        <v>0.08</v>
      </c>
      <c r="H105" s="156" t="s">
        <v>10</v>
      </c>
      <c r="I105" s="129">
        <f>'back data'!F23/'2017 Distributor industry'!F8-1</f>
        <v>-0.75277531083481342</v>
      </c>
      <c r="J105" s="129">
        <f>'back data'!L23/'2017 Distributor industry'!K8-1</f>
        <v>-0.78704581358609793</v>
      </c>
      <c r="K105" s="129">
        <f>'back data'!R23/'2017 Distributor industry'!P8-1</f>
        <v>-0.76168569785591056</v>
      </c>
      <c r="M105" s="128">
        <v>5.5E-2</v>
      </c>
    </row>
    <row r="106" spans="1:16" ht="18" hidden="1" customHeight="1">
      <c r="A106" s="149" t="s">
        <v>7</v>
      </c>
      <c r="B106" s="134">
        <f>'back data'!E24/'2017 Distributor industry'!E9-1</f>
        <v>-1</v>
      </c>
      <c r="C106" s="134">
        <f>'back data'!K24/'2017 Distributor industry'!J9-1</f>
        <v>-1</v>
      </c>
      <c r="D106" s="101">
        <f>'back data'!Q24/'2017 Distributor industry'!O9-1</f>
        <v>-1</v>
      </c>
      <c r="F106" s="101">
        <v>4.2999999999999997E-2</v>
      </c>
      <c r="H106" s="157" t="s">
        <v>7</v>
      </c>
      <c r="I106" s="129">
        <f>'back data'!F24/'2017 Distributor industry'!F9-1</f>
        <v>-0.74892241379310343</v>
      </c>
      <c r="J106" s="129">
        <f>'back data'!L24/'2017 Distributor industry'!K9-1</f>
        <v>-0.74408602150537639</v>
      </c>
      <c r="K106" s="129">
        <f>'back data'!R24/'2017 Distributor industry'!P9-1</f>
        <v>-0.74771136241249325</v>
      </c>
      <c r="M106" s="129">
        <v>4.5999999999999999E-2</v>
      </c>
    </row>
    <row r="107" spans="1:16" ht="18" hidden="1" customHeight="1">
      <c r="A107" s="152" t="s">
        <v>8</v>
      </c>
      <c r="B107" s="189">
        <f>'back data'!E25/'2017 Distributor industry'!E10-1</f>
        <v>-1</v>
      </c>
      <c r="C107" s="189">
        <f>'back data'!K25/'2017 Distributor industry'!J10-1</f>
        <v>-1</v>
      </c>
      <c r="D107" s="111">
        <f>'back data'!Q25/'2017 Distributor industry'!O10-1</f>
        <v>-1</v>
      </c>
      <c r="E107" s="25"/>
      <c r="F107" s="113">
        <v>0.122</v>
      </c>
      <c r="G107" s="41"/>
      <c r="H107" s="159" t="s">
        <v>8</v>
      </c>
      <c r="I107" s="105">
        <f>'back data'!F25/'2017 Distributor industry'!F10-1</f>
        <v>-0.75049373838229261</v>
      </c>
      <c r="J107" s="105">
        <f>'back data'!L25/'2017 Distributor industry'!K10-1</f>
        <v>-0.75382064098704427</v>
      </c>
      <c r="K107" s="105">
        <f>'back data'!R25/'2017 Distributor industry'!P10-1</f>
        <v>-0.75146282340721493</v>
      </c>
      <c r="L107" s="41"/>
      <c r="M107" s="130">
        <v>4.4999999999999998E-2</v>
      </c>
    </row>
    <row r="108" spans="1:16" s="27" customFormat="1" ht="18" hidden="1" customHeight="1">
      <c r="A108" s="135"/>
      <c r="B108" s="137"/>
      <c r="C108" s="137"/>
      <c r="D108" s="137"/>
      <c r="F108" s="137"/>
      <c r="G108" s="22"/>
      <c r="H108" s="135"/>
      <c r="I108" s="137"/>
      <c r="J108" s="137"/>
      <c r="K108" s="137"/>
      <c r="L108" s="22"/>
      <c r="M108" s="137"/>
      <c r="N108" s="22"/>
      <c r="O108" s="22"/>
      <c r="P108" s="22"/>
    </row>
    <row r="109" spans="1:16" s="160" customFormat="1" ht="18" hidden="1" customHeight="1">
      <c r="G109" s="22"/>
      <c r="H109" s="22"/>
      <c r="I109" s="22"/>
      <c r="J109" s="22"/>
      <c r="K109" s="22"/>
      <c r="L109" s="22"/>
      <c r="M109" s="22"/>
      <c r="N109" s="22"/>
      <c r="O109" s="22"/>
      <c r="P109" s="22"/>
    </row>
    <row r="110" spans="1:16" ht="18" hidden="1" customHeight="1">
      <c r="A110" s="153" t="s">
        <v>189</v>
      </c>
      <c r="B110" s="137"/>
      <c r="C110" s="137"/>
      <c r="D110" s="137"/>
      <c r="F110" s="137"/>
      <c r="H110" s="135"/>
      <c r="I110" s="137"/>
      <c r="J110" s="137"/>
      <c r="K110" s="137"/>
      <c r="M110" s="137"/>
    </row>
    <row r="111" spans="1:16" ht="18" hidden="1" customHeight="1">
      <c r="G111" s="21"/>
    </row>
    <row r="112" spans="1:16" ht="18" hidden="1" customHeight="1"/>
    <row r="113" spans="1:16" ht="18" hidden="1" customHeight="1">
      <c r="A113" s="138"/>
    </row>
    <row r="114" spans="1:16" ht="18" hidden="1" customHeight="1"/>
    <row r="115" spans="1:16" ht="18" hidden="1" customHeight="1">
      <c r="A115" s="204"/>
      <c r="B115" s="204"/>
      <c r="C115" s="204"/>
      <c r="D115" s="204"/>
      <c r="E115" s="204"/>
      <c r="F115" s="204"/>
      <c r="G115" s="204"/>
      <c r="H115" s="190"/>
    </row>
    <row r="116" spans="1:16" ht="18" hidden="1" customHeight="1"/>
    <row r="117" spans="1:16" ht="18" hidden="1" customHeight="1"/>
    <row r="118" spans="1:16" ht="18" hidden="1" customHeight="1"/>
    <row r="119" spans="1:16" ht="18" hidden="1" customHeight="1"/>
    <row r="120" spans="1:16" ht="18" hidden="1" customHeight="1"/>
    <row r="121" spans="1:16" ht="18" hidden="1" customHeight="1"/>
    <row r="122" spans="1:16" ht="18" hidden="1" customHeight="1"/>
    <row r="123" spans="1:16" ht="18" hidden="1" customHeight="1"/>
    <row r="124" spans="1:16" s="160" customFormat="1" ht="18" hidden="1" customHeight="1">
      <c r="G124" s="22"/>
      <c r="H124" s="22"/>
      <c r="I124" s="22"/>
      <c r="J124" s="22"/>
      <c r="K124" s="22"/>
      <c r="L124" s="22"/>
      <c r="M124" s="22"/>
      <c r="N124" s="22"/>
      <c r="O124" s="22"/>
      <c r="P124" s="22"/>
    </row>
    <row r="125" spans="1:16" s="160" customFormat="1" ht="12.5" hidden="1" customHeight="1">
      <c r="G125" s="22"/>
      <c r="H125" s="22"/>
      <c r="I125" s="22"/>
      <c r="J125" s="22"/>
      <c r="K125" s="22"/>
      <c r="L125" s="22"/>
      <c r="M125" s="22"/>
      <c r="N125" s="22"/>
      <c r="O125" s="22"/>
      <c r="P125" s="22"/>
    </row>
    <row r="126" spans="1:16" s="160" customFormat="1" ht="11.25" customHeight="1">
      <c r="G126" s="22"/>
      <c r="H126" s="22"/>
      <c r="I126" s="22"/>
      <c r="J126" s="22"/>
      <c r="K126" s="22"/>
      <c r="L126" s="22"/>
      <c r="M126" s="22"/>
      <c r="N126" s="22"/>
      <c r="O126" s="22"/>
      <c r="P126" s="22"/>
    </row>
    <row r="127" spans="1:16" s="160" customFormat="1" ht="19.25" customHeight="1">
      <c r="G127" s="22"/>
      <c r="H127" s="22"/>
      <c r="I127" s="22"/>
      <c r="J127" s="22"/>
      <c r="K127" s="22"/>
      <c r="L127" s="22"/>
      <c r="M127" s="22"/>
      <c r="N127" s="22"/>
      <c r="O127" s="22"/>
      <c r="P127" s="22"/>
    </row>
    <row r="128" spans="1:16" ht="9.5" customHeight="1"/>
    <row r="129" spans="1:17" ht="15" customHeight="1">
      <c r="A129" s="161" t="s">
        <v>140</v>
      </c>
    </row>
    <row r="130" spans="1:17" ht="18" customHeight="1"/>
    <row r="131" spans="1:17" ht="18" customHeight="1">
      <c r="A131" s="180" t="s">
        <v>29</v>
      </c>
      <c r="B131" s="40"/>
      <c r="C131" s="40"/>
      <c r="D131" s="40"/>
    </row>
    <row r="132" spans="1:17" ht="18" customHeight="1">
      <c r="A132" s="40"/>
      <c r="B132" s="40"/>
      <c r="C132" s="40"/>
      <c r="D132" s="40"/>
    </row>
    <row r="133" spans="1:17" s="162" customFormat="1" ht="26" customHeight="1">
      <c r="A133" s="205" t="s">
        <v>30</v>
      </c>
      <c r="B133" s="205"/>
      <c r="C133" s="205"/>
      <c r="D133" s="205"/>
      <c r="G133" s="163"/>
      <c r="H133" s="163"/>
      <c r="I133" s="163"/>
      <c r="J133" s="163"/>
      <c r="K133" s="163"/>
      <c r="L133" s="163"/>
      <c r="M133" s="163"/>
      <c r="N133" s="163"/>
      <c r="O133" s="163"/>
      <c r="P133" s="163"/>
    </row>
    <row r="134" spans="1:17" s="162" customFormat="1" ht="18" customHeight="1">
      <c r="A134" s="179"/>
      <c r="B134" s="179"/>
      <c r="C134" s="179"/>
      <c r="D134" s="179"/>
      <c r="G134" s="163"/>
      <c r="H134" s="163"/>
      <c r="I134" s="163"/>
      <c r="J134" s="163"/>
      <c r="K134" s="163"/>
      <c r="L134" s="163"/>
      <c r="M134" s="163"/>
      <c r="N134" s="163"/>
      <c r="O134" s="163"/>
      <c r="P134" s="163"/>
    </row>
    <row r="135" spans="1:17" s="162" customFormat="1" ht="18" customHeight="1">
      <c r="A135" s="178" t="s">
        <v>31</v>
      </c>
      <c r="B135" s="179"/>
      <c r="C135" s="179"/>
      <c r="D135" s="179"/>
      <c r="G135" s="163"/>
      <c r="H135" s="163"/>
      <c r="I135" s="163"/>
      <c r="J135" s="163"/>
      <c r="K135" s="163"/>
      <c r="L135" s="163"/>
      <c r="M135" s="163"/>
      <c r="N135" s="163"/>
      <c r="O135" s="163"/>
      <c r="P135" s="163"/>
    </row>
    <row r="136" spans="1:17" s="162" customFormat="1" ht="18" customHeight="1">
      <c r="A136" s="178" t="s">
        <v>32</v>
      </c>
      <c r="B136" s="179"/>
      <c r="C136" s="179"/>
      <c r="D136" s="179"/>
      <c r="G136" s="163"/>
      <c r="H136" s="163"/>
      <c r="I136" s="163"/>
      <c r="J136" s="163"/>
      <c r="K136" s="163"/>
      <c r="L136" s="163"/>
      <c r="M136" s="163"/>
      <c r="N136" s="163"/>
      <c r="O136" s="163"/>
      <c r="P136" s="163"/>
    </row>
    <row r="137" spans="1:17" s="162" customFormat="1" ht="17.25" customHeight="1">
      <c r="A137" s="178" t="s">
        <v>160</v>
      </c>
      <c r="B137" s="179"/>
      <c r="C137" s="179"/>
      <c r="D137" s="179"/>
      <c r="G137" s="163"/>
      <c r="H137" s="163"/>
      <c r="I137" s="163"/>
      <c r="J137" s="163"/>
      <c r="K137" s="163"/>
      <c r="L137" s="163"/>
      <c r="M137" s="163"/>
      <c r="N137" s="163"/>
      <c r="O137" s="163"/>
      <c r="P137" s="163"/>
    </row>
    <row r="138" spans="1:17" s="162" customFormat="1" ht="17.25" customHeight="1">
      <c r="A138" s="178" t="s">
        <v>161</v>
      </c>
      <c r="B138" s="179"/>
      <c r="C138" s="179"/>
      <c r="D138" s="179"/>
      <c r="F138" s="164"/>
      <c r="G138" s="164"/>
      <c r="H138" s="164"/>
      <c r="I138" s="164"/>
      <c r="J138" s="164"/>
      <c r="K138" s="164"/>
      <c r="L138" s="164"/>
      <c r="M138" s="164"/>
      <c r="N138" s="164"/>
      <c r="O138" s="164"/>
      <c r="P138" s="164"/>
      <c r="Q138" s="164"/>
    </row>
    <row r="139" spans="1:17" s="162" customFormat="1" ht="17.25" customHeight="1">
      <c r="A139" s="178" t="s">
        <v>162</v>
      </c>
      <c r="B139" s="179"/>
      <c r="C139" s="179"/>
      <c r="D139" s="179"/>
      <c r="G139" s="163"/>
      <c r="H139" s="163"/>
      <c r="I139" s="163"/>
      <c r="J139" s="163"/>
      <c r="K139" s="163"/>
      <c r="L139" s="163"/>
      <c r="M139" s="163"/>
      <c r="N139" s="163"/>
      <c r="O139" s="163"/>
      <c r="P139" s="163"/>
    </row>
    <row r="140" spans="1:17" s="162" customFormat="1" ht="17.25" customHeight="1">
      <c r="A140" s="178" t="s">
        <v>10</v>
      </c>
      <c r="B140" s="179"/>
      <c r="C140" s="179"/>
      <c r="D140" s="179"/>
      <c r="G140" s="163"/>
      <c r="H140" s="163"/>
      <c r="I140" s="163"/>
      <c r="J140" s="163"/>
      <c r="K140" s="163"/>
      <c r="L140" s="163"/>
      <c r="M140" s="163"/>
      <c r="N140" s="163"/>
      <c r="O140" s="163"/>
      <c r="P140" s="163"/>
    </row>
    <row r="141" spans="1:17" s="162" customFormat="1" ht="32.25" customHeight="1">
      <c r="A141" s="206" t="s">
        <v>163</v>
      </c>
      <c r="B141" s="206"/>
      <c r="C141" s="206"/>
      <c r="D141" s="206"/>
      <c r="E141" s="164"/>
      <c r="G141" s="163"/>
      <c r="H141" s="163"/>
      <c r="I141" s="163"/>
      <c r="J141" s="163"/>
      <c r="K141" s="163"/>
      <c r="L141" s="163"/>
      <c r="M141" s="163"/>
      <c r="N141" s="163"/>
      <c r="O141" s="163"/>
      <c r="P141" s="163"/>
    </row>
    <row r="142" spans="1:17" ht="15">
      <c r="A142" s="40"/>
      <c r="B142" s="40"/>
      <c r="C142" s="40"/>
      <c r="D142" s="40"/>
    </row>
    <row r="143" spans="1:17" ht="15">
      <c r="A143" s="40"/>
      <c r="B143" s="40"/>
      <c r="C143" s="40"/>
      <c r="D143" s="40"/>
    </row>
    <row r="144" spans="1:17" ht="8" customHeight="1">
      <c r="A144" s="40"/>
      <c r="B144" s="40"/>
      <c r="C144" s="40"/>
      <c r="D144" s="40"/>
    </row>
    <row r="145" spans="1:18" ht="21" customHeight="1">
      <c r="A145" s="180" t="s">
        <v>141</v>
      </c>
      <c r="B145" s="40"/>
      <c r="C145" s="40"/>
      <c r="D145" s="40"/>
    </row>
    <row r="146" spans="1:18" ht="20.5" customHeight="1">
      <c r="A146" s="40" t="s">
        <v>142</v>
      </c>
      <c r="B146" s="40"/>
      <c r="C146" s="40"/>
      <c r="D146" s="40"/>
    </row>
    <row r="147" spans="1:18" ht="20.5" customHeight="1">
      <c r="A147" s="40" t="s">
        <v>143</v>
      </c>
      <c r="B147" s="40"/>
      <c r="C147" s="40"/>
      <c r="D147" s="40"/>
    </row>
    <row r="148" spans="1:18" ht="20.5" customHeight="1">
      <c r="A148" s="40" t="s">
        <v>222</v>
      </c>
      <c r="B148" s="40"/>
      <c r="C148" s="40"/>
      <c r="D148" s="40"/>
    </row>
    <row r="149" spans="1:18" ht="20.5" customHeight="1">
      <c r="A149" s="40" t="s">
        <v>144</v>
      </c>
      <c r="B149" s="40"/>
      <c r="C149" s="40"/>
      <c r="D149" s="40"/>
    </row>
    <row r="150" spans="1:18" ht="20.5" customHeight="1">
      <c r="A150" s="40" t="s">
        <v>145</v>
      </c>
      <c r="B150" s="40"/>
      <c r="C150" s="40"/>
      <c r="D150" s="40"/>
    </row>
    <row r="151" spans="1:18" ht="20.5" customHeight="1">
      <c r="A151" s="40" t="s">
        <v>164</v>
      </c>
      <c r="B151" s="40"/>
      <c r="C151" s="40"/>
      <c r="D151" s="40"/>
      <c r="E151" s="165"/>
      <c r="F151" s="165"/>
      <c r="G151" s="166"/>
      <c r="H151" s="166"/>
      <c r="I151" s="166"/>
      <c r="J151" s="166"/>
      <c r="K151" s="166"/>
    </row>
    <row r="152" spans="1:18" s="167" customFormat="1" ht="17.25" customHeight="1"/>
    <row r="153" spans="1:18" ht="18" customHeight="1">
      <c r="A153" s="181" t="s">
        <v>146</v>
      </c>
      <c r="B153" s="182"/>
      <c r="C153" s="182"/>
      <c r="D153" s="182"/>
      <c r="E153" s="169"/>
      <c r="F153" s="170"/>
      <c r="H153" s="21"/>
      <c r="I153" s="168"/>
      <c r="J153" s="168"/>
      <c r="K153" s="168"/>
      <c r="L153" s="168"/>
      <c r="M153" s="168"/>
      <c r="N153" s="168"/>
      <c r="O153" s="168"/>
      <c r="P153" s="168"/>
      <c r="Q153" s="168"/>
      <c r="R153" s="168"/>
    </row>
    <row r="154" spans="1:18" s="174" customFormat="1" ht="17.25" customHeight="1">
      <c r="A154" s="131" t="s">
        <v>147</v>
      </c>
      <c r="B154" s="183"/>
      <c r="C154" s="183"/>
      <c r="D154" s="183"/>
      <c r="E154" s="171"/>
      <c r="F154" s="172"/>
      <c r="G154" s="173"/>
      <c r="H154" s="173"/>
      <c r="I154" s="173"/>
      <c r="J154" s="173"/>
      <c r="K154" s="173"/>
      <c r="L154" s="173"/>
      <c r="M154" s="173"/>
      <c r="N154" s="173"/>
      <c r="O154" s="173"/>
      <c r="P154" s="173"/>
    </row>
    <row r="155" spans="1:18" ht="17.25" customHeight="1">
      <c r="A155" s="132" t="s">
        <v>203</v>
      </c>
      <c r="B155" s="183"/>
      <c r="C155" s="183"/>
      <c r="D155" s="183"/>
      <c r="E155" s="118"/>
      <c r="F155" s="175"/>
    </row>
    <row r="156" spans="1:18" ht="17.25" customHeight="1">
      <c r="A156" s="133" t="s">
        <v>9</v>
      </c>
      <c r="B156" s="184"/>
      <c r="C156" s="184"/>
      <c r="D156" s="184"/>
      <c r="E156" s="176"/>
      <c r="F156" s="177"/>
      <c r="J156" s="21"/>
      <c r="M156" s="21"/>
    </row>
    <row r="157" spans="1:18" ht="18.75" customHeight="1">
      <c r="A157" s="40"/>
      <c r="B157" s="40"/>
      <c r="C157" s="40"/>
      <c r="D157" s="40"/>
      <c r="J157" s="185" t="s">
        <v>217</v>
      </c>
      <c r="M157" s="21"/>
    </row>
    <row r="158" spans="1:18" ht="18.75" customHeight="1">
      <c r="B158" s="40"/>
      <c r="C158" s="40"/>
      <c r="D158" s="40"/>
    </row>
    <row r="159" spans="1:18" ht="18.75" customHeight="1">
      <c r="A159" s="40"/>
      <c r="B159" s="40"/>
      <c r="C159" s="40"/>
      <c r="D159" s="40"/>
    </row>
    <row r="160" spans="1:18" ht="18.75" customHeight="1">
      <c r="A160" s="40"/>
      <c r="B160" s="40"/>
      <c r="C160" s="40"/>
      <c r="D160" s="40"/>
    </row>
    <row r="161" spans="1:4" ht="18.75" customHeight="1">
      <c r="A161" s="40"/>
      <c r="B161" s="40"/>
      <c r="C161" s="40"/>
      <c r="D161" s="40"/>
    </row>
    <row r="162" spans="1:4" ht="18.75" customHeight="1">
      <c r="A162" s="40"/>
      <c r="B162" s="40"/>
      <c r="C162" s="40"/>
      <c r="D162" s="40"/>
    </row>
    <row r="163" spans="1:4" ht="18.75" customHeight="1">
      <c r="A163" s="40"/>
      <c r="B163" s="40"/>
      <c r="C163" s="40"/>
      <c r="D163" s="40"/>
    </row>
    <row r="164" spans="1:4" ht="18.75" customHeight="1">
      <c r="A164" s="40"/>
      <c r="B164" s="40"/>
      <c r="C164" s="40"/>
      <c r="D164" s="40"/>
    </row>
    <row r="165" spans="1:4" ht="18.75" customHeight="1">
      <c r="A165" s="40"/>
      <c r="B165" s="40"/>
      <c r="C165" s="40"/>
      <c r="D165" s="40"/>
    </row>
    <row r="166" spans="1:4" ht="18.75" customHeight="1">
      <c r="A166" s="40"/>
      <c r="B166" s="40"/>
      <c r="C166" s="40"/>
      <c r="D166" s="40"/>
    </row>
  </sheetData>
  <mergeCells count="31">
    <mergeCell ref="A1:M1"/>
    <mergeCell ref="A5:A6"/>
    <mergeCell ref="B5:D5"/>
    <mergeCell ref="F5:F6"/>
    <mergeCell ref="H5:H6"/>
    <mergeCell ref="I5:K5"/>
    <mergeCell ref="M5:M6"/>
    <mergeCell ref="A24:G24"/>
    <mergeCell ref="A37:A38"/>
    <mergeCell ref="B37:D37"/>
    <mergeCell ref="F37:F38"/>
    <mergeCell ref="H37:H38"/>
    <mergeCell ref="M37:M38"/>
    <mergeCell ref="A54:G54"/>
    <mergeCell ref="A67:A68"/>
    <mergeCell ref="B67:D67"/>
    <mergeCell ref="F67:F68"/>
    <mergeCell ref="H67:H68"/>
    <mergeCell ref="I67:K67"/>
    <mergeCell ref="M67:M68"/>
    <mergeCell ref="I37:K37"/>
    <mergeCell ref="M97:M98"/>
    <mergeCell ref="A115:G115"/>
    <mergeCell ref="A133:D133"/>
    <mergeCell ref="A141:D141"/>
    <mergeCell ref="A84:G84"/>
    <mergeCell ref="A97:A98"/>
    <mergeCell ref="B97:D97"/>
    <mergeCell ref="F97:F98"/>
    <mergeCell ref="H97:H98"/>
    <mergeCell ref="I97:K97"/>
  </mergeCells>
  <pageMargins left="0.15748031496062992" right="0.23622047244094491" top="0.43307086614173229" bottom="0.27559055118110237" header="0.15748031496062992" footer="0.15748031496062992"/>
  <pageSetup orientation="landscape" horizontalDpi="4294967292" verticalDpi="300" r:id="rId1"/>
  <headerFooter alignWithMargins="0">
    <oddHeader>&amp;C&amp;"Arial,Bold"&amp;12
&amp;R&amp;G</oddHeader>
    <oddFooter>&amp;L&amp;"Arial,Regular"&amp;9For use by participating companies only</oddFooter>
  </headerFooter>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E94"/>
  <sheetViews>
    <sheetView topLeftCell="A4" workbookViewId="0">
      <selection activeCell="G11" sqref="G11"/>
    </sheetView>
  </sheetViews>
  <sheetFormatPr baseColWidth="10" defaultColWidth="9.1640625" defaultRowHeight="18.75" customHeight="1"/>
  <cols>
    <col min="1" max="1" width="9.1640625" style="72"/>
    <col min="2" max="5" width="20.83203125" style="72" customWidth="1"/>
    <col min="6" max="16384" width="9.1640625" style="72"/>
  </cols>
  <sheetData>
    <row r="1" spans="2:5" s="40" customFormat="1" ht="18.75" customHeight="1"/>
    <row r="2" spans="2:5" s="40" customFormat="1" ht="18.75" customHeight="1"/>
    <row r="3" spans="2:5" s="40" customFormat="1" ht="6.75" customHeight="1"/>
    <row r="4" spans="2:5" s="40" customFormat="1" ht="27.5" customHeight="1">
      <c r="B4" s="74" t="s">
        <v>66</v>
      </c>
      <c r="C4" s="75" t="s">
        <v>67</v>
      </c>
      <c r="D4" s="75" t="s">
        <v>34</v>
      </c>
      <c r="E4" s="74" t="s">
        <v>171</v>
      </c>
    </row>
    <row r="5" spans="2:5" s="40" customFormat="1" ht="20.25" customHeight="1">
      <c r="B5" s="187" t="s">
        <v>68</v>
      </c>
      <c r="C5" s="188">
        <v>1367.6</v>
      </c>
      <c r="D5" s="188">
        <f t="shared" ref="D5:D20" si="0">E5-C5</f>
        <v>279.30000000000018</v>
      </c>
      <c r="E5" s="188">
        <v>1646.9</v>
      </c>
    </row>
    <row r="6" spans="2:5" s="40" customFormat="1" ht="20.25" customHeight="1">
      <c r="B6" s="187" t="s">
        <v>69</v>
      </c>
      <c r="C6" s="188">
        <v>1514</v>
      </c>
      <c r="D6" s="188">
        <f t="shared" si="0"/>
        <v>308.59999999999991</v>
      </c>
      <c r="E6" s="188">
        <v>1822.6</v>
      </c>
    </row>
    <row r="7" spans="2:5" s="40" customFormat="1" ht="20.25" customHeight="1">
      <c r="B7" s="187" t="s">
        <v>70</v>
      </c>
      <c r="C7" s="188">
        <v>1629.4</v>
      </c>
      <c r="D7" s="188">
        <f t="shared" si="0"/>
        <v>329.39999999999986</v>
      </c>
      <c r="E7" s="188">
        <v>1958.8</v>
      </c>
    </row>
    <row r="8" spans="2:5" s="40" customFormat="1" ht="20.25" customHeight="1">
      <c r="B8" s="187" t="s">
        <v>71</v>
      </c>
      <c r="C8" s="188">
        <v>1619.9</v>
      </c>
      <c r="D8" s="188">
        <f t="shared" si="0"/>
        <v>325.79999999999995</v>
      </c>
      <c r="E8" s="188">
        <v>1945.7</v>
      </c>
    </row>
    <row r="9" spans="2:5" s="40" customFormat="1" ht="20.25" customHeight="1">
      <c r="B9" s="74" t="s">
        <v>75</v>
      </c>
      <c r="C9" s="70">
        <v>1395.7</v>
      </c>
      <c r="D9" s="70">
        <f t="shared" si="0"/>
        <v>282.09999999999991</v>
      </c>
      <c r="E9" s="70">
        <v>1677.8</v>
      </c>
    </row>
    <row r="10" spans="2:5" s="40" customFormat="1" ht="20.25" customHeight="1">
      <c r="B10" s="74" t="s">
        <v>76</v>
      </c>
      <c r="C10" s="70">
        <v>1498.4</v>
      </c>
      <c r="D10" s="70">
        <f t="shared" si="0"/>
        <v>305.89999999999986</v>
      </c>
      <c r="E10" s="70">
        <v>1804.3</v>
      </c>
    </row>
    <row r="11" spans="2:5" s="40" customFormat="1" ht="20.25" customHeight="1">
      <c r="B11" s="74" t="s">
        <v>77</v>
      </c>
      <c r="C11" s="70">
        <v>1569.7</v>
      </c>
      <c r="D11" s="70">
        <f t="shared" si="0"/>
        <v>318.39999999999986</v>
      </c>
      <c r="E11" s="70">
        <v>1888.1</v>
      </c>
    </row>
    <row r="12" spans="2:5" s="40" customFormat="1" ht="20.25" customHeight="1">
      <c r="B12" s="74" t="s">
        <v>78</v>
      </c>
      <c r="C12" s="70">
        <v>1584.6</v>
      </c>
      <c r="D12" s="70">
        <f t="shared" si="0"/>
        <v>322.5</v>
      </c>
      <c r="E12" s="70">
        <v>1907.1</v>
      </c>
    </row>
    <row r="13" spans="2:5" s="40" customFormat="1" ht="18" customHeight="1">
      <c r="B13" s="187" t="s">
        <v>155</v>
      </c>
      <c r="C13" s="188">
        <v>1409.2</v>
      </c>
      <c r="D13" s="188">
        <f t="shared" si="0"/>
        <v>285.59999999999991</v>
      </c>
      <c r="E13" s="188">
        <v>1694.8</v>
      </c>
    </row>
    <row r="14" spans="2:5" s="40" customFormat="1" ht="20.25" customHeight="1">
      <c r="B14" s="187" t="s">
        <v>156</v>
      </c>
      <c r="C14" s="188">
        <v>1537.5</v>
      </c>
      <c r="D14" s="188">
        <f t="shared" si="0"/>
        <v>314.40000000000009</v>
      </c>
      <c r="E14" s="188">
        <v>1851.9</v>
      </c>
    </row>
    <row r="15" spans="2:5" s="40" customFormat="1" ht="20.25" customHeight="1">
      <c r="B15" s="187" t="s">
        <v>157</v>
      </c>
      <c r="C15" s="188">
        <v>1583.5</v>
      </c>
      <c r="D15" s="188">
        <f t="shared" si="0"/>
        <v>323.59999999999991</v>
      </c>
      <c r="E15" s="188">
        <v>1907.1</v>
      </c>
    </row>
    <row r="16" spans="2:5" s="40" customFormat="1" ht="20.25" customHeight="1">
      <c r="B16" s="187" t="s">
        <v>158</v>
      </c>
      <c r="C16" s="188">
        <v>1590</v>
      </c>
      <c r="D16" s="188">
        <f t="shared" si="0"/>
        <v>328.59999999999991</v>
      </c>
      <c r="E16" s="188">
        <v>1918.6</v>
      </c>
    </row>
    <row r="17" spans="2:5" s="40" customFormat="1" ht="20.25" customHeight="1">
      <c r="B17" s="74" t="s">
        <v>195</v>
      </c>
      <c r="C17" s="70">
        <v>1514.6</v>
      </c>
      <c r="D17" s="70">
        <f t="shared" si="0"/>
        <v>309.30000000000018</v>
      </c>
      <c r="E17" s="70">
        <v>1823.9</v>
      </c>
    </row>
    <row r="18" spans="2:5" s="40" customFormat="1" ht="20.25" customHeight="1">
      <c r="B18" s="74" t="s">
        <v>196</v>
      </c>
      <c r="C18" s="70">
        <v>1625.6</v>
      </c>
      <c r="D18" s="70">
        <f t="shared" si="0"/>
        <v>336.10000000000014</v>
      </c>
      <c r="E18" s="70">
        <v>1961.7</v>
      </c>
    </row>
    <row r="19" spans="2:5" s="40" customFormat="1" ht="20.25" customHeight="1">
      <c r="B19" s="74" t="s">
        <v>197</v>
      </c>
      <c r="C19" s="70">
        <v>1685.4</v>
      </c>
      <c r="D19" s="70">
        <f t="shared" si="0"/>
        <v>344.5</v>
      </c>
      <c r="E19" s="70">
        <v>2029.9</v>
      </c>
    </row>
    <row r="20" spans="2:5" s="40" customFormat="1" ht="20.25" customHeight="1">
      <c r="B20" s="74" t="s">
        <v>198</v>
      </c>
      <c r="C20" s="70">
        <v>1753.5</v>
      </c>
      <c r="D20" s="70">
        <f t="shared" si="0"/>
        <v>360.5</v>
      </c>
      <c r="E20" s="70">
        <v>2114</v>
      </c>
    </row>
    <row r="21" spans="2:5" s="40" customFormat="1" ht="18" customHeight="1">
      <c r="B21" s="187" t="s">
        <v>208</v>
      </c>
      <c r="C21" s="188">
        <v>1634.4</v>
      </c>
      <c r="D21" s="188">
        <f t="shared" ref="D21:D24" si="1">E21-C21</f>
        <v>336.39999999999986</v>
      </c>
      <c r="E21" s="188">
        <v>1970.8</v>
      </c>
    </row>
    <row r="22" spans="2:5" s="40" customFormat="1" ht="20.25" customHeight="1">
      <c r="B22" s="187" t="s">
        <v>209</v>
      </c>
      <c r="C22" s="188"/>
      <c r="D22" s="188">
        <f t="shared" si="1"/>
        <v>0</v>
      </c>
      <c r="E22" s="188"/>
    </row>
    <row r="23" spans="2:5" s="40" customFormat="1" ht="20.25" customHeight="1">
      <c r="B23" s="187" t="s">
        <v>210</v>
      </c>
      <c r="C23" s="188"/>
      <c r="D23" s="188">
        <f t="shared" si="1"/>
        <v>0</v>
      </c>
      <c r="E23" s="188"/>
    </row>
    <row r="24" spans="2:5" s="40" customFormat="1" ht="20.25" customHeight="1">
      <c r="B24" s="187" t="s">
        <v>211</v>
      </c>
      <c r="C24" s="188"/>
      <c r="D24" s="188">
        <f t="shared" si="1"/>
        <v>0</v>
      </c>
      <c r="E24" s="188"/>
    </row>
    <row r="25" spans="2:5" s="71" customFormat="1" ht="18.75" customHeight="1"/>
    <row r="26" spans="2:5" s="71" customFormat="1" ht="18.75" customHeight="1"/>
    <row r="27" spans="2:5" s="71" customFormat="1" ht="18.75" customHeight="1"/>
    <row r="28" spans="2:5" s="71" customFormat="1" ht="18.75" customHeight="1"/>
    <row r="29" spans="2:5" s="71" customFormat="1" ht="18.75" customHeight="1"/>
    <row r="30" spans="2:5" s="71" customFormat="1" ht="18.75" customHeight="1"/>
    <row r="31" spans="2:5" s="71" customFormat="1" ht="18.75" customHeight="1"/>
    <row r="32" spans="2:5" s="71" customFormat="1" ht="18.75" customHeight="1"/>
    <row r="33" s="71" customFormat="1" ht="18.75" customHeight="1"/>
    <row r="34" s="71" customFormat="1" ht="18.75" customHeight="1"/>
    <row r="35" s="71" customFormat="1" ht="18.75" customHeight="1"/>
    <row r="36" s="71" customFormat="1" ht="18.75" customHeight="1"/>
    <row r="37" s="71" customFormat="1" ht="18.75" customHeight="1"/>
    <row r="38" s="71" customFormat="1" ht="18.75" customHeight="1"/>
    <row r="39" s="71" customFormat="1" ht="18.75" customHeight="1"/>
    <row r="40" s="71" customFormat="1" ht="18.75" customHeight="1"/>
    <row r="41" s="71" customFormat="1" ht="18.75" customHeight="1"/>
    <row r="42" s="71" customFormat="1" ht="18.75" customHeight="1"/>
    <row r="43" s="71" customFormat="1" ht="18.75" customHeight="1"/>
    <row r="44" s="71" customFormat="1" ht="18.75" customHeight="1"/>
    <row r="45" s="71" customFormat="1" ht="18.75" customHeight="1"/>
    <row r="46" s="71" customFormat="1" ht="18.75" customHeight="1"/>
    <row r="47" s="71" customFormat="1" ht="18.75" customHeight="1"/>
    <row r="48" s="71" customFormat="1" ht="18.75" customHeight="1"/>
    <row r="49" s="71" customFormat="1" ht="18.75" customHeight="1"/>
    <row r="50" s="71" customFormat="1" ht="18.75" customHeight="1"/>
    <row r="51" s="71" customFormat="1" ht="18.75" customHeight="1"/>
    <row r="52" s="71" customFormat="1" ht="18.75" customHeight="1"/>
    <row r="53" s="71" customFormat="1" ht="18.75" customHeight="1"/>
    <row r="54" s="71" customFormat="1" ht="18.75" customHeight="1"/>
    <row r="55" s="71" customFormat="1" ht="18.75" customHeight="1"/>
    <row r="56" s="71" customFormat="1" ht="18.75" customHeight="1"/>
    <row r="57" s="71" customFormat="1" ht="18.75" customHeight="1"/>
    <row r="58" s="71" customFormat="1" ht="18.75" customHeight="1"/>
    <row r="59" s="71" customFormat="1" ht="18.75" customHeight="1"/>
    <row r="60" s="71" customFormat="1" ht="18.75" customHeight="1"/>
    <row r="61" s="71" customFormat="1" ht="18.75" customHeight="1"/>
    <row r="62" s="71" customFormat="1" ht="18.75" customHeight="1"/>
    <row r="63" s="71" customFormat="1" ht="18.75" customHeight="1"/>
    <row r="64" s="71" customFormat="1" ht="18.75" customHeight="1"/>
    <row r="65" s="71" customFormat="1" ht="18.75" customHeight="1"/>
    <row r="66" s="71" customFormat="1" ht="18.75" customHeight="1"/>
    <row r="67" s="71" customFormat="1" ht="18.75" customHeight="1"/>
    <row r="68" s="71" customFormat="1" ht="18.75" customHeight="1"/>
    <row r="69" s="71" customFormat="1" ht="18.75" customHeight="1"/>
    <row r="70" s="71" customFormat="1" ht="18.75" customHeight="1"/>
    <row r="71" s="71" customFormat="1" ht="18.75" customHeight="1"/>
    <row r="72" s="71" customFormat="1" ht="18.75" customHeight="1"/>
    <row r="73" s="71" customFormat="1" ht="18.75" customHeight="1"/>
    <row r="74" s="71" customFormat="1" ht="18.75" customHeight="1"/>
    <row r="75" s="71" customFormat="1" ht="18.75" customHeight="1"/>
    <row r="76" s="71" customFormat="1" ht="18.75" customHeight="1"/>
    <row r="77" s="71" customFormat="1" ht="18.75" customHeight="1"/>
    <row r="78" s="71" customFormat="1" ht="18.75" customHeight="1"/>
    <row r="79" s="71" customFormat="1" ht="18.75" customHeight="1"/>
    <row r="80" s="71" customFormat="1" ht="18.75" customHeight="1"/>
    <row r="81" s="71" customFormat="1" ht="18.75" customHeight="1"/>
    <row r="82" s="71" customFormat="1" ht="18.75" customHeight="1"/>
    <row r="83" s="71" customFormat="1" ht="18.75" customHeight="1"/>
    <row r="84" s="71" customFormat="1" ht="18.75" customHeight="1"/>
    <row r="85" s="71" customFormat="1" ht="18.75" customHeight="1"/>
    <row r="86" s="71" customFormat="1" ht="18.75" customHeight="1"/>
    <row r="87" s="71" customFormat="1" ht="18.75" customHeight="1"/>
    <row r="88" s="71" customFormat="1" ht="18.75" customHeight="1"/>
    <row r="89" s="71" customFormat="1" ht="18.75" customHeight="1"/>
    <row r="90" s="71" customFormat="1" ht="18.75" customHeight="1"/>
    <row r="91" s="71" customFormat="1" ht="18.75" customHeight="1"/>
    <row r="92" s="71" customFormat="1" ht="18.75" customHeight="1"/>
    <row r="93" s="71" customFormat="1" ht="18.75" customHeight="1"/>
    <row r="94" s="71" customFormat="1" ht="18.75" customHeight="1"/>
  </sheetData>
  <pageMargins left="0.24" right="0.24" top="0.27" bottom="0.25" header="0.3" footer="0.17"/>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42"/>
  <sheetViews>
    <sheetView zoomScaleNormal="100" workbookViewId="0">
      <pane ySplit="4" topLeftCell="A32" activePane="bottomLeft" state="frozen"/>
      <selection activeCell="L53" sqref="L53"/>
      <selection pane="bottomLeft" activeCell="N39" sqref="N39"/>
    </sheetView>
  </sheetViews>
  <sheetFormatPr baseColWidth="10" defaultColWidth="9.33203125" defaultRowHeight="15"/>
  <cols>
    <col min="1" max="1" width="7.33203125" style="44" customWidth="1"/>
    <col min="2" max="2" width="10.5" style="85" bestFit="1" customWidth="1"/>
    <col min="3" max="3" width="7.33203125" style="86" customWidth="1"/>
    <col min="4" max="4" width="33" style="46" customWidth="1"/>
    <col min="5" max="9" width="7.33203125" style="44" customWidth="1"/>
    <col min="10" max="10" width="7.33203125" style="45" customWidth="1"/>
    <col min="11" max="11" width="7.33203125" style="44" customWidth="1"/>
    <col min="12" max="16384" width="9.33203125" style="43"/>
  </cols>
  <sheetData>
    <row r="1" spans="1:12" ht="28.5" customHeight="1">
      <c r="A1" s="56"/>
      <c r="B1" s="78"/>
      <c r="C1" s="79"/>
      <c r="D1" s="58"/>
      <c r="E1" s="56"/>
      <c r="F1" s="56"/>
      <c r="G1" s="56"/>
      <c r="H1" s="56"/>
      <c r="I1" s="56"/>
      <c r="J1" s="54"/>
      <c r="K1" s="56"/>
    </row>
    <row r="2" spans="1:12" ht="44.25" customHeight="1">
      <c r="A2" s="56"/>
      <c r="B2" s="78"/>
      <c r="C2" s="79"/>
      <c r="D2" s="58"/>
      <c r="E2" s="56"/>
      <c r="F2" s="56"/>
      <c r="G2" s="56"/>
      <c r="H2" s="56"/>
      <c r="I2" s="56"/>
      <c r="J2" s="54"/>
      <c r="K2" s="56"/>
    </row>
    <row r="3" spans="1:12" ht="29.25" customHeight="1" thickBot="1">
      <c r="A3" s="65" t="s">
        <v>206</v>
      </c>
      <c r="B3" s="78"/>
      <c r="C3" s="79"/>
      <c r="D3" s="58"/>
      <c r="E3" s="56"/>
      <c r="F3" s="56"/>
      <c r="G3" s="56"/>
      <c r="H3" s="56"/>
      <c r="I3" s="56"/>
      <c r="J3" s="54"/>
      <c r="K3" s="56"/>
    </row>
    <row r="4" spans="1:12" s="61" customFormat="1" ht="37" thickBot="1">
      <c r="A4" s="64" t="s">
        <v>65</v>
      </c>
      <c r="B4" s="62" t="s">
        <v>79</v>
      </c>
      <c r="C4" s="62" t="s">
        <v>80</v>
      </c>
      <c r="D4" s="63" t="s">
        <v>64</v>
      </c>
      <c r="E4" s="62" t="s">
        <v>63</v>
      </c>
      <c r="F4" s="62" t="s">
        <v>62</v>
      </c>
      <c r="G4" s="62" t="s">
        <v>61</v>
      </c>
      <c r="H4" s="62" t="s">
        <v>60</v>
      </c>
      <c r="I4" s="62" t="s">
        <v>59</v>
      </c>
      <c r="J4" s="62" t="s">
        <v>58</v>
      </c>
      <c r="K4" s="62" t="s">
        <v>57</v>
      </c>
    </row>
    <row r="5" spans="1:12" ht="15.5" customHeight="1">
      <c r="A5" s="55" t="s">
        <v>33</v>
      </c>
      <c r="B5" s="48"/>
      <c r="C5" s="48"/>
      <c r="D5" s="80" t="s">
        <v>38</v>
      </c>
      <c r="E5" s="48"/>
      <c r="F5" s="48"/>
      <c r="G5" s="48"/>
      <c r="H5" s="48" t="s">
        <v>33</v>
      </c>
      <c r="I5" s="48" t="s">
        <v>33</v>
      </c>
      <c r="J5" s="48"/>
      <c r="K5" s="48"/>
    </row>
    <row r="6" spans="1:12" ht="15.5" customHeight="1">
      <c r="A6" s="50" t="s">
        <v>33</v>
      </c>
      <c r="B6" s="49"/>
      <c r="C6" s="49"/>
      <c r="D6" s="52" t="s">
        <v>56</v>
      </c>
      <c r="E6" s="49"/>
      <c r="F6" s="49"/>
      <c r="G6" s="49" t="s">
        <v>33</v>
      </c>
      <c r="H6" s="49"/>
      <c r="I6" s="49"/>
      <c r="J6" s="48"/>
      <c r="K6" s="49"/>
    </row>
    <row r="7" spans="1:12" s="53" customFormat="1" ht="15.5" customHeight="1">
      <c r="A7" s="50" t="s">
        <v>33</v>
      </c>
      <c r="B7" s="49"/>
      <c r="C7" s="49"/>
      <c r="D7" s="52" t="s">
        <v>55</v>
      </c>
      <c r="E7" s="49" t="s">
        <v>33</v>
      </c>
      <c r="F7" s="49" t="s">
        <v>33</v>
      </c>
      <c r="G7" s="49"/>
      <c r="H7" s="49"/>
      <c r="I7" s="49"/>
      <c r="J7" s="48"/>
      <c r="K7" s="49"/>
    </row>
    <row r="8" spans="1:12" ht="15.5" customHeight="1">
      <c r="A8" s="50" t="s">
        <v>33</v>
      </c>
      <c r="B8" s="49"/>
      <c r="C8" s="49"/>
      <c r="D8" s="52" t="s">
        <v>54</v>
      </c>
      <c r="E8" s="49"/>
      <c r="F8" s="49" t="s">
        <v>33</v>
      </c>
      <c r="G8" s="49"/>
      <c r="H8" s="49"/>
      <c r="I8" s="49"/>
      <c r="J8" s="48"/>
      <c r="K8" s="49"/>
    </row>
    <row r="9" spans="1:12" ht="15.5" customHeight="1">
      <c r="A9" s="50" t="s">
        <v>33</v>
      </c>
      <c r="B9" s="49"/>
      <c r="C9" s="49"/>
      <c r="D9" s="52" t="s">
        <v>53</v>
      </c>
      <c r="E9" s="49" t="s">
        <v>33</v>
      </c>
      <c r="F9" s="49"/>
      <c r="G9" s="49"/>
      <c r="H9" s="49"/>
      <c r="I9" s="49"/>
      <c r="J9" s="48"/>
      <c r="K9" s="49"/>
      <c r="L9" s="60"/>
    </row>
    <row r="10" spans="1:12" ht="15.5" customHeight="1">
      <c r="A10" s="50" t="s">
        <v>33</v>
      </c>
      <c r="B10" s="49"/>
      <c r="C10" s="49"/>
      <c r="D10" s="52" t="s">
        <v>52</v>
      </c>
      <c r="E10" s="49"/>
      <c r="F10" s="49"/>
      <c r="G10" s="49"/>
      <c r="H10" s="49"/>
      <c r="I10" s="49" t="s">
        <v>33</v>
      </c>
      <c r="J10" s="48"/>
      <c r="K10" s="49"/>
    </row>
    <row r="11" spans="1:12" ht="15.5" customHeight="1">
      <c r="A11" s="50" t="s">
        <v>33</v>
      </c>
      <c r="B11" s="49"/>
      <c r="C11" s="49"/>
      <c r="D11" s="52" t="s">
        <v>51</v>
      </c>
      <c r="E11" s="49" t="s">
        <v>33</v>
      </c>
      <c r="F11" s="49" t="s">
        <v>33</v>
      </c>
      <c r="G11" s="49"/>
      <c r="H11" s="49"/>
      <c r="I11" s="49"/>
      <c r="J11" s="48"/>
      <c r="K11" s="49"/>
    </row>
    <row r="12" spans="1:12" s="53" customFormat="1" ht="15.5" customHeight="1">
      <c r="A12" s="50" t="s">
        <v>33</v>
      </c>
      <c r="B12" s="49"/>
      <c r="C12" s="49"/>
      <c r="D12" s="52" t="s">
        <v>50</v>
      </c>
      <c r="E12" s="49"/>
      <c r="F12" s="49"/>
      <c r="G12" s="49"/>
      <c r="H12" s="49"/>
      <c r="I12" s="49"/>
      <c r="J12" s="48"/>
      <c r="K12" s="49" t="s">
        <v>33</v>
      </c>
    </row>
    <row r="13" spans="1:12" ht="15.5" customHeight="1">
      <c r="A13" s="50" t="s">
        <v>33</v>
      </c>
      <c r="B13" s="49"/>
      <c r="C13" s="49"/>
      <c r="D13" s="52" t="s">
        <v>49</v>
      </c>
      <c r="E13" s="49"/>
      <c r="F13" s="49" t="s">
        <v>33</v>
      </c>
      <c r="G13" s="49"/>
      <c r="H13" s="49"/>
      <c r="I13" s="49"/>
      <c r="J13" s="48"/>
      <c r="K13" s="49"/>
    </row>
    <row r="14" spans="1:12" s="53" customFormat="1" ht="15.5" customHeight="1">
      <c r="A14" s="55" t="s">
        <v>33</v>
      </c>
      <c r="B14" s="48"/>
      <c r="C14" s="48"/>
      <c r="D14" s="80" t="s">
        <v>37</v>
      </c>
      <c r="E14" s="48"/>
      <c r="F14" s="48"/>
      <c r="G14" s="48"/>
      <c r="H14" s="48"/>
      <c r="I14" s="48"/>
      <c r="J14" s="48" t="s">
        <v>33</v>
      </c>
      <c r="K14" s="48"/>
    </row>
    <row r="15" spans="1:12" ht="15.5" customHeight="1">
      <c r="A15" s="50" t="s">
        <v>33</v>
      </c>
      <c r="B15" s="49"/>
      <c r="C15" s="49"/>
      <c r="D15" s="52" t="s">
        <v>48</v>
      </c>
      <c r="E15" s="49"/>
      <c r="F15" s="49"/>
      <c r="G15" s="49"/>
      <c r="H15" s="49"/>
      <c r="I15" s="49" t="s">
        <v>33</v>
      </c>
      <c r="J15" s="48"/>
      <c r="K15" s="49"/>
    </row>
    <row r="16" spans="1:12" ht="15.5" customHeight="1">
      <c r="A16" s="50" t="s">
        <v>33</v>
      </c>
      <c r="B16" s="49"/>
      <c r="C16" s="49"/>
      <c r="D16" s="52" t="s">
        <v>47</v>
      </c>
      <c r="E16" s="49"/>
      <c r="F16" s="49"/>
      <c r="G16" s="49"/>
      <c r="H16" s="49" t="s">
        <v>33</v>
      </c>
      <c r="I16" s="49" t="s">
        <v>33</v>
      </c>
      <c r="J16" s="48" t="s">
        <v>33</v>
      </c>
      <c r="K16" s="49"/>
    </row>
    <row r="17" spans="1:12" ht="15.5" customHeight="1">
      <c r="A17" s="55" t="s">
        <v>33</v>
      </c>
      <c r="B17" s="48"/>
      <c r="C17" s="48"/>
      <c r="D17" s="80" t="s">
        <v>201</v>
      </c>
      <c r="E17" s="48"/>
      <c r="F17" s="48"/>
      <c r="G17" s="48"/>
      <c r="H17" s="48"/>
      <c r="I17" s="48" t="s">
        <v>33</v>
      </c>
      <c r="J17" s="48" t="s">
        <v>33</v>
      </c>
      <c r="K17" s="48"/>
    </row>
    <row r="18" spans="1:12" s="47" customFormat="1" ht="15.5" customHeight="1">
      <c r="A18" s="50" t="s">
        <v>33</v>
      </c>
      <c r="B18" s="49"/>
      <c r="C18" s="49"/>
      <c r="D18" s="52" t="s">
        <v>46</v>
      </c>
      <c r="E18" s="49"/>
      <c r="F18" s="49"/>
      <c r="G18" s="49"/>
      <c r="H18" s="49" t="s">
        <v>33</v>
      </c>
      <c r="I18" s="49" t="s">
        <v>33</v>
      </c>
      <c r="J18" s="48"/>
      <c r="K18" s="49"/>
    </row>
    <row r="19" spans="1:12" ht="15.5" customHeight="1">
      <c r="A19" s="50" t="s">
        <v>33</v>
      </c>
      <c r="B19" s="49"/>
      <c r="C19" s="49"/>
      <c r="D19" s="52" t="s">
        <v>45</v>
      </c>
      <c r="E19" s="49" t="s">
        <v>33</v>
      </c>
      <c r="F19" s="49" t="s">
        <v>33</v>
      </c>
      <c r="G19" s="49" t="s">
        <v>33</v>
      </c>
      <c r="H19" s="49" t="s">
        <v>33</v>
      </c>
      <c r="I19" s="49" t="s">
        <v>33</v>
      </c>
      <c r="J19" s="48"/>
      <c r="K19" s="49"/>
    </row>
    <row r="20" spans="1:12" ht="15.5" customHeight="1">
      <c r="A20" s="50" t="s">
        <v>33</v>
      </c>
      <c r="B20" s="49"/>
      <c r="C20" s="49"/>
      <c r="D20" s="52" t="s">
        <v>44</v>
      </c>
      <c r="E20" s="49" t="s">
        <v>33</v>
      </c>
      <c r="F20" s="49" t="s">
        <v>33</v>
      </c>
      <c r="G20" s="49"/>
      <c r="H20" s="49" t="s">
        <v>33</v>
      </c>
      <c r="I20" s="49" t="s">
        <v>33</v>
      </c>
      <c r="J20" s="48"/>
      <c r="K20" s="49" t="s">
        <v>33</v>
      </c>
    </row>
    <row r="21" spans="1:12" s="47" customFormat="1" ht="15.5" customHeight="1">
      <c r="A21" s="50" t="s">
        <v>33</v>
      </c>
      <c r="B21" s="49"/>
      <c r="C21" s="49"/>
      <c r="D21" s="52" t="s">
        <v>43</v>
      </c>
      <c r="E21" s="49"/>
      <c r="F21" s="49"/>
      <c r="G21" s="49"/>
      <c r="H21" s="49" t="s">
        <v>33</v>
      </c>
      <c r="I21" s="49"/>
      <c r="J21" s="48"/>
      <c r="K21" s="49"/>
    </row>
    <row r="22" spans="1:12" s="47" customFormat="1" ht="15.5" customHeight="1">
      <c r="A22" s="50" t="s">
        <v>33</v>
      </c>
      <c r="B22" s="49"/>
      <c r="C22" s="49"/>
      <c r="D22" s="52" t="s">
        <v>81</v>
      </c>
      <c r="E22" s="49" t="s">
        <v>33</v>
      </c>
      <c r="F22" s="49" t="s">
        <v>33</v>
      </c>
      <c r="G22" s="49"/>
      <c r="H22" s="49" t="s">
        <v>33</v>
      </c>
      <c r="I22" s="49" t="s">
        <v>33</v>
      </c>
      <c r="J22" s="48"/>
      <c r="K22" s="49" t="s">
        <v>33</v>
      </c>
    </row>
    <row r="23" spans="1:12" s="53" customFormat="1" ht="15.5" customHeight="1">
      <c r="A23" s="50" t="s">
        <v>33</v>
      </c>
      <c r="B23" s="49"/>
      <c r="C23" s="49"/>
      <c r="D23" s="52" t="s">
        <v>175</v>
      </c>
      <c r="E23" s="49"/>
      <c r="F23" s="49"/>
      <c r="G23" s="49"/>
      <c r="H23" s="49"/>
      <c r="I23" s="49" t="s">
        <v>33</v>
      </c>
      <c r="J23" s="48"/>
      <c r="K23" s="49"/>
    </row>
    <row r="24" spans="1:12" ht="15.5" customHeight="1">
      <c r="A24" s="50" t="s">
        <v>33</v>
      </c>
      <c r="B24" s="49"/>
      <c r="C24" s="49"/>
      <c r="D24" s="52" t="s">
        <v>42</v>
      </c>
      <c r="E24" s="49"/>
      <c r="F24" s="49"/>
      <c r="G24" s="49"/>
      <c r="H24" s="49" t="s">
        <v>33</v>
      </c>
      <c r="I24" s="49"/>
      <c r="J24" s="48"/>
      <c r="K24" s="49"/>
    </row>
    <row r="25" spans="1:12" s="51" customFormat="1" ht="15.5" customHeight="1">
      <c r="A25" s="50" t="s">
        <v>33</v>
      </c>
      <c r="B25" s="49"/>
      <c r="C25" s="49"/>
      <c r="D25" s="52" t="s">
        <v>72</v>
      </c>
      <c r="E25" s="49"/>
      <c r="F25" s="49"/>
      <c r="G25" s="49"/>
      <c r="H25" s="49"/>
      <c r="I25" s="49"/>
      <c r="J25" s="48"/>
      <c r="K25" s="49" t="s">
        <v>33</v>
      </c>
      <c r="L25" s="43"/>
    </row>
    <row r="26" spans="1:12" ht="15.5" customHeight="1">
      <c r="A26" s="50" t="s">
        <v>33</v>
      </c>
      <c r="B26" s="49"/>
      <c r="C26" s="49"/>
      <c r="D26" s="52" t="s">
        <v>41</v>
      </c>
      <c r="E26" s="49"/>
      <c r="F26" s="49"/>
      <c r="G26" s="49"/>
      <c r="H26" s="49"/>
      <c r="I26" s="49"/>
      <c r="J26" s="48" t="s">
        <v>33</v>
      </c>
      <c r="K26" s="49" t="s">
        <v>33</v>
      </c>
    </row>
    <row r="27" spans="1:12" ht="15.5" customHeight="1">
      <c r="A27" s="55" t="s">
        <v>33</v>
      </c>
      <c r="B27" s="81"/>
      <c r="C27" s="48"/>
      <c r="D27" s="80" t="s">
        <v>82</v>
      </c>
      <c r="E27" s="48"/>
      <c r="F27" s="48"/>
      <c r="G27" s="48"/>
      <c r="H27" s="48" t="s">
        <v>33</v>
      </c>
      <c r="I27" s="48"/>
      <c r="J27" s="48" t="s">
        <v>33</v>
      </c>
      <c r="K27" s="48"/>
    </row>
    <row r="28" spans="1:12" ht="15.5" customHeight="1">
      <c r="A28" s="55" t="s">
        <v>33</v>
      </c>
      <c r="B28" s="81"/>
      <c r="C28" s="48"/>
      <c r="D28" s="80" t="s">
        <v>83</v>
      </c>
      <c r="E28" s="48"/>
      <c r="F28" s="48"/>
      <c r="G28" s="48" t="s">
        <v>33</v>
      </c>
      <c r="H28" s="48"/>
      <c r="I28" s="48"/>
      <c r="J28" s="48"/>
      <c r="K28" s="48"/>
    </row>
    <row r="29" spans="1:12" ht="15.5" customHeight="1">
      <c r="A29" s="55" t="s">
        <v>33</v>
      </c>
      <c r="B29" s="81"/>
      <c r="C29" s="48"/>
      <c r="D29" s="80" t="s">
        <v>84</v>
      </c>
      <c r="E29" s="48"/>
      <c r="F29" s="48"/>
      <c r="G29" s="48"/>
      <c r="H29" s="48" t="s">
        <v>33</v>
      </c>
      <c r="I29" s="48" t="s">
        <v>33</v>
      </c>
      <c r="J29" s="48"/>
      <c r="K29" s="48"/>
    </row>
    <row r="30" spans="1:12" ht="15.5" customHeight="1">
      <c r="A30" s="55" t="s">
        <v>33</v>
      </c>
      <c r="B30" s="81"/>
      <c r="C30" s="48"/>
      <c r="D30" s="80" t="s">
        <v>85</v>
      </c>
      <c r="E30" s="48"/>
      <c r="F30" s="48"/>
      <c r="G30" s="48"/>
      <c r="H30" s="48" t="s">
        <v>33</v>
      </c>
      <c r="I30" s="48"/>
      <c r="J30" s="48"/>
      <c r="K30" s="48"/>
    </row>
    <row r="31" spans="1:12" ht="15.5" customHeight="1">
      <c r="A31" s="55" t="s">
        <v>33</v>
      </c>
      <c r="B31" s="81"/>
      <c r="C31" s="48"/>
      <c r="D31" s="80" t="s">
        <v>86</v>
      </c>
      <c r="E31" s="48"/>
      <c r="F31" s="48"/>
      <c r="G31" s="48"/>
      <c r="H31" s="48" t="s">
        <v>33</v>
      </c>
      <c r="I31" s="48" t="s">
        <v>33</v>
      </c>
      <c r="J31" s="48"/>
      <c r="K31" s="48"/>
    </row>
    <row r="32" spans="1:12" ht="15.5" customHeight="1">
      <c r="A32" s="55" t="s">
        <v>33</v>
      </c>
      <c r="B32" s="81"/>
      <c r="C32" s="48"/>
      <c r="D32" s="80" t="s">
        <v>36</v>
      </c>
      <c r="E32" s="48"/>
      <c r="F32" s="48"/>
      <c r="G32" s="48"/>
      <c r="H32" s="48" t="s">
        <v>33</v>
      </c>
      <c r="I32" s="48"/>
      <c r="J32" s="48"/>
      <c r="K32" s="48"/>
    </row>
    <row r="33" spans="1:12" s="47" customFormat="1" ht="18.5" customHeight="1">
      <c r="A33" s="50" t="s">
        <v>33</v>
      </c>
      <c r="B33" s="49"/>
      <c r="C33" s="49"/>
      <c r="D33" s="52" t="s">
        <v>193</v>
      </c>
      <c r="E33" s="49" t="s">
        <v>33</v>
      </c>
      <c r="F33" s="49" t="s">
        <v>33</v>
      </c>
      <c r="G33" s="49" t="s">
        <v>33</v>
      </c>
      <c r="H33" s="49" t="s">
        <v>33</v>
      </c>
      <c r="I33" s="49" t="s">
        <v>33</v>
      </c>
      <c r="J33" s="48" t="s">
        <v>33</v>
      </c>
      <c r="K33" s="49" t="s">
        <v>33</v>
      </c>
      <c r="L33" s="68"/>
    </row>
    <row r="34" spans="1:12" ht="18.5" customHeight="1">
      <c r="A34" s="50" t="s">
        <v>33</v>
      </c>
      <c r="B34" s="49"/>
      <c r="C34" s="49"/>
      <c r="D34" s="59" t="s">
        <v>172</v>
      </c>
      <c r="E34" s="48" t="s">
        <v>33</v>
      </c>
      <c r="F34" s="48"/>
      <c r="G34" s="48" t="s">
        <v>33</v>
      </c>
      <c r="H34" s="48" t="s">
        <v>33</v>
      </c>
      <c r="I34" s="48" t="s">
        <v>33</v>
      </c>
      <c r="J34" s="48"/>
      <c r="K34" s="48"/>
    </row>
    <row r="35" spans="1:12" ht="18.5" customHeight="1">
      <c r="A35" s="55" t="s">
        <v>33</v>
      </c>
      <c r="B35" s="48"/>
      <c r="C35" s="48"/>
      <c r="D35" s="80" t="s">
        <v>35</v>
      </c>
      <c r="E35" s="48"/>
      <c r="F35" s="48"/>
      <c r="G35" s="48"/>
      <c r="H35" s="48"/>
      <c r="I35" s="48"/>
      <c r="J35" s="48"/>
      <c r="K35" s="48" t="s">
        <v>33</v>
      </c>
    </row>
    <row r="36" spans="1:12" s="68" customFormat="1">
      <c r="A36" s="50" t="s">
        <v>33</v>
      </c>
      <c r="B36" s="49"/>
      <c r="C36" s="49"/>
      <c r="D36" s="52" t="s">
        <v>40</v>
      </c>
      <c r="E36" s="49"/>
      <c r="F36" s="49"/>
      <c r="G36" s="49"/>
      <c r="H36" s="49" t="s">
        <v>33</v>
      </c>
      <c r="I36" s="49" t="s">
        <v>33</v>
      </c>
      <c r="J36" s="48"/>
      <c r="K36" s="49"/>
    </row>
    <row r="37" spans="1:12">
      <c r="A37" s="50" t="s">
        <v>33</v>
      </c>
      <c r="B37" s="49"/>
      <c r="C37" s="49"/>
      <c r="D37" s="52" t="s">
        <v>39</v>
      </c>
      <c r="E37" s="49"/>
      <c r="F37" s="49"/>
      <c r="G37" s="49"/>
      <c r="H37" s="49" t="s">
        <v>33</v>
      </c>
      <c r="I37" s="49"/>
      <c r="J37" s="48"/>
      <c r="K37" s="49"/>
      <c r="L37" s="51"/>
    </row>
    <row r="38" spans="1:12">
      <c r="A38" s="50" t="s">
        <v>33</v>
      </c>
      <c r="B38" s="49"/>
      <c r="C38" s="49"/>
      <c r="D38" s="52" t="s">
        <v>73</v>
      </c>
      <c r="E38" s="49" t="s">
        <v>33</v>
      </c>
      <c r="F38" s="49" t="s">
        <v>33</v>
      </c>
      <c r="G38" s="49" t="s">
        <v>33</v>
      </c>
      <c r="H38" s="49" t="s">
        <v>33</v>
      </c>
      <c r="I38" s="49" t="s">
        <v>33</v>
      </c>
      <c r="J38" s="48"/>
      <c r="K38" s="49"/>
      <c r="L38" s="51"/>
    </row>
    <row r="39" spans="1:12">
      <c r="A39" s="50" t="s">
        <v>33</v>
      </c>
      <c r="B39" s="49"/>
      <c r="C39" s="49"/>
      <c r="D39" s="52" t="s">
        <v>200</v>
      </c>
      <c r="E39" s="49" t="s">
        <v>33</v>
      </c>
      <c r="F39" s="49" t="s">
        <v>33</v>
      </c>
      <c r="G39" s="49" t="s">
        <v>33</v>
      </c>
      <c r="H39" s="49" t="s">
        <v>33</v>
      </c>
      <c r="I39" s="49" t="s">
        <v>33</v>
      </c>
      <c r="J39" s="48" t="s">
        <v>33</v>
      </c>
      <c r="K39" s="49" t="s">
        <v>33</v>
      </c>
    </row>
    <row r="40" spans="1:12" s="57" customFormat="1" ht="34.5" customHeight="1" thickBot="1">
      <c r="A40" s="82"/>
      <c r="B40" s="83"/>
      <c r="C40" s="83"/>
      <c r="D40" s="84" t="s">
        <v>207</v>
      </c>
      <c r="E40" s="69">
        <v>0.89</v>
      </c>
      <c r="F40" s="69">
        <v>0.88</v>
      </c>
      <c r="G40" s="69">
        <v>0.92</v>
      </c>
      <c r="H40" s="69">
        <v>0.84</v>
      </c>
      <c r="I40" s="69">
        <v>0.79</v>
      </c>
      <c r="J40" s="69">
        <v>0.75</v>
      </c>
      <c r="K40" s="69">
        <v>0.8</v>
      </c>
    </row>
    <row r="41" spans="1:12">
      <c r="E41" s="44" t="s">
        <v>87</v>
      </c>
    </row>
    <row r="42" spans="1:12">
      <c r="A42" s="87"/>
    </row>
  </sheetData>
  <pageMargins left="0.23622047244094491" right="0.23622047244094491" top="0.31496062992125984" bottom="0.15748031496062992" header="0.19685039370078741" footer="0.19685039370078741"/>
  <pageSetup scale="90" orientation="portrait" r:id="rId1"/>
  <headerFooter alignWithMargins="0">
    <oddHeader xml:space="preserve">&amp;C
</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69"/>
  <sheetViews>
    <sheetView topLeftCell="A9" zoomScale="93" zoomScaleNormal="93" workbookViewId="0">
      <selection activeCell="L20" sqref="L20"/>
    </sheetView>
  </sheetViews>
  <sheetFormatPr baseColWidth="10" defaultColWidth="8.83203125" defaultRowHeight="24.75" customHeight="1"/>
  <cols>
    <col min="1" max="1" width="31.5" style="71" customWidth="1"/>
    <col min="2" max="2" width="31.33203125" style="71" bestFit="1" customWidth="1"/>
    <col min="3" max="3" width="38.33203125" style="71" customWidth="1"/>
    <col min="4" max="16384" width="8.83203125" style="71"/>
  </cols>
  <sheetData>
    <row r="1" spans="1:3" ht="24.75" customHeight="1">
      <c r="A1" s="67" t="s">
        <v>205</v>
      </c>
    </row>
    <row r="4" spans="1:3" ht="28.5" customHeight="1">
      <c r="A4" s="90" t="s">
        <v>135</v>
      </c>
      <c r="B4" s="71" t="s">
        <v>165</v>
      </c>
      <c r="C4" s="89" t="s">
        <v>121</v>
      </c>
    </row>
    <row r="5" spans="1:3" ht="28.5" customHeight="1">
      <c r="A5" s="90" t="s">
        <v>134</v>
      </c>
      <c r="B5" s="89" t="s">
        <v>107</v>
      </c>
      <c r="C5" s="89" t="s">
        <v>119</v>
      </c>
    </row>
    <row r="6" spans="1:3" ht="28.5" customHeight="1">
      <c r="A6" s="90" t="s">
        <v>132</v>
      </c>
      <c r="B6" s="89" t="s">
        <v>174</v>
      </c>
      <c r="C6" s="71" t="s">
        <v>204</v>
      </c>
    </row>
    <row r="7" spans="1:3" ht="28.5" customHeight="1">
      <c r="A7" s="90" t="s">
        <v>130</v>
      </c>
      <c r="B7" s="71" t="s">
        <v>168</v>
      </c>
      <c r="C7" s="89" t="s">
        <v>116</v>
      </c>
    </row>
    <row r="8" spans="1:3" ht="28.5" customHeight="1">
      <c r="A8" s="90" t="s">
        <v>128</v>
      </c>
      <c r="B8" s="89" t="s">
        <v>104</v>
      </c>
      <c r="C8" s="89" t="s">
        <v>115</v>
      </c>
    </row>
    <row r="9" spans="1:3" ht="28.5" customHeight="1">
      <c r="A9" s="89" t="s">
        <v>127</v>
      </c>
      <c r="B9" s="89" t="s">
        <v>102</v>
      </c>
      <c r="C9" s="89" t="s">
        <v>177</v>
      </c>
    </row>
    <row r="10" spans="1:3" ht="28.5" customHeight="1">
      <c r="A10" s="90" t="s">
        <v>126</v>
      </c>
      <c r="B10" s="89" t="s">
        <v>100</v>
      </c>
      <c r="C10" s="89" t="s">
        <v>112</v>
      </c>
    </row>
    <row r="11" spans="1:3" ht="28.5" customHeight="1">
      <c r="A11" s="90" t="s">
        <v>124</v>
      </c>
      <c r="B11" s="71" t="s">
        <v>191</v>
      </c>
      <c r="C11" s="89" t="s">
        <v>111</v>
      </c>
    </row>
    <row r="12" spans="1:3" ht="28.5" customHeight="1">
      <c r="A12" s="71" t="s">
        <v>167</v>
      </c>
      <c r="B12" s="89" t="s">
        <v>98</v>
      </c>
      <c r="C12" s="89" t="s">
        <v>109</v>
      </c>
    </row>
    <row r="13" spans="1:3" ht="28.5" customHeight="1">
      <c r="A13" s="89" t="s">
        <v>122</v>
      </c>
      <c r="B13" s="89" t="s">
        <v>96</v>
      </c>
      <c r="C13" s="89" t="s">
        <v>178</v>
      </c>
    </row>
    <row r="14" spans="1:3" ht="28.5" customHeight="1">
      <c r="A14" s="89" t="s">
        <v>120</v>
      </c>
      <c r="B14" s="89" t="s">
        <v>192</v>
      </c>
      <c r="C14" s="89" t="s">
        <v>106</v>
      </c>
    </row>
    <row r="15" spans="1:3" ht="28.5" customHeight="1">
      <c r="A15" s="90" t="s">
        <v>173</v>
      </c>
      <c r="B15" s="89" t="s">
        <v>94</v>
      </c>
      <c r="C15" s="89" t="s">
        <v>105</v>
      </c>
    </row>
    <row r="16" spans="1:3" ht="28.5" customHeight="1">
      <c r="A16" s="71" t="s">
        <v>190</v>
      </c>
      <c r="B16" s="89" t="s">
        <v>92</v>
      </c>
      <c r="C16" s="89" t="s">
        <v>103</v>
      </c>
    </row>
    <row r="17" spans="1:3" ht="28.5" customHeight="1">
      <c r="A17" s="90" t="s">
        <v>118</v>
      </c>
      <c r="B17" s="89" t="s">
        <v>169</v>
      </c>
      <c r="C17" s="89" t="s">
        <v>101</v>
      </c>
    </row>
    <row r="18" spans="1:3" ht="28.5" customHeight="1">
      <c r="A18" s="71" t="s">
        <v>149</v>
      </c>
      <c r="B18" s="89" t="s">
        <v>176</v>
      </c>
      <c r="C18" s="89" t="s">
        <v>99</v>
      </c>
    </row>
    <row r="19" spans="1:3" ht="28.5" customHeight="1">
      <c r="A19" s="90" t="s">
        <v>117</v>
      </c>
      <c r="B19" s="89" t="s">
        <v>133</v>
      </c>
      <c r="C19" s="89" t="s">
        <v>97</v>
      </c>
    </row>
    <row r="20" spans="1:3" ht="28.5" customHeight="1">
      <c r="A20" s="90" t="s">
        <v>151</v>
      </c>
      <c r="B20" s="89" t="s">
        <v>131</v>
      </c>
      <c r="C20" s="89" t="s">
        <v>95</v>
      </c>
    </row>
    <row r="21" spans="1:3" ht="28.5" customHeight="1">
      <c r="A21" s="89" t="s">
        <v>114</v>
      </c>
      <c r="B21" s="71" t="s">
        <v>166</v>
      </c>
      <c r="C21" s="89" t="s">
        <v>93</v>
      </c>
    </row>
    <row r="22" spans="1:3" ht="28.5" customHeight="1">
      <c r="A22" s="90" t="s">
        <v>113</v>
      </c>
      <c r="B22" s="89" t="s">
        <v>129</v>
      </c>
      <c r="C22" s="71" t="s">
        <v>199</v>
      </c>
    </row>
    <row r="23" spans="1:3" ht="28.5" customHeight="1">
      <c r="A23" s="71" t="s">
        <v>153</v>
      </c>
      <c r="B23" s="71" t="s">
        <v>148</v>
      </c>
      <c r="C23" s="89" t="s">
        <v>91</v>
      </c>
    </row>
    <row r="24" spans="1:3" ht="28.5" customHeight="1">
      <c r="A24" s="89" t="s">
        <v>150</v>
      </c>
      <c r="B24" s="71" t="s">
        <v>202</v>
      </c>
      <c r="C24" s="89" t="s">
        <v>90</v>
      </c>
    </row>
    <row r="25" spans="1:3" ht="28.5" customHeight="1">
      <c r="A25" s="89" t="s">
        <v>110</v>
      </c>
      <c r="B25" s="71" t="s">
        <v>152</v>
      </c>
      <c r="C25" s="71" t="s">
        <v>170</v>
      </c>
    </row>
    <row r="26" spans="1:3" ht="28.5" customHeight="1">
      <c r="A26" s="89" t="s">
        <v>108</v>
      </c>
      <c r="B26" s="89" t="s">
        <v>125</v>
      </c>
      <c r="C26" s="89" t="s">
        <v>89</v>
      </c>
    </row>
    <row r="27" spans="1:3" ht="28.5" customHeight="1">
      <c r="A27" s="71" t="s">
        <v>154</v>
      </c>
      <c r="B27" s="89" t="s">
        <v>123</v>
      </c>
      <c r="C27" s="89" t="s">
        <v>88</v>
      </c>
    </row>
    <row r="28" spans="1:3" ht="28.5" customHeight="1"/>
    <row r="69" spans="1:1" ht="24.75" customHeight="1">
      <c r="A69" s="88"/>
    </row>
  </sheetData>
  <sortState ref="B18:B54">
    <sortCondition ref="B19"/>
  </sortState>
  <pageMargins left="0.35433070866141736" right="0.70866141732283472" top="0.23622047244094491" bottom="0.23622047244094491" header="0.15748031496062992" footer="0.23622047244094491"/>
  <pageSetup scale="95"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T r a n s i t i o n > M o v e T o < / T r a n s i t i o n > < E f f e c t > S t a t i o n < / E f f e c t > < T h e m e > B i n g R o a d < / T h e m e > < T h e m e W i t h L a b e l > f a l s e < / T h e m e W i t h L a b e l > < F l a t M o d e E n a b l e d > f a l s e < / F l a t M o d e E n a b l e d > < D u r a t i o n > 1 0 0 0 0 0 0 0 0 < / D u r a t i o n > < T r a n s i t i o n D u r a t i o n > 3 0 0 0 0 0 0 0 < / T r a n s i t i o n D u r a t i o n > < S p e e d > 0 . 5 < / S p e e d > < F r a m e > < C a m e r a > < L a t i t u d e > 5 5 . 8 0 4 2 9 9 8 5 4 1 8 7 0 3 6 < / L a t i t u d e > < L o n g i t u d e > - 9 7 . 0 0 0 0 0 3 8 1 4 6 9 7 2 5 1 < / L o n g i t u d e > < R o t a t i o n > 0 < / R o t a t i o n > < P i v o t A n g l e > 0 < / P i v o t A n g l e > < D i s t a n c e > 1 . 4 0 0 6 2 6 6 5 8 1 4 6 4 2 2 2 < / D i s t a n c e > < / C a m e r a > < I m a g e > i V B O R w 0 K G g o A A A A N S U h E U g A A A N Q A A A B 1 C A Y A A A A 2 n s 9 T A A A A A X N S R 0 I A r s 4 c 6 Q A A A A R n Q U 1 B A A C x j w v 8 Y Q U A A A A J c E h Z c w A A B o U A A A a F A Y W x t k k A A E M q S U R B V H h e 5 Z 1 n d y N Z e t 8 f F A g Q J A L B B M Z u d p 6 e m Z 3 Z 0 c 7 u 7 G x W s G Q f f w C 9 8 V u d 4 8 + g d / p A f u t z f G R Z K 8 n a o M 0 7 e T p M N 3 M O A E g E I v n 5 3 U K R R R C h A B R I 7 P j P R q O Q q + 6 9 T w 4 3 8 D 9 + m a l J F 4 i P 1 q Q q A f n h Q / 0 / U H / y F n B 8 f C L j 4 2 M y O j p a f + Y q j g 8 P Z H J 6 p v 6 o O 7 z c D 0 g 0 L L J / K r K T C c i 3 V 2 r y 1 Y E + z r a / 4 N E R k b F Q T Z Y n R Z a S t S v j U 6 v x + P r n M w W R n 7 + 0 6 o + u w t K 3 V + u z E 9 S 3 v D F X k 7 t T 9 h O F k s i / P L v 6 u V B Q f 0 f v x / X c 3 1 2 q y n k 5 Y D 4 X C X F u l 9 N c q o h 8 v B m Q x a T I X l b k n c W r 5 9 o O u X O R c / 0 8 5 3 Z 4 G p C t d E C y e g 1 + 4 b 0 7 V b 2 2 g M R 0 n Y m u s + M z k c d 6 3 d 1 i T + f q 9 + s B H f f 6 E z e E r g k K s H D + 4 o 1 q / d H N 4 / D o S E b D o x K L R e v P X E U + d y a R s f G m C 7 g b b J w E Z C Z a M w s S / G E j I D u 6 g N x Y i O U l N R k x K / m 8 U t M F o O 9 R I m R x / + R J V U Z 0 Q V e r V b G s 5 k T D h P / T F 5 Z U O g z n x F h N P n y g C 7 / + m M / 9 7 8 + t C 4 I D j 1 I 1 u T N Z k 6 C + a U R / v x P 4 7 F Z a Z P 3 I k p l Y T R 7 r 5 7 3 i 8 5 2 A p H M i J / n + x r g Z p n X M Y 8 o n G b v 7 s z U z N m F d c 4 y x 1 y n N K 1 F + p P N 1 r O d 4 k 2 g + y x 0 w E 6 / J b 1 Y t w 6 3 c E 3 o T K B a L U s g X W h I T g J j O s p n 6 o 9 6 x r F L G I S a w M H p y b U L v J K u S i p Z l L l 6 R a G V H 3 p o r y l 8 q s / n u v a p k 8 v b C h 8 B b g e / 7 g U r 7 a P h y I N 2 / 6 e D s P K C E W X + g 4 H M Q k B s v 9 g J y W g w Y Y u L 9 n 2 5 d P V k + / 5 k S Q l 6 l G z c k 7 t i I z c V f H Q T k / y h h c + 8 F L J y g / g 6 S P N p c S e g Z h 8 q U 1 o 8 D s q v S c 1 + l I N f 6 W s + L Y 6 9 A U 3 h / p S o f 3 r 9 Z T S r 4 t 3 / 3 9 / 9 Q P / Y M z m 9 Z O S H 3 q B c 3 B d S m / f 0 D W V x c q D / T H E i m 8 G h E z k 6 z E l Z J 5 g e q 1 Y r E Y 2 N K Z C L b K q U c i V I L h G Q h y a Q H Z D w a 0 0 U W l M P d L Y m O h 6 S c T y s D y E u 1 U j F E 3 g p I s 5 V p 1 L + A E o J I u Y m 0 Q n W 7 N 1 0 z q p a D p H 7 l h i 4 8 t 3 T b U q n 6 l S 6 + j S N V W + H y + t 1 p / V 4 + h n o W 1 Y X 2 Y t 8 y H P 9 I V V p e 4 D N 8 9 5 E u 5 K w S 4 r k S 2 3 T M V g 3 5 3 W a Y 0 d c X J p C c Y n 4 / r 5 / j u 6 b 0 n E a C N S l X l F D r 7 + 0 F f P Z c v w O i P 1 B + N K s S N K P S k L F P J e z 3 d A J j B X O C 8 W d 1 D G 4 C w f / 2 3 / / + H + 6 a i b I 5 l x c U V T d H 1 C O W u b k n e V C A m F 6 8 + E r u 3 F k 2 i 9 c L T l V K j Y 2 3 l m T d I H N y o k Q x Z h Y o i + / V o c 3 Z s 0 g E X Z y M Q U g X H 6 c W j c c l q E 9 C R M 7 N C x Y m a o a 4 D p p w 4 q j a F H e V 6 N y v 8 P t n x e u L h c X I j e c h F m w p J M m J q j / Y J 7 u 6 S H d V L e X 1 A y U i 3 m s v P G U K S n A Q N r b y c 5 V 4 s 3 H 7 N 5 s N O c 9 x z X O 6 w B N K W D H 9 D Y 6 n V G X j d p L T N a L a c F i v K a w 2 H A T S L T i 3 S o 3 z U s a g E h 8 i H t X f Q a 3 t B s w T D G L Q M D Y U g / 1 4 r q o q g 6 U S p y a j e v L r y u F a Y V F V I Q x k i G p O 1 b 9 G o A b C a U 9 1 s v d 1 4 r C 5 Z h n o 8 e v v 9 Q o k U z I 5 I a F Q E 3 2 o C T L p E 0 l M q D g Z E P J 6 f S / 2 V Q 3 T 4 2 1 d t G B S 6 e Y b S 7 U r 6 p s X 5 J S R 7 e p 3 5 M r K 8 X U B f u J S 1 S A w F u 6 5 v v Z E x / z B T M 0 Q E s 8 V 9 L l / / d I W I e 1 + 8 Y N 7 9 g I H S J N V Z Q Z r O r 9 8 H i C F k D i 7 d S 3 5 o d o t q F f M 1 7 E S x b R K h / v 1 3 4 U 4 v A B p p y a l + c 6 g n i x O h h 1 V 4 X B k 9 A L G A Z v q 7 c W a S u a a O f Y K H D i H e h 2 f b A 7 e S X H F K T G p X O a 9 u / j w R H 6 q E 8 V A M j C O n Q Q X f m e p K u G Q r T o w 6 H i z e B 5 O y e M c H F O 5 A d y E z 7 0 5 X 5 O S T i K c b E q / L 9 6 D B n Z w c C B j K h 2 i U e / S J n N y L I n k Z P 1 R f z j Y 2 5 W Z 1 F z 9 0 V U w Q S y c f / r c M u r P 9 x 6 4 9 K 8 m w P u E Z + 0 b u j A c o B l g / 2 w q U c H c Y E Y O 3 l U C j S h 3 / 8 2 a Z V 5 j r G e V i c H 5 U 3 q / q S p f f E y l t z L D A 1 S 4 J p h X Z v b 2 Y t U s S g d F J S b m G B j p o 6 d z e U Y 2 j B T Q G 7 / J X L 6 3 X D O / 7 R U s Z F T L k v 5 W X m 8 Q E 1 K v H 8 w n b F N j Z c b + X q / n g 2 3 5 x U 5 z 6 e 8 n r t h Q L H x 0 V F Q P 9 N R H y q l w 0 1 a r A b N Q U A t Y N N y y S j g j a t A y y e j 8 / / r M M t w M q c V k M Y n f V 2 M b r o 2 u j x q R U v W h W + T z e c l m T 2 V m R v W d L h A I W J J O H / u i 8 p X L J R m N 6 E U 3 A Y u R B X d s G I g y G B 0 7 s 0 B d Y M p x L a N y f b J l G V W I M U N N Q j r A j F D n U M P c x I Q 0 Y K w X V N C y k F 6 o b Y R U q e h 8 8 F l n L u D W f B b C v K c L D Z v B b V e h K a D u u M e f z 4 y p J I X A A c T m d j C 9 q 8 T D j b l E e h E K + G w 7 I H d 0 P X C 9 X o B 6 z F f y 3 X w G 7 2 e / t g y E g c M F O 4 / r Z B z c j M I N m B 1 j P q Z r l O t F 5 W R 9 D l J K X S E o f o j F g A q D n Y S r 9 l C 5 H l 4 9 X m P y 8 P 7 a x q q + H q m Z x c A F r d a N Y z 7 / U N W D t x Y u F x b 3 J f 0 + 7 A 7 U v 2 Z e r G Y o l U o m 3 r S w M K / f 0 e V E 6 P u j U V 0 J P g B i O i 8 W j V 3 U C C Y V b x o q I I u F c c C 1 v q O q D t y Q 4 4 + V i L B l m E w Y F Z w e T o 0 a V 1 b i w D 7 A f c 3 7 k X Y w N M b 3 f d U W s G E A Y 4 z 3 C 6 6 P I w j t w f G u M S c 8 h 4 M C r x b q G Y Q C M Q B e e 5 y 6 H P e i f s e n S h w v 9 / W D d b D g + G 0 H 3 9 R z h A j 4 3 S 9 2 L C M 9 m d 9 9 l a 5 3 p + p v a g K k L + s D y c S Y c B 4 s e r 4 7 p 8 R w r G P g B y A q N C E 8 l 6 c 6 7 q j N M C C I 2 E F G X 8 e 9 j 3 8 A Y C P O K H / F b h w U r s W h G A g m G s A 9 H U 7 H M f Z V S a m c C e E c m Q Q G L + T 6 D D r + v C 6 I i D 6 H y s D 7 8 D J 9 x q L T 9 3 x P J 5 x J M n G F N i B 2 s 7 G x K U t L i 8 Z z 1 g 3 S J 0 c y P h 6 T U F h X k k 8 o F g v G Y + g m b M b m 9 + u X q p Y z X t i g j J E D F v R 3 7 t k S / k i J 5 v D M 5 t Y s e G d 8 G U s + B 4 O C Q F g o v B / i w l 4 F L K J f v L S D t X F l Z i x 6 N 3 f + x 8 8 s + Z u 3 7 C 9 k 4 f 9 W 1 U T A 7 / / 4 c f 2 H 6 v i d v s b i b 4 W / f r N q f g c Q 7 3 L O E x D U h 5 g / U p v k / r S q 8 U o w j A p r 4 R d f W e Y e Z 1 X S E J L N X D E B P l f C R G L 4 C a a D 8 R r T 9 Y R a y x i G l B N U V N y + V j s R 4 W A F l D n o c y l M G N U O O J d B 4 Z r b 3 D 1 w b t H I M d 4 i V B U G b 0 I N w 4 I + 5 v l F n X R U O o D a t 6 W L h X g G 3 J q A 4 b Y + N t x X P 4 t q w k K B a 7 X D 3 t 6 + p F K z q l Z 2 o L x G 6 A m h J k Z j 3 v V L u C f c 2 K g 8 e s + V w C B Y 8 C x s F h b n c X a a M e 5 4 B 3 w G B 8 2 S q k N 7 e l 1 k E A B n D J l s P l v W 5 3 E C E E t h f L 5 5 R x m T f j f 2 q Q N + m 4 U I n H H n 7 k y 5 L O o 1 L m + 4 L e / j + z H O W b R u H K g 0 I J w B n q k E 5 L M m Y 0 P / u H c D Q n V L s U b M q o r J P H 2 h k o x z d o C G 8 Y b a x Q z S H z c s E y / C g X W k T A K V c k w / g 4 r F + Z 7 o w o V x F k t o J q h 7 N l P w G 4 w X 5 g o S e k 2 1 I I g 2 o u f w S i U w 1 4 c W A C A m J P w g 0 V O m x D e X q 2 a R o B Z y E e O j t v O i F X g F I x q u z V r 7 0 S P l J G 3 o J J 3 O S K V S k a m p 7 p 0 K S D b U M 1 z c X r B + r A N / a B l n S i t w r m Q 9 1 K o V P a 9 y 2 9 g W D A c V B H U Z N Y 9 A K g T A Y v u W q n B u P N u 1 p Q Q 2 T j O w G B k r 1 B i i / j h 9 d F g M A X 9 D u X E 7 w J 0 h B u w f V P X H q e b v R w 3 / U s / R K 2 A S 3 1 m x v Y a o g a Q w o Z H g b M I 7 C N F D Y G 5 7 L K H S l O u H Y a z q a z c B x g x m 6 D 6 P m 0 B d q H s H e i o 6 K B w H 8 Q q 1 k G 7 T D r w P 7 h Q J 2 W k k b j W l E W R C c J u c 7 M 3 l X W M U u w D 2 y 4 9 U h c H 2 w F 5 B P U H 9 A q g K b + v j P 1 d i Y i G p E i T l c l k 5 Y u t Z 4 r O 4 d X n / k k o L J A n H 8 w 0 S A r D I f 6 g E 8 4 7 x 5 N n P 2 T E b W 7 L h 3 c M + + 1 i J C a n A K P / 4 c a 0 j M Y F l X e Q A d Z Q Y V i u g X X S D u 3 p N j g s e q b e i K h + e X I g J 4 M h C a s c v B b n R X g g x 3 B Q x A R j + T R M T 8 C S h I A C 4 C w v D G K 9 1 o u C + W V S / E / A A k g T Z C K T L 1 t a 2 s Z u 6 d k K 4 k M 2 c S D z h j S C 5 e O e X I P r P t y 2 j u j l S g 8 W N D Y L z g W A n i b I n x 4 c y O e X N 6 4 j q s 5 e x p d x T i K L F Z T G W 5 j d 0 I U K v / D 6 f O V T 1 B c f G g 1 m R X 3 4 V M J 5 T r 6 E H b L U / q o 3 3 / r 2 a c S A 1 g y N l v I B z h w H g 2 X X A u m h k k K h V L G b s x G e 7 d u p Q G x 7 0 t Y I n C e X W 7 T l m s G z d 1 H 6 + W w S t W l M 1 5 / n z l z I 3 l 9 I J 8 D b B r d B O g j T C + S W k w M / V o D 7 S B e w + N 2 w p d H L u 7 6 i q x a l B T D g p v A A J g H c P O 6 T d Z d m O B v u Y 9 3 E M M S 8 o 8 / k z t b k I F m O f 7 C p x e c V 0 V J m X / r 5 D T A j v X 7 2 y 7 Q r A M O E K 9 w r e 3 6 j a N 9 M 2 s L 1 g Q j i o 8 P g i 5 b E 3 / 3 + A J 4 L y G x i Q L A 4 3 c I 8 j m b x m Q r R D M K g r s Q u i g k N v 6 k L l I 3 g y n 6 R s 9 Q q V B i n B 8 W N V Z Q i k O o D o s f O 8 A A e O 4 y z o F Z w D x J H u M o 6 C C u u A o 3 f V / v 1 4 0 z I x K 8 o b k I z d A B X 0 n 7 / s n B 3 v g N I L n B T Y o G T u + 5 1 I O 2 z o y S n h B + D A 3 1 W 7 B R T z Z 3 J 6 e m a k k x / o R u U D D A B R 9 M 1 j y 0 g D 9 P 1 C C b e 0 T W B I L d T U R p y d n c r 4 e N Q Q V z u w + P C 4 J c b 6 G 2 p K E Q h F d P K Q N s L E x 9 R + y e j n v 6 m q N p 4 5 V D 3 O 2 v F M e g F S B g f D e z p G S K F u g Z T n t 7 d P V L 0 t X X V c f F 1 w a w Q F U A V q t Y o E 8 t u y u D D f d b y p G c h q y K b T P R U X b q f t Q C T Z I c R Q O t C J Q T a T V u K d q D 9 q D Y j K i e v 0 C g K 7 O A Q 8 n N Y V M M G k N l E 4 C W b 1 O 4 5 U 0 n m R M q h u 3 C C 8 l a m q S k m b q H u F 4 6 p / u W 8 n 6 n 7 d c C s q n w O i 9 U H L k t x Z T o 4 O j 5 T j t 6 4 b 8 g r L C s p 4 F z E o N 8 h k J l h K u p Q X Y g I Q U z b b J k J a R 7 / E B C i 8 8 3 J a j S o h n 8 G L y D X h h S N b A f v K y 3 c h V d 5 Z r M r 3 H 9 h p Z E i X r 5 Q w y Y J 4 f d j + G z g N w g J 4 3 J z H 5 N 6 R R f J 1 J C Z w q w Q F m O S V + / c l M B K W 7 e 0 d 4 + n r B z g L W p X F D w r x e F z O 9 X e P D v e V O b T I U B 0 w c H q g T h E H + t V r O 6 j q B p L h 2 6 r u k d V i 5 / D Z C 7 w T U O 9 M e E S B p I I x k P a E A + f l A Q F 7 + 7 V m + F w Z J u r z z / S 9 x N G e 7 x J s t l O X e l E Z / x R w q y o f g E 8 x Y Q 8 m s h K u Z W R + v n 3 x Y C c U 8 j n P 9 U e D A M W E V R U R X W d 4 + A j c 1 r 9 e t U w 2 B s 4 A i O 0 3 q w G T 4 0 e Z O 6 5 s n s O b 2 U n t g 6 B I z A V I q 5 8 + s w x R 4 Y / h n r Q f P J m o h P e n 8 U z a j h w H 1 F 5 9 u q n q p X 6 F I z n 5 H N 5 B v L G U q n + d M B Q E R Q a B V c l L r Z y T S r k o c / O L 9 o s 9 w M + y j V 5 x c n Q g y a n e G s T 4 B e w U b C 4 I B q H / h R I R w V d U P h Y 2 m g F h j y 9 V i q y f t F 7 U u O 4 p G q S e C Q n T K l S C w 4 K F 9 J 0 V V Q 0 b 1 E l U P p J X + T w J r Y N O / 7 l N K K + 4 X T A J 5 P q h h l R 0 9 i G m z P G R 4 f S 9 A F d 2 p X y 7 M w Y x H R 3 u S a m k h s Y t A S m B 5 K B p C 6 l H D D S l 8 c C x D w n S v 7 1 U k / / y d l W + e 7 8 5 X 0 U q b R z b 6 l u 7 u C M e O 7 6 W 4 P Q r V f M g a A L l x h m j 0 i g R E X l / p S Y / e V y 9 k H h u o v u 6 4 N Y J C t A r w L i E 6 z k / U T X 0 T R 1 U J m 0 e d 4 P k 5 J R y x N 6 I 0 U 9 M T a d U 7 Q s Z F z 6 l + N h Y 3 Q S c / Y R j L 7 G o W f j N C G N y n J K R S 2 K 7 A o h F n + 9 E A H w 3 p R 4 Q L g 4 L M s 9 / 9 Y q + E C o x l c e R 5 b 1 3 S r 2 d X S O H u t h L w e k w 4 9 Z V P o C 6 8 J 3 l U 5 P N P T O V l I 3 N L Z 1 c S 6 a n p 0 0 + X S Q y J i M e A 7 5 G L 1 c 7 i v j Q M M F O 2 i 3 I e a m k N m N Y w p G I L t L B 8 W g W N + P K / T 9 / Y R k i I n 6 F t 8 4 p I g U w M h w W q I K 0 T Y u p p o C q 6 E g z N w g l 0 E e Q 7 + w E g r l 4 A t s B A i a N i e / 8 u m A o J B S p S I H q u b z e P p W 1 9 U 2 Z n V + W 0 d i k q n 1 l i c U T Y u n I H 6 t d 4 g U s U t R F v 6 Q B X / P v L / o f J v r y 4 S x J q P S F m F B N j w 7 2 J H 1 8 3 L d n s x m Q C o B 8 O k c i Z V V C m H J 0 l 0 b M 6 5 T a c M O l T b e j x n A g W R 7 U R + E 5 9 E J M o B M x A d T B r x M x g a G Q U H A q C v D g j G E 5 l 9 h 4 S P 7 4 6 X N 5 e j c h 8 3 O X v R x M 4 W A 0 3 j E 9 6 T S b V k L s H G z 1 A r x Q v / z K 9 m D d m x n M U K V P j m W i S 0 e K y a / U 0 8 F 7 1 u i C x p V N q X 2 j 8 Q 9 R U F t F + T i V w 0 i n / 3 j l D 0 / l H P D 0 1 Z R I b n 1 B 3 S K G Q k L B q V 7 u B U w E f i I W N i r I g z s p i Y 5 f z b G Z S E 4 Z d z S E V S o 2 y a 6 t w 7 L 8 c 1 k H q f b U 8 x o U M Q F c / d 0 C c 5 P + E t i f X + z Y p f Y U + Z F h j m O g k Z h w U / 9 2 D e Z g m Q p q 8 H y v v + l n v n B + k P t I i c t / e m p n U v Q C z m j c a g i e / Q l i K C Q U Y N G S M E s N E U 1 M H i X t J p G z s 8 3 z + 6 h L O s 2 k J d m k j C K T P p b S + b k k J i a N 7 d W v r U L Z B I m p 9 / S n 8 F y 5 a 3 0 c k F F O e Q f S t l v 0 6 2 Y n W M r v Y v d Q G d w J i 4 m a J N X E b M w 0 x y N I t 1 Y q s 5 s B 7 x z d a p 3 i P X I E K a S E W J 3 r x v F A 4 S n l 8 U 6 G B O A b 2 y 2 0 g L 6 6 M r 4 n q / k 5 o 2 b / q W I 4 V D 4 d 7 Z R O F o F H g o 6 U d j + a K c m z Z y / k r b e e 1 t / V H H R 0 P d r f k 5 m 5 6 w F h b J N i I W 9 s l 3 6 I y u n P A D e m b T K x G Q d I B 6 p + W R I s M p J p c U G 7 3 9 M J u b M z V W V 7 d 6 I 4 D g i A l P r V 6 + 6 o m p S m b 9 + j 2 6 s I 7 Z g d M G R k i D s t k G l 9 5 i V r n o A x B E Y n L L I r I D p U Z 8 e N z j g 6 J S Q O + K 2 7 y X O d 9 5 r 8 9 M W o Z 1 t t 2 N D d y A 8 I 2 A E M P H 3 b k E 7 0 n 9 j P V g 1 H 6 8 S t y N 2 D m C o q s S j 8 Q 3 I 5 w B F A 1 k K / E s r p P M Q i e H 1 o l 5 9 w X r i j c Q / T P g x i o j Q B Q s J b 1 g 3 C t E L t A x A T j g c W o e O M 6 A a 0 g e a M U Q n d Y N j I l H A k M k 4 J C K L T Y o c h o m 3 8 6 H H N N I d B J f z W n a r 5 L M B 9 7 8 6 m c L A 8 N W J i d x + u n B s H i c M k / p Q w N C o f k 0 Z a D G N I K c X s e F 5 i t U N Z X l 6 y 3 + A R T M h 5 o S A j 4 b C M j k Y k r 9 x / r A v u z 8 K s h 8 M M k E C o V A 6 X B q g 4 l D H g R E E N o p A O o 5 z n + 6 T d n g B x / + y l Z W y n X j g 7 L n S C v 1 y r G 8 S J 6 H B E H h 4 q L d c 2 q d K G k n c 6 H X W L 3 y n B Y h + 3 A m N 6 Z 7 I i C S s j R S u u 1 2 N J p m i 3 Y P t T w V B I K B q 4 4 D r / f M v e O Y J M 5 H i 4 I i M 8 6 B K h U F i i 8 Y Q J q u Z O T 0 1 M q h u w I E k y J S h J A x o k k J u Y A B 4 2 i I n 2 X r R e J r 6 D Z L o N Y g J k b y M 9 e 1 W T i E s 1 E h N A 6 p I E 6 3 S 0 g n C 5 d g i t F z D P 7 Y D t F d I 5 P z t N i 1 U 4 k H h 1 T + Z V O + i F e G 8 L Q 0 F Q x C y m V I j Q U n j t y G 5 y Q k P o o B J F r 6 C 2 a j w W k 6 m Z W b W j C r K / u 6 0 L o v O K o 0 m K a Y u m 6 o 2 7 x 7 g D + n 3 z L P Y E N p 9 b m t 0 G U K P I T n D a F P i N x m Y n 5 O L 1 4 n h B y l A O T 5 O X V g g p U 6 X e a 3 F 5 x b S + r q h 9 z G 8 v q B Z A D / 3 b 0 g C 6 w V A Q F I I o X b e d U A n s u E p Q J 8 6 f 0 R u N R G S 2 7 r T A o 8 Z + T e 2 C q S y Y H 6 n u z 3 l Q R + R 0 I m L X j Q / u 1 + Q / v 1 3 t u 6 S 9 X 8 A b U P E o Y x 8 U M T W C x U z V c T N p 1 g l 0 Q m J c a T b T 2 E 8 Q Q C x T M V W t V d q i Y g O 2 B 5 p T Y s J p R f c o V O t m n x 0 m D A V B B X R 1 0 N M b b x C D V l K r v 1 Y 8 9 K W / h B s 4 J 3 B P 0 + + 8 d F 4 0 + 0 d l M i d N J R d O E m I r P 9 Y b J R B / o T f T 4 N F n 0 G 6 6 F 7 C 4 O U d 4 T q + q X r d g m I h 7 o e 5 6 E P Z N Q S s 5 M t d p b e b u K 4 K k J Q 2 J r W u c v h P 0 B i E d b V z S h q H B 2 P Q s e p K Q N 4 W h O D X m p l K h s 4 9 K E J J k d e C K u Z z v B O V G w A q a 7 r K J R N K U z V P 2 g Z e w E S x Y J p A F r P 9 8 R 7 G H o K 4 D J E U 7 I 3 9 Q Q C J S X E g x Y y / S M a + 2 0 k w 0 Y B g V E o c r w O t H M x s 2 I 3 A w N j 5 u m F 8 o Y D M d Y p Q f q o b A x h X D q v o N B U F h j J a q d s o / x 0 i r Q s U a a J H e w e 5 W / c h 2 Z F B D l Z y 0 g 8 T p k x M 5 3 N 8 1 a u G g M 8 R z u d 4 q f D k t 8 v B u C 2 S 2 r O j i R 1 X r B p z 3 G 3 N V e a Q 3 8 M G 9 q j x M 2 W U m p o + H e f Y S 2 M J G o 3 C V w u A o G l Y p N T S n x Z 6 o b F X C Q I 2 H A j I S H p f T 0 8 G V k 8 8 v 3 a 0 f X c d E M i n T s 3 M m j o V q S B I r 6 i E e Q 7 8 J j B q w X g C H v i l V r x m Q 3 K b q t 2 D b c t R N u T M j W o H z Z t t Q 9 g s D x j Z V w m R z 6 l a g p Q F 2 L 0 N P G z W k G W U f j k N o m K T V U B A U k 8 O 6 e m v R F u V n p Y B p x X x 4 e C T n u q D 9 R v r 4 y B C L F 7 A 5 w N R M y q i H Y 2 P j p g S D v h E Q 2 M n R o c n E 6 A c 4 T H o B W 7 P c l D O i G W h b w K K m T M O 0 k d Z 5 6 y H K Y e a d z 7 W l i T r 3 y J / b X k A q j 5 + o h G P X T T p U 4 Z V 1 / F d O w N h 5 f N M Y C o I i o E f B G d 4 c X K f s l l C o R i S p a l g h 7 z 9 B 9 b P N D X t F 4 X 2 C w M g j D I V H j T q C J I P A d r Y 2 T F G h V 0 m G u t k t S H z 9 w 3 r v j g E / Q D d a w h x o F P A m 2 2 H Q P b y q b k G d s 5 G A r f Z B L H R g W p m y k w H o r 0 7 2 B R 5 I t v k h t M F z f / W 0 N + n f D 4 Y i U w I G h M p H h A f V g S 6 t Z C w s J / L y 1 d q W P H 1 8 X w f R H 5 a D A w I v i N e C x U 4 g x l W U U T 3 / Q F N 7 g p Q o 7 C T y 9 f A y I u U g a A i J K y a r w z S V 0 d e c F C k v q V K m 2 + 0 t Z h A g J V j M N 4 m d r X X j + X N C I A 5 Y K + w b T N U x 5 S l 0 V W J k 6 E O I G n q q d E h I B k L k N k j J P j Q E Z W / 0 b K s x S e U 0 k 2 N V q Z 2 t y 5 S q f h M T T d q 2 9 o i z b M Z k U v g B J u v 1 5 r 6 8 y K q 9 p d e A 6 r G Q r J m e d 1 5 B o S H M g i B m R b + Q Z F + c I f a t + c y z 3 e l H e w l d K I N z 2 n Q C u X b v 3 7 W X D i G 9 X r M n u g X 2 L C p 4 I 1 A d k X Y 4 t l D 7 O L N / f 2 6 Z Z G Z y R U l 7 Y h u e g z N 7 k 7 x B S f c b G o b 2 4 O J Q Y 8 h S 5 o Q g q s l I z g T 4 q N j 1 E 5 U 2 A d 1 u Q J n C v 7 2 g t i h k m A H x F Z r N 0 P u b 3 D c q Y L 2 U i 8 N J A 7 o a S Z X C n s K j h T p J A 0 3 q v 5 r d 2 N 2 + F r g 9 Y g L 7 2 Y D 8 + p V l u u 2 2 N 4 D 8 B c S 0 t 3 3 p o X X g q I 6 O D c X m c 5 g S E L p h d k m b 6 P E k U m Y z K A x N c m x Z 7 Z D K + Z m M h C P m 4 o 9 2 N 6 Q y m p K / e a + e 6 u 0 D y q W S 2 S f X i 0 r V D n A 7 F t R d 1 d P v J n K m 5 w W T x k B y D + C Y c E a T L m M / 1 R S U 6 1 u N N e c d A P M h 1 7 C x B O I 2 g K e N 8 o 8 / q 0 u r m w D e V s a 8 3 T y y u 2 J S C W p l 5 v p 5 r R 7 a m 9 0 x P 3 6 j T t e 3 A y b j g 3 t 2 P h x c W i y 1 a 0 7 X Z G t j V c L x e X n 7 b v Q i M d M P 0 N y / X 2 I C b J A G M c 3 F 2 F 3 Q d v X z t Q 4 x A Z 7 D U O / 4 a z 2 c D y l R D i e + b W C / 0 M y y l 3 S k X k D C M n Z p O x B w p o w F 9 b s R n C 8 2 F i 3 N B g G d 9 t s D J R v n y i Z o j B g O j c j o W E y C y c e y v P J I v v V w X J a m L C O 2 / U K N h g c + A K l D C c N 4 M N + T l 8 4 B a U e 9 L s N J l Q p 8 9 m a W c W c Q b G W x + w k 8 p T h 9 H H v n L J u V 8 c q u 7 K X L U s j b 4 Y p m t h A B Z 9 z p x L g a Y Z i 3 n m Y o O J h 6 q 1 s l q D O 1 M d j E m u D g R X x T D e 6 a B G U s 7 P / V J t X + 8 B P s t + s 1 n t U M p i 9 G j x K T 0 h F 2 M y T X s H H v 3 k G C m F G r h U g J v p / G P i z j J J O R T 1 6 n T b u D z R O R i a k Z O a 5 O y 1 o 2 a v q m N 5 O M 5 A g + a B E o h k j 5 L s Y d + 9 Z p u u k X b p W g R k Z q J j X f 3 d a K y b o / Y 6 f 7 + 4 n d n c 2 e F 2 8 r 9 L t 4 z s 8 L e k q 9 n R P j h I R n 8 c z G 7 G r h m 0 B j O Y c b Z E x w 8 w t 4 9 M r F g q Q L o 3 J U T s q j 5 b j 8 6 l X Q t E N j R / 0 d p Q u 2 W W 0 E Q + p k U b g B M V F t Q P H p 6 / 2 q 6 Y / h t x 1 6 q w Q l t a v J n R i 3 p O v j M Y N z F H y c H P r h + Q 0 T 0 + o R E O P 2 S V U Z R / 2 J P s A C I k v / p t B O K L P V j V + 9 9 m Z m U 1 K o j U t 4 b M x 4 T X + 7 q l r N O e 1 c A v I X b 1 T N 5 n h e + R G Z L W T d T E 7 P S r 4 6 J g f Z s k R U 2 t L g k 4 Q C v 3 C r B E W V r j v I h g O C j j u I c W I F 7 D b v B 0 g X i k T G 6 4 / 8 A X E i P E 2 9 A A 7 / H 6 8 t y Z V D x v b w A 5 S w + 7 g u O q L V Q q Z F 2 f q R q v H F / s + G / L 1 7 S 0 n j u E K a v L 1 o Z 9 X A b L G P v E h l W y o d m o A 6 L R H 2 1 M T 4 t Y 5 9 s T o q 7 B z L e f r p 7 b t V g m J b S H o V O I C 4 a K p C z Q 3 b o t C 6 6 8 K 2 6 g M m S 6 E P W 6 c Z s J 9 I Q + o F m 2 q 8 p / P K X f W c 3 l r 0 Z z a p M Z r w l 2 e 0 B K E 8 u D r B 3 c a W a h j 7 T x f s m q d + Q Q b J e b 3 / I v s d U / + 1 k L R b R 5 P 5 4 K B V m h c N T w u F n E k R c 0 I T X + z Z t p O B 3 j f b p p X 8 x M b r 8 o r b l V A 6 J o 2 5 X E 6 v t / v T N R P v a X y 9 F / T b V a g Z j I e u R / u n o j N a U 3 U X m T L R 4 8 Q 1 A 4 s O M G Z m 5 / U B z S 5 u e 9 z P k 8 p P a A 3 m x g y t n H s b l m t w x r f g S k D m G s 0 G 2 L F L Q l h f / a o h S b l m W h 5 E Y w m V T J d p K 2 y p k 7 P p 0 w A 6 d I o 0 I S A z I / o f b r F e H T 2 3 S l C 0 7 m 0 0 Y p F M G J T U + t B n o l / Y G 7 D 5 8 E U N 6 G e n w q V 6 1 + X R k K o e v Z t h 1 4 C 3 V D U k X X B 2 o d 7 f v F k 1 t g Y e w Y k I K U 7 1 N / Y J A s t 0 S q L / R y P o B + I n T I F h K G z q 0 5 B E j d d w f L h v v L e O t o C t d J r J m n y / R o Y 3 r o z A D W w 9 Y o W s s z f n q z i Y z d p 7 O k + f E 7 s / J I T b z b D d K k E 1 w 7 m q g c f K b C g y p O i s X 5 U P S d K P a 7 s l W q g Z n Q A T + W T T M u 7 n 5 a m A R H w S n n h K c e i 8 s 1 T V R X J 5 b g S A a S b z J L E v H z 6 o S k r V N D 9 A p 6 S C 2 r t u Y N O Q B e 4 3 m D + I C W K h D 7 w b O B m I V V G S w 4 2 0 r V i i e b o a t V R u O L 0 r 2 J s M 4 n n / D q 2 k a 0 a V p U w k o s y d m G N M 7 T a v y s j Q E V R Z 5 7 u g 3 A H R j k 3 V T 4 k 3 k 9 B K v + 4 X 8 Q k V B T 3 A b P h c w s D W y b L 8 O z c m v p V E x 7 i n I p k S h 2 / d t f t 2 D A J P V R L 6 J Q X d Q N L g B D o 7 y 1 6 T O i C g P 0 r O 5 8 R k + z g j G 2 6 7 w f r i 6 z h v T C x 2 H q H Y 0 c E j f Z 4 w A W q h V 9 N j 6 A g K Q F R r h w H 5 z W v L c I t e Q Z 4 c i a S D A B 6 j X s D E 4 L U i / u Y n m s V d A B n r d N N 1 9 + f A Y 2 a 4 s E o T P 2 x U 8 O 6 S / Z 2 D Q m p + U V J z i 2 Y + t 9 Z X z W Z 8 e z t b h m G i 0 r f L h 4 S n 4 o h o 7 O i L R 5 L k X s b A s f v c R Z I U U M L Y s R P v 6 L 0 X K T W U B D W q F 8 X O E t 9 c r p r 2 Y s d n d q v j b k G h 3 y D Q j / 2 E G s u k w X G 7 T Y r t B d l 0 2 m S u u 4 H q Q + n F B / e r Z o s b C B x n Q u N 6 g U j d n Y m a A Q c F Z R G 0 C R s 0 H O k 0 O T V j r g k 7 i d 0 h e b q Z 5 H J A k s C / P r c 3 n X M D d Z j W 3 2 6 4 c y R J g G b / Y Q g L D 6 q X / M m h I y i 4 B T o r G e e s t 0 C A X L / e P F b s w D E I 0 H q s V 9 g 9 B + 3 F O 6 j z c 8 A m d f G J q / t O o c J Q 1 e o G 9 s K 3 V 9 h n t 2 o I 4 8 2 F q r G 3 f v C o a v o T k u L U r H g S 0 K t w 2 u V x u w k 4 r b U h I g g L u 6 k V I I o v d w N N n T 8 4 V 7 A 7 3 U C S 0 S u D U p z P 6 x t X k E 3 x Y i + g U r g z V x 8 6 g s I J Q d 8 3 0 k t e H V h 9 e f q s 4 E h f 2 Q y t M E J E s E 8 Q g 6 K j z 6 B g 7 C Z V j 6 w G o w b p 2 E o 9 p A 0 B q h u l 5 d Q N I Z 3 4 O L Z X K 7 s L T 5 / t o K g / M Q R A x a N 8 g 5 1 E C L 3 g C G o F u m 1 d x K U U X C 8 q 3 u s D O 3 O H S m B 2 D s H p 8 7 u 1 z u Q y V A T l z D 3 e F S b + j V R / L j 7 a M G d O T k y m h J + I + Z T G V K 4 M Z h V i M x E g p 1 z c L 1 B e 3 g w 0 i 3 m x r 4 u 4 v 6 n y B Z w h L b R / 9 t K 2 j X A 6 N D / r S z z b C V y o u k g s d n W E i F C L j 5 S x o 0 k i o W D 0 j S p j M w w V Q W E A G l d 5 j V J 4 W + y C d h y m H V A J I K q c c m u / g B H c T 8 n G B f R 7 r K 4 i H N 7 g u J e j U T W K f I Q 7 M 6 E R Z 0 U 7 J 7 M x y H u T g H g + 3 g g I m x u Q T o Q U J h 0 L x t z G v D K O F O d 1 s u X Z B 4 y Q D U i p K o u 0 6 w Z D R V C o e r g o G Z w j 5 R T O B l 2 V H g n K Q d W P / K U 6 i M j 7 E d c y + 1 Y N I D 6 G w 8 T v t g E A z 2 A 7 B w V b k T b G p W 4 K 5 A 7 + 3 + e W b K n q y T m + t V A z t h 8 d Z v + y H t h u B Z w x M A M 2 h 2 P 3 R 2 x M B 2 s 9 1 H c N F U F B S A T W P l T j m A t L K 0 H t Z m y x T Q + H f u B X P A r u 3 8 6 j 1 A 1 o t u I n U P U g 9 k H Z Z q S E N c J 5 j k X J D v M 3 C V S x f 1 I 7 6 d P t S z s J W + c L f f z L V 0 o g q r r 9 V A m l X T U x z g p K 4 t 0 l R P 1 g 6 A i K X c n Z E R B X b i R k R + N J T + q H H I I q 9 / d 3 r j f 2 6 A X 0 p B h G w D C I z Z C q M y i g j m P n 4 j 5 2 v H 7 u 7 A M y 5 8 n m v i l k V I t x S x Q H 6 C N s k f S Z E l I n I m f L I j Q j v z B U B A X Y 8 p + I N o 3 j 3 1 q o G i 6 D S G / l t v U C O g X R h 6 + f x v w O / O r n B 4 j w N w O M p d s c v 2 z 6 R K / z q o v c b 9 A 7 A u c E r b n I E c Q r 6 I b h 8 o H u 7 Y 5 e 8 W L / 6 v K F 0 F N x M s j r T 3 i A 3 6 c 6 d A S F F k R J B 3 Y T u 3 G Q N X G k j + E 0 / V w 8 7 a f y 9 T 4 E v Y J g r F / q l F E b W 1 z Q / 3 1 h m U D k f 7 x S n d 6 D + Y e L n F K H g e Q s u o A d R V d f 2 q f 9 / K V l m p K 6 A S P 4 Y t u 6 t u P j o B C s 5 y z C l + g j Q b z s 6 X x V l t R s u C 0 M H U G R E U G g 0 T E I k V R E q t k 5 L 9 2 n g K G G i R q Z X k H L 5 d C I P 9 m s E F S z p j F w d x a q E 2 D 8 a L 3 9 4 q R Z C d 8 V H t V B G j D I z M b Q x 8 i n h 2 K z c n f m y 6 8 E 3 E 4 g I x y w m + S b C z U j o X B q 0 Y a 5 V T 1 T P 5 q O F w w d Q T E V e F s o R c D o p G M U E 4 c K 1 G v R l w N 2 1 K j 2 U Z 5 J X z + / V D 5 s n m Z O i c Z k Y L h 9 K y d l L p d T B k Q u 2 w B S v F u A c z k 4 v Z 4 w i n M C o U t Z x 6 D B u v h s 2 w 6 2 I p k a 0 5 6 c x j / N g B Q F j D I e Q L 8 x d A Q F n M g 1 E 8 R e Q g w g b v S P N q 9 W + P Y C C K J T X 7 d W I N n W L 9 R M c u L 1 x W e p D U J P D e c q e Q e Z C I 3 I n W X 1 v Q E Z j 9 4 c M Q G I C L f 0 j x 9 X 5 T v 3 L u 0 o q q x R t W i e 4 k V N 7 Q f 0 d I f p U i 7 i b t K C d E d y k m r E 7 i D t Y D J G 9 E Z P / X G 9 + Y W h J C h A g S F 1 Q + d l y 1 T v n h Z s D 5 L d A 7 1 3 j O k C P G m o q f E K V E a / w E Y B z U A 9 E V n g 7 l c 3 m p w u + 0 p F x r q w v n 2 E k y R K e t J 3 V q r G h i G Q u h j Z N 7 m K / b G 8 z n i m B I P q 9 q 0 7 l z s Z k u X w 6 V Z F f q a 2 n R m 7 D s s E S Y V K j Q P D 2 L M + Y W g J C i m 1 n C i Y u B Q J j H n V + S q l v G z q 4 u o 1 c w K Q a M J W k 7 3 E p f z 2 X j U L 7 M I 1 n 6 i N w r 0 D m t c g p d 3 w c x H 0 A 4 a E u O E d Z X q E O N 5 d t r e 4 G R R o 3 M O l I y X d T V o K p 8 d y d z o o P 3 p o B 3 R b N X B B J Y U B E A B m j V F 7 R 2 m 8 X x h e g l L 1 6 t e f b M g X a x n l f s o F p S j B g 1 / L 6 u q q 5 E 4 z J o j Z k Q 2 1 A N 2 K y M T u B q b L k Y 8 S o R 1 x 2 i U R N u c H T P w f 1 6 / a U n 5 1 w f U D c P k n q Z p M x P x x 2 L T D q 3 1 l t J N 2 5 6 O 8 2 p C 7 W + t y f H g g y U m 7 g J J R Q f 0 0 + 4 3 p 6 j b d o H Q c u T G u j C U 3 T G m K P S s 6 E X 4 y y q E l K G q F v v F k U V b X t m V r 9 1 j C + U 0 p h y Z l P J a U g / 0 D e f 1 6 V Y 6 P T 6 R Y L J r F 3 g 1 w L 9 O 8 o 5 s d 2 L F 5 e u 1 y 1 A z Q S p 1 e m o K F g L e T 8 h X A / 2 7 O 7 1 f m R 7 9 w Z 6 6 H Q q N m 4 7 l B g U u m f o n 9 w x g R v K 6 p h W X T 1 c g B 5 R Z 2 e Y q q g / o / j g s 6 M G H f Y d v R B A j F A N O B b H I / 2 p 2 5 M b Q E h Y 6 8 P B u R d 9 + 6 J 3 v 7 R 1 L M Z 6 S a e C j h 6 I T c v 3 9 X 5 u Z S S k w l J a w 1 2 d j Y k l P T y L C J H 7 c F U P v Y s t 8 r S m V / e 1 N 4 I Y f 3 7 t T k L 9 + w a 8 G Y e H d T z G E h K D f C 4 b A U B 1 j j R c I 0 2 R r 0 5 I O J o v b C F B s Z K k R + b 4 a b j p H + o 9 c j j g y y K q I h u w X A N x Z t F 7 / f C P 7 t 3 / 3 9 P 9 S P h w q I 5 R n l I K m J E V m Y T c h + a U Z K E p F 7 y o y S U c t s Z B y N j k s s N m 7 K F F Z X 1 2 V v b 7 9 e 6 q 3 q k h X s S A D B k Z D n Q C 2 Z C H 6 m 9 b A I a n q R 7 X a 6 R + V D K r G T R K U a M P E V p 0 C x m M / f m l O i H f J n B J k H c 1 4 k S x + p h I q P 5 F R L 2 Z d d 1 V Q O 9 w + V u V R 0 L U Q N g Q H G j S M 2 x m a X l M V Y Q W b j O n 5 K Z P G I 7 Y 0 8 1 / G k 4 a X f J N V + x d 0 i G B s n 7 g S R P J y P m M E o l O x B A w w g 9 l A y O S F v v v m G P H n y y E i p z c 0 d W V / f k H 0 d d G I 1 2 F u N H J 2 s c X e f h U 4 o F F o E N n q E O Z / L S 2 m L t 5 f s H t y / e h 0 w 2 1 w C / 3 m r P 2 i 1 6 6 I f e L Z n y b 2 p i u z s 7 M r R c V p m Z 6 b l 4 a M H c n R 0 c k 1 9 Z 5 S w 7 b A 7 P 9 q J y I Q y Y c I P d D r C f q I O C q b t N 4 a W o F h v 7 h g s N T c I n I d q / D Y D n H 5 c 1 b j 5 + T l Z W b k j U 1 N T h r j W 1 t a N v Y X 0 o i 6 K g W c x s 2 N g N z u 4 j / u d d K r n 4 J G e L v L 6 c F d T c m 7 Q w C C G B W z o P Q i i I r h P B s l I o G Q a X z 5 5 8 l C m p 2 f U F h 7 T u Z 6 W s 7 P L N B o I x c k e J 0 k W q U 6 q F J s q 4 D F + v h s w W 4 M O A k N L U L i N S c O H w y D q q X U B n Y K G S C 1 0 + U Q i L o u L i z K X m j b 2 V q V S k l e v 1 u T Z s + e y u 7 s n O V W Z t j f X 6 9 7 C z h i P + V u w Z 8 M b S T m e K h Y U W 4 7 a 6 I + g / r g R M J 5 D v 4 H j p t w s B b x P w D 8 s q y Z V n U e Y Z T g 8 e q G u x 2 J j k s 2 e X t h S q H x F t Z s Y o Y + 2 i G U G T L 9 C 2 i 5 T P E h a 2 6 D 4 0 d A S F I R E n z R s C L j N t 1 c q 8 v 0 H a p B 6 M 3 k M H J 0 6 H o + r o R o w K u G 9 e y v G / t r a 2 p G M j u 6 r V 6 9 V N T z Q C c k Y i Y Y 7 u l E 9 Z N c G X 6 p 0 r 4 D f 8 D a r L B C u + w c P y Z O z n + t n P c D B K Q g k e E 6 Z t 9 8 4 H U C 3 K V K y 3 l 2 s G d W b + X P m F k Q i E T k 9 P Z V i s X B B V K R k o e K x j i A m 5 v 9 z Z d D P 9 / y / X j e G l q C m w 2 c X H W m i Y d J M 7 I B e N 4 A w c E 4 A 8 u a w m T B e J y e T 8 k h 1 7 6 d P H 8 v C w r x y 1 J K q h A f y / P l L W V 3 d M D p 6 J p M x 2 e l I s D O d L P / h / W J g K p R L 0 M S e Q L c D C K M X w q I t G 1 y b U y D V y W / 4 3 c M D d Y / 2 C L G 6 T X 1 0 d H R B O A D 1 n T l d W 9 u Q w 3 R e C i r K 1 4 4 s s 3 k 4 A V y U a 1 z n u N w b u 8 f 6 j a E l q P P a q B w d 4 M E h I t 7 b p B M 7 c m y f x t 5 0 q A u o D T F V 5 e b n 5 4 3 k e v j w n q o T S c P 9 M p m s S q 9 V e f n y l R L Z m h w f H x s u C J E R / 6 h U K t c k W V c w 8 9 r H 5 O p P k w B K v V i 3 g E D Z S o j J p 5 j T b 4 z H / C 3 B J x E X V z n j 7 c y b G 8 z X 9 P S k T V S r r + Q X n x 3 J 1 k n Z 2 E 4 J X T v j Y T s 7 o p 8 M G 6 8 Y m l 3 g 3 W D C v 1 9 P H z k 5 P j Q F g m 4 R 7 x X 2 R g F 2 m h G 7 4 Z F t 7 h V 8 B s L B i V E q l c 0 N o s r l 7 J 4 S k c i o E h 8 F f c o F x 0 b N c 0 w 2 N 6 R i p / N F K k K U v X a g 3 d 7 e l U + O U j I S s u Q n j + 0 F 4 x V I N u x S g p y L K v H w I C L 9 i N U g C f p F L z v b e w F z Q r w R r 9 7 y 8 t K F D e U A 1 f y z 9 Z J s q m 1 c j T 8 y q u F f P a 2 a 9 c Q W Q p + o y t c P D / S C o S Q o O B L b i R D 1 p t 5 n V H X k X g j q Y H d L Z u Y W z f H + z r b M z i + Y 4 1 4 B A Z A g y 3 2 5 X D X E h m p Y K B Q v J B b e x l i M H S P s G F c o N K L 3 l p 4 / B G c Z w u O Y R Y e 9 F l a C s i / t 6 v W 1 u 9 5 z J e 4 / f v p S D v J h C S W W J R E N m 4 R a C g C 7 A Q m l n 2 z a r u Q / W 6 k Z G w M C S 6 m A Y R G 2 6 t / n B f n c q Y y N + + v I w X u 4 v b 1 j x j i V S l 2 M E U T C l Z N p / m q / J q u 7 p z I S j k l s P C g / f m S r h r 9 6 b a m 9 a A 4 H i q E k q M e 6 M B 7 W N x 3 G h j F E Z Q r o a h J q E P f t Q I 7 X 5 P S M O c Y O w s X q N + d E l z d B W i U O M s A h O B 4 X i + f K T c + k k M t J S M 8 d z x f P 2 1 I p b I i P B Q H h Q W A c 0 5 T S l n I O 4 d k c l X X j 3 D M e + j X y + Y t N K V R C Y k 0 9 k b e W w i Z w i Z T x C r 6 D R U b z m 8 Y F Q M o T m w r 0 Q 1 D s a T w 3 v 1 R / 1 D 8 Y L y O B P v t S 1 f O 7 k k z a q j m g O y w q 4 Z e 7 a l + p f Y i q 7 y Q e p 9 Q O p 1 q B a 2 U M B 4 2 h I y j G 6 H v 3 a 8 b F 6 Y C B h K M 7 H h 4 W W 6 e 8 O i Y A j u Y 0 e + Q x e w z N p O b N 4 8 H D 3 v n D E L L a c c 7 5 4 H 1 y i P D q Y + d 1 i J P z r X + N f k 8 m f W K 6 w N o E h i p a V u k 0 K o F a S U 7 z J X l j a c x 4 M p 3 3 c 8 2 E D p w F 1 w h U v d 9 v i G R O 7 b Q d m A y f c d 6 P d M I J 0 g 9 B s W s k j M G v / E d i T 1 9 8 8 U I m k w l J z a U M c 3 R A J T f u c W d 7 m k Z w P X j 7 B g 9 l k s N G U B F d / 3 / e o Z K S b f F J i o W w G G g 6 E e F 8 c P e j o w N Q o y O C X u J I i J t L 2 V G u q u e J W t c P a I j f r N d e o V i Q Y r 4 g a V U 7 N 9 a 3 J K l G O Y s Y V T S V m p V E I m H U I 2 x B P R W b W + l B t m j J L 1 6 o b Z F b l 0 B V j a n A i F T G 7 + j d m E n H Y l x J 2 + E j L M S n C 1 X T n r k r K O G T 0 c / + T f 0 A g m e O s 9 k z 2 d j Y k D t L C 5 J y q e 6 E V O i 2 R L f X 2 4 W d t T 5 0 B E V v A M q a e w H 9 I l h g 4 8 q t m c z F p b v 1 V y 7 B p l x s y O V n m + J W c N S / f m N Y r Q g K M I m O X Y e 6 S A P N / b 1 9 2 T 8 4 k L D + L v m O h A G I 1 R B n K 1 V H J K d j V K o q 4 c W f K h F F V P q X J J R f 1 y / S 7 x m d l l o o L l Z I i U u / D 6 n F L i j E v + D 0 3 Q B C z u d z k o h P s N y U o Z U M 8 2 t 0 J g A Y D 5 k r E W W M M A G u B w c Q A V s 8 r n h f p V Y 2 k j p o B U 0 P D a 6 d S m 7 S s Q Y R T / O O y x K Q o S I o Y g U / f N T / 6 b C I I a g p 5 Y 6 N a g + 7 3 d G + q 9 H 1 O g g Q a I R w W S D 9 I K d q 4 6 h K 1 W Y L s R m Q 3 q i G T m n L q K p / J b W 9 n h 9 G 5 P B g X y l D i c t S 6 R W y A 6 S O O l o p q 8 5 0 n p H g O X t 9 B q Q a V u I a i U o g G J a V V M h s J N A t K O f I q g Q d C Y 2 Y k h k 6 N F X 0 n C o q R W f m 5 s 3 5 8 Z w T J 9 z d 2 V a b c 0 z S a S o B a j I 7 O 2 N S y l B h 0 8 e H k p y a k f 3 d L Z m d W z R V t 3 S M v Q l 3 e E v o 2 N m j o v / r v 6 E i K D x M V H z 6 A T g c z o x o Q 8 o Q E o r d / F r Z F 3 6 C 3 E H c 4 l 4 J o R V Q 4 e i D 0 b W q a u a Y m h 9 L f r 9 u N w x N W k e S r S a k I j a R 2 x u H q 2 p a s c c D 4 q q U 1 b Y q q y p Y y Y t V P N A 3 j E k o s S B v L U d M D R F e 2 F Y g 6 8 h d b d w M E B F 7 d 2 E X Q 0 i k d f G 7 J D S f q m o 3 N z 9 n P K X l 8 8 K F y o g z B p W d s h v H p u S a a M h y W + C c 6 0 c X Y 9 2 H 2 e k v 2 O f U z 0 2 7 a G r Z u J U L q C g n v i l U d R H 4 Q b j Y N E i Q r q E / D a H 8 / G V A k r V t e R h 5 J V P h 9 A U x A b x j D j E B z n d E V c X w W E L C 0 V m p x R / q S q n K u a p j 4 V p a g j U 7 C w I 1 i 9 l i t w r W l b N r x e p R 5 y x u r o f Y I s R C c S B x O + r a 4 q r W P n 3 z D Z O 9 g p P l c s G S 0 c E 5 2 o + x l 2 E y O F d u C 2 5 i 4 t C R U 0 M h o f A m t e s D 0 C 1 o 9 4 V T w n G Z O 2 B R H h 8 e m p K P 6 I V X b H A g K J 2 c v K w m 7 R V M 3 s n R 4 b X r 6 Q S S a T / e 0 K k u n k i m E p d S L S R L 4 S 3 Z P F + S 0 Z G a P J m j J C I g d F k q 1 v d A c s B c I I 3 o F L u 1 f y Y n 2 8 / k X O 2 v y O Q d i Y 2 N S N U a k / P a i O m N B w F d L n d b 4 m F z f d O j t o E k J 7 d y Z e W u U f s c n G a z M h 6 N G g J E O j F / e A 0 Z j 8 2 t f X m W n b v C D G 4 K z S S T 8 3 A o J B R l G n 5 5 N V H 1 T k 8 z V 8 q i H c A J W Z R 2 Z W 9 9 E A a J i 4 H v D 0 b K 9 b B u f v m y p M R 0 b O y l s o Q l G j y T d C U p 7 9 + r y g 8 f 2 x o B v S s + v G / v V g H x U D 4 O g Z G p Q i M U N r x 7 9 / 6 4 f P O 9 d y S R W p H C w U v Z X 3 8 m O y f K t P J 2 i f 6 D G Z 0 9 1 / l V q 6 i X d m O Z d k O g m p 8 J U h 8 c H M r E x M Q V Y g I Q E 5 I I m A R l t a M A u X l Z m Z R Q 7 b J k 4 + a h F 2 b + 1 e / 1 Q v k b C o I i k 9 p p T d U v S D d K T L S 2 k e B 2 Z F 4 M o s T g O n z k n m 0 W Z j N Q Y b w U L 8 q j 5 U m 5 O x O U d 5 a r s h A 5 k j f m y j K j R O L E m B y t A O 3 4 u 0 p Y E N d C Q q V D 0 c 7 O / j c 1 + v / t e V B + u x 6 W d C k m p Y m 3 p D Y y K i O Z z 6 V U I H x x b p q d u A m H Q w L G v 1 2 1 X O U m 1 1 E o 1 W R n P y 1 r e z p n i e s a A 3 N 1 c m w 3 0 3 H s L V B R D j x S y U i u V m 8 K e J N w X e i 1 K d H X h o K g U D 9 C q i b 4 A b g Y K l 8 7 w P k y P f b m u y 3 Y T M B b 7 R Y g U + D h Y k y S 0 Y A o T R k i e X h v W c b D A a O K H h 3 s G z U S V z V S 3 Q H 1 Q r t Z k V 9 8 Z d t D x K G o Q c N Z l J o I G s d I I P F E K v G n M l L c k 0 D 6 h U q R o l l I d 1 z h D i R X R s 2 t + 0 2 2 E k V F / H g z I L / 8 q i o f P 9 + V 8 Z k H 9 U y Y 6 y D b w l R X h 0 e N t D o + 3 J f c 2 Y k s z k 3 r + v W R Y X n E x d W 4 L u t S S g 2 J y o e w I P E U 7 w 2 c q B / g D f P S L n k 0 M m o y L x p B E J H y g 0 s 9 u X e Q A I t L m A W B y k K 8 q N f v J d s C 7 5 s X 4 E V r R X x U 1 G L X s b P j x O S U U Y N x R + 9 s r p k 1 Q s k D 6 p o b o a D a U m N s b F 2 T v 3 5 T 5 L + + F 5 I I v Q 1 j 9 6 U W H B M p Z V V t r 8 q G E u C 4 0 k V I t Q 0 W O 1 n e j Y o C S b m / f q U S s K C q e a 4 o A f 3 c W b H 9 M s Q z m 8 9 T b X 1 u H B k T q o E w j D C J 2 4 E z h 5 d z a d t R Q 5 I p g a f p h 4 + q R v V j Q z M W N K 7 t X o K v D D 4 L p R N Y 2 O w Z Z e + S X j M L F o 5 d 1 Q m O x y e U A A q G I 1 a U 2 u G e Y T W G i Y V 0 A 7 4 v k U w q k 7 D T j J A E x G B g G k b n 1 t 8 C N G s x k 6 C P W S i o q 1 e 3 u t F j f Y F z 7 O Q 6 h 5 h g T L F Y 3 B N j c X C w t y v l U F L W 9 / L 6 a z o X g Z L s l O d 0 P C x Z m a r K m w 1 5 x f S 3 O D p V 2 6 Z 4 J s G z d a l N P B L q k g g C 0 / 2 W x F u n 7 A L A N J / t V u T V r t 2 w N J j f 0 c u q S W V 0 T j 5 4 Y 1 L m k 6 2 J C m k K A 3 D A + G 0 e 5 K U c j M u L P X 2 s Z 8 y 4 D R z M m X 1 Q / z 3 u 7 Z t 5 T W 9 D Q V D s n k D z Q j f g 6 A d 7 O 5 K a X z Q T 5 R X 7 u 9 s y O + c t q 5 z F h 0 Q j l w 1 p w u 7 u x E c I H r p B s i U Z C J w T y a 4 m k 1 o 5 P f v Y t k o r Y n C z 6 W M l q G 5 z d m y Y S X I B K R d Q a d J K N X L A Y i N / M K 5 G f j e g 1 m t t J y s 7 5 y k 5 r 4 V k I b S l B L X I m j H O i 3 c a g r o Q z L 8 8 w / u m 6 l 7 6 c y n H n 0 h M p d Z P m u Q A 4 m 3 8 X 3 8 s K u F 9 J Y F K Q S r j y 1 K 1 x m V E G d T C Z E i + d T 2 h 5 Q K M Q 0 a Z Z H w i a R j c 0 e G e 2 n t q W 1 W S k i u c y + 7 5 j E p Z 5 r L + g Q H i Y k 7 0 3 v z x m G P X 7 d Y J i n Q W P E 2 N m 3 c 5 Y N E f 7 O + a G A W 1 T e 3 i O l x Q j g 2 b W 6 T p d A K E g 4 T s Z p d 3 1 D g C y N y Q a q Q Z Q W S k / R D z i q q k 8 A N p J c 7 w S F g J u X O z m F 7 c 9 Y c q b f 6 w V p V S b U Q m g m k 5 q 0 Z l M h o 0 q W B k s T e O O s 6 G 9 W O V Z X q N p X x a g p W 8 P L k / J 0 / m r 1 I T 9 t L / / M O 5 W J k X Y k V n J T U 9 I Q / n Q 7 K f t e T R 7 H W V s B m 2 1 l / L 9 O y 8 s Y + x D V 9 v Z i U X S M j 2 S U X K e r 4 3 A w i m f s R B n Y D M n 6 4 b 7 n m u t Z y 9 I S C d 2 s W f 8 P S k V O J A T C w U b q T U N A M q V T + 9 8 1 D H u t 2 u B r U U o p m e T c n C 0 l 2 T z U 4 U f y R s J 5 n 6 h U Q i K d l T b 3 t b 0 b + 9 W 7 w 6 t O S t J f t 8 U f d Y q L T h Q m 1 r / D Y c F R s n 9 k 7 r s / G g L n K 9 1 v N D J Z L r v H l L 3 0 c I e C R Q k b u p q L x / P y z J s Y A p 0 f F C T I D U L b s m z p L 1 w 4 D s n l l m A 4 W b I y b F x a X V i a n + x / H l 0 0 N A U P H R m q d N s I x d o T c 4 L x M B Y a V P y D m 7 B F n o / d Q 7 o S 7 5 t Y c u d l G / K U d u m O v 3 6 N V i f A w X 7 Q J s v + o k v 1 o B W 3 9 i b p o B y c T X v 3 e n K m 8 v 2 r s 6 B k o Z y R Z U w r l 8 S n j 5 q K 3 6 3 k N l P K M x Z Q h n H c 8 L + 4 + E W v f 7 Q u G I c c N / s m W Z J i u Z c k z X r 0 d q 9 A n m b P S c L q Q S 5 + c 8 N r Y v t y E g q E + 3 v Z / C a c Z u n U x i K 4 R F v I n B 3 9 5 Y M 9 6 0 f n Y n B C Z 4 2 G d m u A O c G 9 g 8 / q L 9 Y n Q Q j U / I y R F d V f e M O u I F S C L y 4 i w 1 8 Z 0 + E 6 3 2 q k 1 E a v K j R 1 W Z i d m f i + v 7 q u F J m U 9 c 3 Q u Z L I p P N q r y s 8 9 V H V b 7 Z 3 4 m Y R h D I 7 A P 8 T J S Q 0 X J D X Y Z S c y o + 6 A c G J M v 2 Y C 6 g l S r X Z z f T c E m 7 q u E x M 0 Q k 3 n O v G x w 6 w S V V e 3 N a / F X 4 6 b M T M 6 Y q o I L y 3 e N q j e h R I Z T g j b F X h e S G 2 X q h n w C g x 3 0 U e U D X v M Q k R i 4 l 1 E 9 k e R e N 5 i j B I J 9 T k h R Y s m S O N s M Z E + 4 1 f Q 7 i a J E w k G V V v a q Q k p t H l f l 8 4 2 C 7 O 4 d y F j + u d x b u S M r s z a z Y m 7 w 5 O J 0 y p y c m H S i e V W X i Q 8 y p z F l C B A T B a E H h y d y f H w k S 4 m C h P W E b i P V C G q x C c k c X h B S / Y H 9 O n 9 6 f O s E N a n c z U u d D V 6 4 T s 4 G u B s e P k r O a e Z B C Q f 5 Y D g O v I B 8 M b / A + Q 6 i U U k 3 w I j H y 4 h D w w v s X S s g J I x s u 3 C v E 1 j 4 E S s n T + 9 E D S G z e + A / f l K R 3 7 z I S u H g m b 6 h Z J q N P l k Y U Q l 0 a k I J 1 H d h q x p 7 M 5 m s f 9 M l s D 3 Z y I H X K 4 G I H J U n 5 Z P d M b X b 6 m + 4 Q R j i c W j n 4 q / + + O J 2 + e D W C Y r G G l 5 A T V A z d a E Z m B C I a 3 J q x n C 9 c q l s O D U c k R q l V u j W I d E O v U j I j v B 4 / Q B 7 k G s l F Y t j G E w n H N R 3 b w 8 G b A a E 4 8 F t E z U C Y j p T N S 1 9 k j a 5 e O l C Q J 5 v F 6 V 6 t i 0 j h V 2 Z m p y Q B y s L 8 l B v B J r R J s i x x A X u 9 E t s B h Y o j g j m u 5 j P S i h Q M g H g m 4 R N S J e E c v W x b S 8 5 j 5 1 j b r d O U O j c n F c n Y N 9 4 J S g 3 I C 4 8 R N F Y w r Q R o z 6 J T P S 1 1 y / N v R m U O v z q f w B Y x H 6 C x U v F 6 + b 6 q r l t b 2 7 I 3 s 6 m U Y v g + l w L N g i Z H q R e W S r 2 u V Y 8 k H B 6 y l n a g U x z p y t v t h y X E S U q g r H N d n p 3 g M v 8 8 P B I 5 u b m J V u K y M + + 1 D d n v p J q K C a 1 + H 2 Z T k b l 7 S V L o t E x k + H v V W I b Q l I b C o Z w d 2 l W D k r T R h W 9 K V y s C Y j E 9 W c e m 5 v z n o b n 9 W 8 o A r s f 3 C O r u f 1 p Z A i S m q y G 3 p A 5 I T g 4 Z f Z n 3 c 0 G 5 B u L d u y L 8 m / U w p J O 3 t R s y r j B / Q D S E G D 3 j A T t l m I s K D g v v 0 E m B A v H 3 L B Y n O P 6 r R F M 2 M 7 m u r E X e 4 G 7 A 1 Q r o K 6 t H V Z V Q l V k V I p y W o 2 b 7 k e z 8 e Z z Q 4 L x v / 9 + V Y p W Q o r V k I z k 1 q Q c m Z e x 2 L R 8 5 4 E l V p H A d m 9 z h t 2 H 7 V Q K z Z l + e l 7 t 7 P 4 A Y d j 3 9 j + b U C 4 I x r x 4 e X x 5 0 5 O r H 9 + 6 h A J M J A F A T r c Z i C / 1 3 e h E 9 X e + n y 6 0 T M 4 X u 5 b 8 b k 0 n X R d 7 c n L K d D v 1 i 5 g c I B l I 7 i R G h a q D k 4 B c O l K Y U H l w r b N w K C f B 0 4 W N g e s f 2 w + p Q 5 A Z N 7 J j 2 5 G d 0 S u Q v n h B k X S M J x K A 7 z e x P f 0 t 7 s c q B x K z T m U q e C T 5 6 p i p v G 3 F 6 P i e z G l O Q i O W l H I n E i w c S C W 6 I r H E t H z 3 o W U 2 t M a G 8 + o Q c Y P x S J 8 c q 8 o + L Z N R s 1 Y H D I c w n G N + 0 3 6 O B 8 6 x + X M / 1 p v + d + X x U E g o 1 D 5 2 l a O x Z T N u i G s c d 3 Y / v R n c K U m / V U J i E z N S a p w + C W Q x 9 9 u h x 4 1 + + 9 K x Y H F s U C N k M j F I s C 0 W Z W 6 h t + 9 0 J n x v h + 5 I U y a d C 7 W Q N B 6 k I 6 D q l v 5 1 C S s t m U p C 4 m M B U x c F 7 G y Q M x N U J 5 + Q Q D u p W o W y J b 9 f q 8 r 8 R F D m k 7 j R A 6 Y U B M A I 4 N 7 d M E O K D U n v 4 j d g P h 9 t B W T r u H t V 3 y s Y k / q R 8 8 8 c m + f N m H H H G F w S j X P T / + r H l z b V U E g o J A Y u 2 r V D 1 I j 6 k y 5 U d W H 1 a + Q z O Q 4 m I n a U H i O c 9 s O A B W M G y S c Y N a 4 P Y P s R b y M 7 g J C A S S X q 4 y t R I / l O m M q J q l L A O A Z c 6 i V J r c S Y x q 2 8 L I R 3 5 G 7 w h Y l n Q R g s c H I c s c s o X z e 9 M p T B R S O W / P D J i D y a o y H / J T E B X s c Z 0 R Y 6 5 j C O n a 0 N W d 1 O y 0 Y 2 J v s n R d k + O J X P t l Q K 5 v o b x 5 a o E 0 D 9 A Q / 5 v 3 5 c J 5 b 6 a x e v 2 4 f 2 g X m 9 / u e 8 q L e h k F C A i X h 7 S T l d v L k b H b W E L P J m 9 k U n M G E s c C c L g p o f d q C g M j U a t v t 6 O 9 h T S Y a 3 j 0 0 p a A h i b B 7 l 5 t 3 + r t 8 S D x B f K 5 4 X j e r Y K 4 z H L 5 s x n r Z m 1 4 S 6 t X Z Y k Z X U W N M M l m 6 v i 2 w W C P A K d O H h c D B O I X 0 4 M z t n z o U + F W t K 6 z 9 4 U J a s T t L 2 Y V 6 2 C l P + O y Q M M Z g D 5 9 / F M f 8 Z 2 j C P b W J x b v Z r e l P m r v 8 3 v D 4 k m R I O a F J f r Q R U h W i + c C E m 7 I l e g L 0 A d 3 b A r g x k t x P p b 6 w U J m 9 w S j k x B j z 1 N 3 B Y 7 B r s j X 0 C k X o O L I Z O E t O v F C Y 3 a C V m q x / d g 8 m G W H C f o 4 K 1 Y h A w k I V 4 u W U 6 W D e M x d i G y g Q A K i w 2 H M 4 R P K w Q G t + F R 5 I x P c 0 V V F O p C R t T f 7 I V l E B V P x c a k 7 D l X 2 z Q g M V v H 3 B 4 l T C c 5 1 w q n H 3 T M e c 5 C O n a a / b r z v H Q E N S J j t + S L v L I i H 2 5 j W D w c X + 3 i y O 1 g v m M a y G 4 M w B c d H Y N 9 C r H V o C b 4 3 6 e r S e + o i p B a E i + j b V X s r W + a j L i 4 f x O t b D f D o 5 L 2 D u f d w s 2 l M P N T c P M d j V V M J 5 2 g X B n 4 X g B 3 8 X Y s / M J W S j n R V t 1 J I k Y 9 Z G x Z U w p g z m l 1 F 0 X L M 4 p G r x w r m K F p V D t z x n V i I s z N w c N 1 8 G 1 m b / 6 M d d p b v Y 7 7 e f 5 x 3 / 2 6 4 2 3 o S E o W k J R E t A u a 4 J Y B r u M w + 2 6 Q U 0 J o x v O 6 s B M a h P g K M C D h W G / f P e + L N 5 Z M W o L i 9 U J D i O h N t Z e y 8 b q V 7 K 5 / l r 2 d 3 c u b J d + A E G T R d A t C K q e Z b N X J H U r U B D Z C p S i e x l / F t f + z q Y s 6 f h M z a S M V K T Z p T 5 t 7 j k X m B T j x e O C j M m 9 2 Y C q 4 D V 5 p q r f q + y s 1 M 4 z y j 7 M M v Y F n F P 9 6 P J b o Q 3 7 P / s 5 3 q M 3 + 7 2 8 U v 9 z P 1 + / b 3 y O 2 9 A Q F E h 4 Y E a o f u j e 3 a D X F K B e X L 4 O I P 7 l u / d k e e W B L N 2 5 J 7 N z 8 6 o y 9 P 5 9 b n h 1 e D i e Q i N N V U J Q U + Y F J P a 2 A i q h F w f R g d q i k z N z V w i Y O C K Z K 9 s b 6 0 b q X 4 K d B m k h v S c z w T 1 J y K G E K 4 e y X Z j U p d w 9 I 2 w O X f A O z K H r s U L J w h D E B a H w j P u x c + x 6 3 v 4 U r / G y / d y Q E R Q n 2 R 5 I G h Y r c R u v 6 I W g G J x u K o W 9 w Z / F A a G g t 0 P w t i p V l H w u J 7 n c q V E 7 a Q N A H I e 0 I 1 R Q b E B i X G F V m b 2 g l W Q G S N 5 2 r z N u O H a Q S v R T d 4 N q 6 N z p m V H 3 G k M g c 6 k Z i U 3 O S y g 2 I w f l G d k r z S p h + 7 c 8 z f o 3 M C R g w 0 U I v M E 5 b r z p f 8 2 f U / 3 U f j y E N h T 4 b M f b 6 W B L o T K Y C + s A 7 I F u e 0 E 4 6 P V z L d G D 2 t k I G A p Z F 6 Q h Q Z + U i L D I G Z N I Z N y E B 8 h O I D O f Y + w U X u s m Y 4 G F 0 g o w G d L A W g G C H l O G 1 9 Q p o 1 9 r q Q G L l G o G G G p s 1 F 4 D / u 7 9 6 3 y X 3 r s P I Q L 7 4 I I g 7 D f U j + u 3 K 6 8 5 z z l / r t d r t Z r 8 P 7 x N W O 2 N U B C r A A A A A E l F T k S u Q m C C < / 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 G u i d = " 1 4 0 b 4 c 0 6 - 3 8 0 0 - 4 5 3 b - 8 a f 2 - 1 c c b 9 a 1 8 3 f 9 c "   R e v = " 1 "   R e v G u i d = " f 3 7 d 2 8 c 2 - 6 8 e f - 4 e 7 0 - 8 e b 9 - 2 6 0 6 4 d f 2 e 8 d c " 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i = " h t t p : / / w w w . w 3 . o r g / 2 0 0 1 / X M L S c h e m a - i n s t a n c e "   x m l n s : x s d = " h t t p : / / w w w . w 3 . o r g / 2 0 0 1 / X M L S c h e m a "   x m l n s = " h t t p : / / m i c r o s o f t . d a t a . v i s u a l i z a t i o n . C l i e n t . E x c e l / 1 . 0 " > < T o u r s > < T o u r   N a m e = " T o u r   1 "   I d = " { 7 B 6 E 0 6 F 1 - 8 3 0 4 - 4 7 4 2 - 9 F 0 8 - C E 4 D 6 0 1 F D 6 4 1 } "   T o u r I d = " b 7 a e 3 d c d - 7 4 d f - 4 8 8 2 - a 0 8 9 - 0 3 2 3 8 d d 1 3 d d 0 "   X m l V e r = " 4 "   M i n X m l V e r = " 3 " > < D e s c r i p t i o n > S o m e   d e s c r i p t i o n   f o r   t h e   t o u r   g o e s   h e r e < / D e s c r i p t i o n > < I m a g e > i V B O R w 0 K G g o A A A A N S U h E U g A A A N Q A A A B 1 C A Y A A A A 2 n s 9 T A A A A A X N S R 0 I A r s 4 c 6 Q A A A A R n Q U 1 B A A C x j w v 8 Y Q U A A A A J c E h Z c w A A B o U A A A a F A Y W x t k k A A E M q S U R B V H h e 5 Z 1 n d y N Z e t 8 f F A g Q J A L B B M Z u d p 6 e m Z 3 Z 0 c 7 u 7 G x W s G Q f f w C 9 8 V u d 4 8 + g d / p A f u t z f G R Z K 8 n a o M 0 7 e T p M N 3 M O A E g E I v n 5 3 U K R R R C h A B R I 7 P j P R q O Q q + 6 9 T w 4 3 8 D 9 + m a l J F 4 i P 1 q Q q A f n h Q / 0 / U H / y F n B 8 f C L j 4 2 M y O j p a f + Y q j g 8 P Z H J 6 p v 6 o O 7 z c D 0 g 0 L L J / K r K T C c i 3 V 2 r y 1 Y E + z r a / 4 N E R k b F Q T Z Y n R Z a S t S v j U 6 v x + P r n M w W R n 7 + 0 6 o + u w t K 3 V + u z E 9 S 3 v D F X k 7 t T 9 h O F k s i / P L v 6 u V B Q f 0 f v x / X c 3 1 2 q y n k 5 Y D 4 X C X F u l 9 N c q o h 8 v B m Q x a T I X l b k n c W r 5 9 o O u X O R c / 0 8 5 3 Z 4 G p C t d E C y e g 1 + 4 b 0 7 V b 2 2 g M R 0 n Y m u s + M z k c d 6 3 d 1 i T + f q 9 + s B H f f 6 E z e E r g k K s H D + 4 o 1 q / d H N 4 / D o S E b D o x K L R e v P X E U + d y a R s f G m C 7 g b b J w E Z C Z a M w s S / G E j I D u 6 g N x Y i O U l N R k x K / m 8 U t M F o O 9 R I m R x / + R J V U Z 0 Q V e r V b G s 5 k T D h P / T F 5 Z U O g z n x F h N P n y g C 7 / + m M / 9 7 8 + t C 4 I D j 1 I 1 u T N Z k 6 C + a U R / v x P 4 7 F Z a Z P 3 I k p l Y T R 7 r 5 7 3 i 8 5 2 A p H M i J / n + x r g Z p n X M Y 8 o n G b v 7 s z U z N m F d c 4 y x 1 y n N K 1 F + p P N 1 r O d 4 k 2 g + y x 0 w E 6 / J b 1 Y t w 6 3 c E 3 o T K B a L U s g X W h I T g J j O s p n 6 o 9 6 x r F L G I S a w M H p y b U L v J K u S i p Z l L l 6 R a G V H 3 p o r y l 8 q s / n u v a p k 8 v b C h 8 B b g e / 7 g U r 7 a P h y I N 2 / 6 e D s P K C E W X + g 4 H M Q k B s v 9 g J y W g w Y Y u L 9 n 2 5 d P V k + / 5 k S Q l 6 l G z c k 7 t i I z c V f H Q T k / y h h c + 8 F L J y g / g 6 S P N p c S e g Z h 8 q U 1 o 8 D s q v S c 1 + l I N f 6 W s + L Y 6 9 A U 3 h / p S o f 3 r 9 Z T S r 4 t 3 / 3 9 / 9 Q P / Y M z m 9 Z O S H 3 q B c 3 B d S m / f 0 D W V x c q D / T H E i m 8 G h E z k 6 z E l Z J 5 g e q 1 Y r E Y 2 N K Z C L b K q U c i V I L h G Q h y a Q H Z D w a 0 0 U W l M P d L Y m O h 6 S c T y s D y E u 1 U j F E 3 g p I s 5 V p 1 L + A E o J I u Y m 0 Q n W 7 N 1 0 z q p a D p H 7 l h i 4 8 t 3 T b U q n 6 l S 6 + j S N V W + H y + t 1 p / V 4 + h n o W 1 Y X 2 Y t 8 y H P 9 I V V p e 4 D N 8 9 5 E u 5 K w S 4 r k S 2 3 T M V g 3 5 3 W a Y 0 d c X J p C c Y n 4 / r 5 / j u 6 b 0 n E a C N S l X l F D r 7 + 0 F f P Z c v w O i P 1 B + N K s S N K P S k L F P J e z 3 d A J j B X O C 8 W d 1 D G 4 C w f / 2 3 / / + H + 6 a i b I 5 l x c U V T d H 1 C O W u b k n e V C A m F 6 8 + E r u 3 F k 2 i 9 c L T l V K j Y 2 3 l m T d I H N y o k Q x Z h Y o i + / V o c 3 Z s 0 g E X Z y M Q U g X H 6 c W j c c l q E 9 C R M 7 N C x Y m a o a 4 D p p w 4 q j a F H e V 6 N y v 8 P t n x e u L h c X I j e c h F m w p J M m J q j / Y J 7 u 6 S H d V L e X 1 A y U i 3 m s v P G U K S n A Q N r b y c 5 V 4 s 3 H 7 N 5 s N O c 9 x z X O 6 w B N K W D H 9 D Y 6 n V G X j d p L T N a L a c F i v K a w 2 H A T S L T i 3 S o 3 z U s a g E h 8 i H t X f Q a 3 t B s w T D G L Q M D Y U g / 1 4 r q o q g 6 U S p y a j e v L r y u F a Y V F V I Q x k i G p O 1 b 9 G o A b C a U 9 1 s v d 1 4 r C 5 Z h n o 8 e v v 9 Q o k U z I 5 I a F Q E 3 2 o C T L p E 0 l M q D g Z E P J 6 f S / 2 V Q 3 T 4 2 1 d t G B S 6 e Y b S 7 U r 6 p s X 5 J S R 7 e p 3 5 M r K 8 X U B f u J S 1 S A w F u 6 5 v v Z E x / z B T M 0 Q E s 8 V 9 L l / / d I W I e 1 + 8 Y N 7 9 g I H S J N V Z Q Z r O r 9 8 H i C F k D i 7 d S 3 5 o d o t q F f M 1 7 E S x b R K h / v 1 3 4 U 4 v A B p p y a l + c 6 g n i x O h h 1 V 4 X B k 9 A L G A Z v q 7 c W a S u a a O f Y K H D i H e h 2 f b A 7 e S X H F K T G p X O a 9 u / j w R H 6 q E 8 V A M j C O n Q Q X f m e p K u G Q r T o w 6 H i z e B 5 O y e M c H F O 5 A d y E z 7 0 5 X 5 O S T i K c b E q / L 9 6 D B n Z w c C B j K h 2 i U e / S J n N y L I n k Z P 1 R f z j Y 2 5 W Z 1 F z 9 0 V U w Q S y c f / r c M u r P 9 x 6 4 9 K 8 m w P u E Z + 0 b u j A c o B l g / 2 w q U c H c Y E Y O 3 l U C j S h 3 / 8 2 a Z V 5 j r G e V i c H 5 U 3 q / q S p f f E y l t z L D A 1 S 4 J p h X Z v b 2 Y t U s S g d F J S b m G B j p o 6 d z e U Y 2 j B T Q G 7 / J X L 6 3 X D O / 7 R U s Z F T L k v 5 W X m 8 Q E 1 K v H 8 w n b F N j Z c b + X q / n g 2 3 5 x U 5 z 6 e 8 n r t h Q L H x 0 V F Q P 9 N R H y q l w 0 1 a r A b N Q U A t Y N N y y S j g j a t A y y e j 8 / / r M M t w M q c V k M Y n f V 2 M b r o 2 u j x q R U v W h W + T z e c l m T 2 V m R v W d L h A I W J J O H / u i 8 p X L J R m N 6 E U 3 A Y u R B X d s G I g y G B 0 7 s 0 B d Y M p x L a N y f b J l G V W I M U N N Q j r A j F D n U M P c x I Q 0 Y K w X V N C y k F 6 o b Y R U q e h 8 8 F l n L u D W f B b C v K c L D Z v B b V e h K a D u u M e f z 4 y p J I X A A c T m d j C 9 q 8 T D j b l E e h E K + G w 7 I H d 0 P X C 9 X o B 6 z F f y 3 X w G 7 2 e / t g y E g c M F O 4 / r Z B z c j M I N m B 1 j P q Z r l O t F 5 W R 9 D l J K X S E o f o j F g A q D n Y S r 9 l C 5 H l 4 9 X m P y 8 P 7 a x q q + H q m Z x c A F r d a N Y z 7 / U N W D t x Y u F x b 3 J f 0 + 7 A 7 U v 2 Z e r G Y o l U o m 3 r S w M K / f 0 e V E 6 P u j U V 0 J P g B i O i 8 W j V 3 U C C Y V b x o q I I u F c c C 1 v q O q D t y Q 4 4 + V i L B l m E w Y F Z w e T o 0 a V 1 b i w D 7 A f c 3 7 k X Y w N M b 3 f d U W s G E A Y 4 z 3 C 6 6 P I w j t w f G u M S c 8 h 4 M C r x b q G Y Q C M Q B e e 5 y 6 H P e i f s e n S h w v 9 / W D d b D g + G 0 H 3 9 R z h A j 4 3 S 9 2 L C M 9 m d 9 9 l a 5 3 p + p v a g K k L + s D y c S Y c B 4 s e r 4 7 p 8 R w r G P g B y A q N C E 8 l 6 c 6 7 q j N M C C I 2 E F G X 8 e 9 j 3 8 A Y C P O K H / F b h w U r s W h G A g m G s A 9 H U 7 H M f Z V S a m c C e E c m Q Q G L + T 6 D D r + v C 6 I i D 6 H y s D 7 8 D J 9 x q L T 9 3 x P J 5 x J M n G F N i B 2 s 7 G x K U t L i 8 Z z 1 g 3 S J 0 c y P h 6 T U F h X k k 8 o F g v G Y + g m b M b m 9 + u X q p Y z X t i g j J E D F v R 3 7 t k S / k i J 5 v D M 5 t Y s e G d 8 G U s + B 4 O C Q F g o v B / i w l 4 F L K J f v L S D t X F l Z i x 6 N 3 f + x 8 8 s + Z u 3 7 C 9 k 4 f 9 W 1 U T A 7 / / 4 c f 2 H 6 v i d v s b i b 4 W / f r N q f g c Q 7 3 L O E x D U h 5 g / U p v k / r S q 8 U o w j A p r 4 R d f W e Y e Z 1 X S E J L N X D E B P l f C R G L 4 C a a D 8 R r T 9 Y R a y x i G l B N U V N y + V j s R 4 W A F l D n o c y l M G N U O O J d B 4 Z r b 3 D 1 w b t H I M d 4 i V B U G b 0 I N w 4 I + 5 v l F n X R U O o D a t 6 W L h X g G 3 J q A 4 b Y + N t x X P 4 t q w k K B a 7 X D 3 t 6 + p F K z q l Z 2 o L x G 6 A m h J k Z j 3 v V L u C f c 2 K g 8 e s + V w C B Y 8 C x s F h b n c X a a M e 5 4 B 3 w G B 8 2 S q k N 7 e l 1 k E A B n D J l s P l v W 5 3 E C E E t h f L 5 5 R x m T f j f 2 q Q N + m 4 U I n H H n 7 k y 5 L O o 1 L m + 4 L e / j + z H O W b R u H K g 0 I J w B n q k E 5 L M m Y 0 P / u H c D Q n V L s U b M q o r J P H 2 h k o x z d o C G 8 Y b a x Q z S H z c s E y / C g X W k T A K V c k w / g 4 r F + Z 7 o w o V x F k t o J q h 7 N l P w G 4 w X 5 g o S e k 2 1 I I g 2 o u f w S i U w 1 4 c W A C A m J P w g 0 V O m x D e X q 2 a R o B Z y E e O j t v O i F X g F I x q u z V r 7 0 S P l J G 3 o J J 3 O S K V S k a m p 7 p 0 K S D b U M 1 z c X r B + r A N / a B l n S i t w r m Q 9 1 K o V P a 9 y 2 9 g W D A c V B H U Z N Y 9 A K g T A Y v u W q n B u P N u 1 p Q Q 2 T j O w G B k r 1 B i i / j h 9 d F g M A X 9 D u X E 7 w J 0 h B u w f V P X H q e b v R w 3 / U s / R K 2 A S 3 1 m x v Y a o g a Q w o Z H g b M I 7 C N F D Y G 5 7 L K H S l O u H Y a z q a z c B x g x m 6 D 6 P m 0 B d q H s H e i o 6 K B w H 8 Q q 1 k G 7 T D r w P 7 h Q J 2 W k k b j W l E W R C c J u c 7 M 3 l X W M U u w D 2 y 4 9 U h c H 2 w F 5 B P U H 9 A q g K b + v j P 1 d i Y i G p E i T l c l k 5 Y u t Z 4 r O 4 d X n / k k o L J A n H 8 w 0 S A r D I f 6 g E 8 4 7 x 5 N n P 2 T E b W 7 L h 3 c M + + 1 i J C a n A K P / 4 c a 0 j M Y F l X e Q A d Z Q Y V i u g X X S D u 3 p N j g s e q b e i K h + e X I g J 4 M h C a s c v B b n R X g g x 3 B Q x A R j + T R M T 8 C S h I A C 4 C w v D G K 9 1 o u C + W V S / E / A A k g T Z C K T L 1 t a 2 s Z u 6 d k K 4 k M 2 c S D z h j S C 5 e O e X I P r P t y 2 j u j l S g 8 W N D Y L z g W A n i b I n x 4 c y O e X N 6 4 j q s 5 e x p d x T i K L F Z T G W 5 j d 0 I U K v / D 6 f O V T 1 B c f G g 1 m R X 3 4 V M J 5 T r 6 E H b L U / q o 3 3 / r 2 a c S A 1 g y N l v I B z h w H g 2 X X A u m h k k K h V L G b s x G e 7 d u p Q G x 7 0 t Y I n C e X W 7 T l m s G z d 1 H 6 + W w S t W l M 1 5 / n z l z I 3 l 9 I J 8 D b B r d B O g j T C + S W k w M / V o D 7 S B e w + N 2 w p d H L u 7 6 i q x a l B T D g p v A A J g H c P O 6 T d Z d m O B v u Y 9 3 E M M S 8 o 8 / k z t b k I F m O f 7 C p x e c V 0 V J m X / r 5 D T A j v X 7 2 y 7 Q r A M O E K 9 w r e 3 6 j a N 9 M 2 s L 1 g Q j i o 8 P g i 5 b E 3 / 3 + A J 4 L y G x i Q L A 4 3 c I 8 j m b x m Q r R D M K g r s Q u i g k N v 6 k L l I 3 g y n 6 R s 9 Q q V B i n B 8 W N V Z Q i k O o D o s f O 8 A A e O 4 y z o F Z w D x J H u M o 6 C C u u A o 3 f V / v 1 4 0 z I x K 8 o b k I z d A B X 0 n 7 / s n B 3 v g N I L n B T Y o G T u + 5 1 I O 2 z o y S n h B + D A 3 1 W 7 B R T z Z 3 J 6 e m a k k x / o R u U D D A B R 9 M 1 j y 0 g D 9 P 1 C C b e 0 T W B I L d T U R p y d n c r 4 e N Q Q V z u w + P C 4 J c b 6 G 2 p K E Q h F d P K Q N s L E x 9 R + y e j n v 6 m q N p 4 5 V D 3 O 2 v F M e g F S B g f D e z p G S K F u g Z T n t 7 d P V L 0 t X X V c f F 1 w a w Q F U A V q t Y o E 8 t u y u D D f d b y p G c h q y K b T P R U X b q f t Q C T Z I c R Q O t C J Q T a T V u K d q D 9 q D Y j K i e v 0 C g K 7 O A Q 8 n N Y V M M G k N l E 4 C W b 1 O 4 5 U 0 n m R M q h u 3 C C 8 l a m q S k m b q H u F 4 6 p / u W 8 n 6 n 7 d c C s q n w O i 9 U H L k t x Z T o 4 O j 5 T j t 6 4 b 8 g r L C s p 4 F z E o N 8 h k J l h K u p Q X Y g I Q U z b b J k J a R 7 / E B C i 8 8 3 J a j S o h n 8 G L y D X h h S N b A f v K y 3 c h V d 5 Z r M r 3 H 9 h p Z E i X r 5 Q w y Y J 4 f d j + G z g N w g J 4 3 J z H 5 N 6 R R f J 1 J C Z w q w Q F m O S V + / c l M B K W 7 e 0 d 4 + n r B z g L W p X F D w r x e F z O 9 X e P D v e V O b T I U B 0 w c H q g T h E H + t V r O 6 j q B p L h 2 6 r u k d V i 5 / D Z C 7 w T U O 9 M e E S B p I I x k P a E A + f l A Q F 7 + 7 V m + F w Z J u r z z / S 9 x N G e 7 x J s t l O X e l E Z / x R w q y o f g E 8 x Y Q 8 m s h K u Z W R + v n 3 x Y C c U 8 j n P 9 U e D A M W E V R U R X W d 4 + A j c 1 r 9 e t U w 2 B s 4 A i O 0 3 q w G T 4 0 e Z O 6 5 s n s O b 2 U n t g 6 B I z A V I q 5 8 + s w x R 4 Y / h n r Q f P J m o h P e n 8 U z a j h w H 1 F 5 9 u q n q p X 6 F I z n 5 H N 5 B v L G U q n + d M B Q E R Q a B V c l L r Z y T S r k o c / O L 9 o s 9 w M + y j V 5 x c n Q g y a n e G s T 4 B e w U b C 4 I B q H / h R I R w V d U P h Y 2 m g F h j y 9 V i q y f t F 7 U u O 4 p G q S e C Q n T K l S C w 4 K F 9 J 0 V V Q 0 b 1 E l U P p J X + T w J r Y N O / 7 l N K K + 4 X T A J 5 P q h h l R 0 9 i G m z P G R 4 f S 9 A F d 2 p X y 7 M w Y x H R 3 u S a m k h s Y t A S m B 5 K B p C 6 l H D D S l 8 c C x D w n S v 7 1 U k / / y d l W + e 7 8 5 X 0 U q b R z b 6 l u 7 u C M e O 7 6 W 4 P Q r V f M g a A L l x h m j 0 i g R E X l / p S Y / e V y 9 k H h u o v u 6 4 N Y J C t A r w L i E 6 z k / U T X 0 T R 1 U J m 0 e d 4 P k 5 J R y x N 6 I 0 U 9 M T a d U 7 Q s Z F z 6 l + N h Y 3 Q S c / Y R j L 7 G o W f j N C G N y n J K R S 2 K 7 A o h F n + 9 E A H w 3 p R 4 Q L g 4 L M s 9 / 9 Y q + E C o x l c e R 5 b 1 3 S r 2 d X S O H u t h L w e k w 4 9 Z V P o C 6 8 J 3 l U 5 P N P T O V l I 3 N L Z 1 c S 6 a n p 0 0 + X S Q y J i M e A 7 5 G L 1 c 7 i v j Q M M F O 2 i 3 I e a m k N m N Y w p G I L t L B 8 W g W N + P K / T 9 / Y R k i I n 6 F t 8 4 p I g U w M h w W q I K 0 T Y u p p o C q 6 E g z N w g l 0 E e Q 7 + w E g r l 4 A t s B A i a N i e / 8 u m A o J B S p S I H q u b z e P p W 1 9 U 2 Z n V + W 0 d i k q n 1 l i c U T Y u n I H 6 t d 4 g U s U t R F v 6 Q B X / P v L / o f J v r y 4 S x J q P S F m F B N j w 7 2 J H 1 8 3 L d n s x m Q C o B 8 O k c i Z V V C m H J 0 l 0 b M 6 5 T a c M O l T b e j x n A g W R 7 U R + E 5 9 E J M o B M x A d T B r x M x g a G Q U H A q C v D g j G E 5 l 9 h 4 S P 7 4 6 X N 5 e j c h 8 3 O X v R x M 4 W A 0 3 j E 9 6 T S b V k L s H G z 1 A r x Q v / z K 9 m D d m x n M U K V P j m W i S 0 e K y a / U 0 8 F 7 1 u i C x p V N q X 2 j 8 Q 9 R U F t F + T i V w 0 i n / 3 j l D 0 / l H P D 0 1 Z R I b n 1 B 3 S K G Q k L B q V 7 u B U w E f i I W N i r I g z s p i Y 5 f z b G Z S E 4 Z d z S E V S o 2 y a 6 t w 7 L 8 c 1 k H q f b U 8 x o U M Q F c / d 0 C c 5 P + E t i f X + z Y p f Y U + Z F h j m O g k Z h w U / 9 2 D e Z g m Q p q 8 H y v v + l n v n B + k P t I i c t / e m p n U v Q C z m j c a g i e / Q l i K C Q U Y N G S M E s N E U 1 M H i X t J p G z s 8 3 z + 6 h L O s 2 k J d m k j C K T P p b S + b k k J i a N 7 d W v r U L Z B I m p 9 / S n 8 F y 5 a 3 0 c k F F O e Q f S t l v 0 6 2 Y n W M r v Y v d Q G d w J i 4 m a J N X E b M w 0 x y N I t 1 Y q s 5 s B 7 x z d a p 3 i P X I E K a S E W J 3 r x v F A 4 S n l 8 U 6 G B O A b 2 y 2 0 g L 6 6 M r 4 n q / k 5 o 2 b / q W I 4 V D 4 d 7 Z R O F o F H g o 6 U d j + a K c m z Z y / k r b e e 1 t / V H H R 0 P d r f k 5 m 5 6 w F h b J N i I W 9 s l 3 6 I y u n P A D e m b T K x G Q d I B 6 p + W R I s M p J p c U G 7 3 9 M J u b M z V W V 7 d 6 I 4 D g i A l P r V 6 + 6 o m p S m b 9 + j 2 6 s I 7 Z g d M G R k i D s t k G l 9 5 i V r n o A x B E Y n L L I r I D p U Z 8 e N z j g 6 J S Q O + K 2 7 y X O d 9 5 r 8 9 M W o Z 1 t t 2 N D d y A 8 I 2 A E M P H 3 b k E 7 0 n 9 j P V g 1 H 6 8 S t y N 2 D m C o q s S j 8 Q 3 I 5 w B F A 1 k K / E s r p P M Q i e H 1 o l 5 9 w X r i j c Q / T P g x i o j Q B Q s J b 1 g 3 C t E L t A x A T j g c W o e O M 6 A a 0 g e a M U Q n d Y N j I l H A k M k 4 J C K L T Y o c h o m 3 8 6 H H N N I d B J f z W n a r 5 L M B 9 7 8 6 m c L A 8 N W J i d x + u n B s H i c M k / p Q w N C o f k 0 Z a D G N I K c X s e F 5 i t U N Z X l 6 y 3 + A R T M h 5 o S A j 4 b C M j k Y k r 9 x / r A v u z 8 K s h 8 M M k E C o V A 6 X B q g 4 l D H g R E E N o p A O o 5 z n + 6 T d n g B x / + y l Z W y n X j g 7 L n S C v 1 y r G 8 S J 6 H B E H h 4 q L d c 2 q d K G k n c 6 H X W L 3 y n B Y h + 3 A m N 6 Z 7 I i C S s j R S u u 1 2 N J p m i 3 Y P t T w V B I K B q 4 4 D r / f M v e O Y J M 5 H i 4 I i M 8 6 B K h U F i i 8 Y Q J q u Z O T 0 1 M q h u w I E k y J S h J A x o k k J u Y A B 4 2 i I n 2 X r R e J r 6 D Z L o N Y g J k b y M 9 e 1 W T i E s 1 E h N A 6 p I E 6 3 S 0 g n C 5 d g i t F z D P 7 Y D t F d I 5 P z t N i 1 U 4 k H h 1 T + Z V O + i F e G 8 L Q 0 F Q x C y m V I j Q U n j t y G 5 y Q k P o o B J F r 6 C 2 a j w W k 6 m Z W b W j C r K / u 6 0 L o v O K o 0 m K a Y u m 6 o 2 7 x 7 g D + n 3 z L P Y E N p 9 b m t 0 G U K P I T n D a F P i N x m Y n 5 O L 1 4 n h B y l A O T 5 O X V g g p U 6 X e a 3 F 5 x b S + r q h 9 z G 8 v q B Z A D / 3 b 0 g C 6 w V A Q F I I o X b e d U A n s u E p Q J 8 6 f 0 R u N R G S 2 7 r T A o 8 Z + T e 2 C q S y Y H 6 n u z 3 l Q R + R 0 I m L X j Q / u 1 + Q / v 1 3 t u 6 S 9 X 8 A b U P E o Y x 8 U M T W C x U z V c T N p 1 g l 0 Q m J c a T b T 2 E 8 Q Q C x T M V W t V d q i Y g O 2 B 5 p T Y s J p R f c o V O t m n x 0 m D A V B B X R 1 0 N M b b x C D V l K r v 1 Y 8 9 K W / h B s 4 J 3 B P 0 + + 8 d F 4 0 + 0 d l M i d N J R d O E m I r P 9 Y b J R B / o T f T 4 N F n 0 G 6 6 F 7 C 4 O U d 4 T q + q X r d g m I h 7 o e 5 6 E P Z N Q S s 5 M t d p b e b u K 4 K k J Q 2 J r W u c v h P 0 B i E d b V z S h q H B 2 P Q s e p K Q N 4 W h O D X m p l K h s 4 9 K E J J k d e C K u Z z v B O V G w A q a 7 r K J R N K U z V P 2 g Z e w E S x Y J p A F r P 9 8 R 7 G H o K 4 D J E U 7 I 3 9 Q Q C J S X E g x Y y / S M a + 2 0 k w 0 Y B g V E o c r w O t H M x s 2 I 3 A w N j 5 u m F 8 o Y D M d Y p Q f q o b A x h X D q v o N B U F h j J a q d s o / x 0 i r Q s U a a J H e w e 5 W / c h 2 Z F B D l Z y 0 g 8 T p k x M 5 3 N 8 1 a u G g M 8 R z u d 4 q f D k t 8 v B u C 2 S 2 r O j i R 1 X r B p z 3 G 3 N V e a Q 3 8 M G 9 q j x M 2 W U m p o + H e f Y S 2 M J G o 3 C V w u A o G l Y p N T S n x Z 6 o b F X C Q I 2 H A j I S H p f T 0 8 G V k 8 8 v 3 a 0 f X c d E M i n T s 3 M m j o V q S B I r 6 i E e Q 7 8 J j B q w X g C H v i l V r x m Q 3 K b q t 2 D b c t R N u T M j W o H z Z t t Q 9 g s D x j Z V w m R z 6 l a g p Q F 2 L 0 N P G z W k G W U f j k N o m K T V U B A U k 8 O 6 e m v R F u V n p Y B p x X x 4 e C T n u q D 9 R v r 4 y B C L F 7 A 5 w N R M y q i H Y 2 P j p g S D v h E Q 2 M n R o c n E 6 A c 4 T H o B W 7 P c l D O i G W h b w K K m T M O 0 k d Z 5 6 y H K Y e a d z 7 W l i T r 3 y J / b X k A q j 5 + o h G P X T T p U 4 Z V 1 / F d O w N h 5 f N M Y C o I i o E f B G d 4 c X K f s l l C o R i S p a l g h 7 z 9 B 9 b P N D X t F 4 X 2 C w M g j D I V H j T q C J I P A d r Y 2 T F G h V 0 m G u t k t S H z 9 w 3 r v j g E / Q D d a w h x o F P A m 2 2 H Q P b y q b k G d s 5 G A r f Z B L H R g W p m y k w H o r 0 7 2 B R 5 I t v k h t M F z f / W 0 N + n f D 4 Y i U w I G h M p H h A f V g S 6 t Z C w s J / L y 1 d q W P H 1 8 X w f R H 5 a D A w I v i N e C x U 4 g x l W U U T 3 / Q F N 7 g p Q o 7 C T y 9 f A y I u U g a A i J K y a r w z S V 0 d e c F C k v q V K m 2 + 0 t Z h A g J V j M N 4 m d r X X j + X N C I A 5 Y K + w b T N U x 5 S l 0 V W J k 6 E O I G n q q d E h I B k L k N k j J P j Q E Z W / 0 b K s x S e U 0 k 2 N V q Z 2 t y 5 S q f h M T T d q 2 9 o i z b M Z k U v g B J u v 1 5 r 6 8 y K q 9 p d e A 6 r G Q r J m e d 1 5 B o S H M g i B m R b + Q Z F + c I f a t + c y z 3 e l H e w l d K I N z 2 n Q C u X b v 3 7 W X D i G 9 X r M n u g X 2 L C p 4 I 1 A d k X Y 4 t l D 7 O L N / f 2 6 Z Z G Z y R U l 7 Y h u e g z N 7 k 7 x B S f c b G o b 2 4 O J Q Y 8 h S 5 o Q g q s l I z g T 4 q N j 1 E 5 U 2 A d 1 u Q J n C v 7 2 g t i h k m A H x F Z r N 0 P u b 3 D c q Y L 2 U i 8 N J A 7 o a S Z X C n s K j h T p J A 0 3 q v 5 r d 2 N 2 + F r g 9 Y g L 7 2 Y D 8 + p V l u u 2 2 N 4 D 8 B c S 0 t 3 3 p o X X g q I 6 O D c X m c 5 g S E L p h d k m b 6 P E k U m Y z K A x N c m x Z 7 Z D K + Z m M h C P m 4 o 9 2 N 6 Q y m p K / e a + e 6 u 0 D y q W S 2 S f X i 0 r V D n A 7 F t R d 1 d P v J n K m 5 w W T x k B y D + C Y c E a T L m M / 1 R S U 6 1 u N N e c d A P M h 1 7 C x B O I 2 g K e N 8 o 8 / q 0 u r m w D e V s a 8 3 T y y u 2 J S C W p l 5 v p 5 r R 7 a m 9 0 x P 3 6 j T t e 3 A y b j g 3 t 2 P h x c W i y 1 a 0 7 X Z G t j V c L x e X n 7 b v Q i M d M P 0 N y / X 2 I C b J A G M c 3 F 2 F 3 Q d v X z t Q 4 x A Z 7 D U O / 4 a z 2 c D y l R D i e + b W C / 0 M y y l 3 S k X k D C M n Z p O x B w p o w F 9 b s R n C 8 2 F i 3 N B g G d 9 t s D J R v n y i Z o j B g O j c j o W E y C y c e y v P J I v v V w X J a m L C O 2 / U K N h g c + A K l D C c N 4 M N + T l 8 4 B a U e 9 L s N J l Q p 8 9 m a W c W c Q b G W x + w k 8 p T h 9 H H v n L J u V 8 c q u 7 K X L U s j b 4 Y p m t h A B Z 9 z p x L g a Y Z i 3 n m Y o O J h 6 q 1 s l q D O 1 M d j E m u D g R X x T D e 6 a B G U s 7 P / V J t X + 8 B P s t + s 1 n t U M p i 9 G j x K T 0 h F 2 M y T X s H H v 3 k G C m F G r h U g J v p / G P i z j J J O R T 1 6 n T b u D z R O R i a k Z O a 5 O y 1 o 2 a v q m N 5 O M 5 A g + a B E o h k j 5 L s Y d + 9 Z p u u k X b p W g R k Z q J j X f 3 d a K y b o / Y 6 f 7 + 4 n d n c 2 e F 2 8 r 9 L t 4 z s 8 L e k q 9 n R P j h I R n 8 c z G 7 G r h m 0 B j O Y c b Z E x w 8 w t 4 9 M r F g q Q L o 3 J U T s q j 5 b j 8 6 l X Q t E N j R / 0 d p Q u 2 W W 0 E Q + p k U b g B M V F t Q P H p 6 / 2 q 6 Y / h t x 1 6 q w Q l t a v J n R i 3 p O v j M Y N z F H y c H P r h + Q 0 T 0 + o R E O P 2 S V U Z R / 2 J P s A C I k v / p t B O K L P V j V + 9 9 m Z m U 1 K o j U t 4 b M x 4 T X + 7 q l r N O e 1 c A v I X b 1 T N 5 n h e + R G Z L W T d T E 7 P S r 4 6 J g f Z s k R U 2 t L g k 4 Q C v 3 C r B E W V r j v I h g O C j j u I c W I F 7 D b v B 0 g X i k T G 6 4 / 8 A X E i P E 2 9 A A 7 / H 6 8 t y Z V D x v b w A 5 S w + 7 g u O q L V Q q Z F 2 f q R q v H F / s + G / L 1 7 S 0 n j u E K a v L 1 o Z 9 X A b L G P v E h l W y o d m o A 6 L R H 2 1 M T 4 t Y 5 9 s T o q 7 B z L e f r p 7 b t V g m J b S H o V O I C 4 a K p C z Q 3 b o t C 6 6 8 K 2 6 g M m S 6 E P W 6 c Z s J 9 I Q + o F m 2 q 8 p / P K X f W c 3 l r 0 Z z a p M Z r w l 2 e 0 B K E 8 u D r B 3 c a W a h j 7 T x f s m q d + Q Q b J e b 3 / I v s d U / + 1 k L R b R 5 P 5 4 K B V m h c N T w u F n E k R c 0 I T X + z Z t p O B 3 j f b p p X 8 x M b r 8 o r b l V A 6 J o 2 5 X E 6 v t / v T N R P v a X y 9 F / T b V a g Z j I e u R / u n o j N a U 3 U X m T L R 4 8 Q 1 A 4 s O M G Z m 5 / U B z S 5 u e 9 z P k 8 p P a A 3 m x g y t n H s b l m t w x r f g S k D m G s 0 G 2 L F L Q l h f / a o h S b l m W h 5 E Y w m V T J d p K 2 y p k 7 P p 0 w A 6 d I o 0 I S A z I / o f b r F e H T 2 3 S l C 0 7 m 0 0 Y p F M G J T U + t B n o l / Y G 7 D 5 8 E U N 6 G e n w q V 6 1 + X R k K o e v Z t h 1 4 C 3 V D U k X X B 2 o d 7 f v F k 1 t g Y e w Y k I K U 7 1 N / Y J A s t 0 S q L / R y P o B + I n T I F h K G z q 0 5 B E j d d w f L h v v L e O t o C t d J r J m n y / R o Y 3 r o z A D W w 9 Y o W s s z f n q z i Y z d p 7 O k + f E 7 s / J I T b z b D d K k E 1 w 7 m q g c f K b C g y p O i s X 5 U P S d K P a 7 s l W q g Z n Q A T + W T T M u 7 n 5 a m A R H w S n n h K c e i 8 s 1 T V R X J 5 b g S A a S b z J L E v H z 6 o S k r V N D 9 A p 6 S C 2 r t u Y N O Q B e 4 3 m D + I C W K h D 7 w b O B m I V V G S w 4 2 0 r V i i e b o a t V R u O L 0 r 2 J s M 4 n n / D q 2 k a 0 a V p U w k o s y d m G N M 7 T a v y s j Q E V R Z 5 7 u g 3 A H R j k 3 V T 4 k 3 k 9 B K v + 4 X 8 Q k V B T 3 A b P h c w s D W y b L 8 O z c m v p V E x 7 i n I p k S h 2 / d t f t 2 D A J P V R L 6 J Q X d Q N L g B D o 7 y 1 6 T O i C g P 0 r O 5 8 R k + z g j G 2 6 7 w f r i 6 z h v T C x 2 H q H Y 0 c E j f Z 4 w A W q h V 9 N j 6 A g K Q F R r h w H 5 z W v L c I t e Q Z 4 c i a S D A B 6 j X s D E 4 L U i / u Y n m s V d A B n r d N N 1 9 + f A Y 2 a 4 s E o T P 2 x U 8 O 6 S / Z 2 D Q m p + U V J z i 2 Y + t 9 Z X z W Z 8 e z t b h m G i 0 r f L h 4 S n 4 o h o 7 O i L R 5 L k X s b A s f v c R Z I U U M L Y s R P v 6 L 0 X K T W U B D W q F 8 X O E t 9 c r p r 2 Y s d n d q v j b k G h 3 y D Q j / 2 E G s u k w X G 7 T Y r t B d l 0 2 m S u u 4 H q Q + n F B / e r Z o s b C B x n Q u N 6 g U j d n Y m a A Q c F Z R G 0 C R s 0 H O k 0 O T V j r g k 7 i d 0 h e b q Z 5 H J A k s C / P r c 3 n X M D d Z j W 3 2 6 4 c y R J g G b / Y Q g L D 6 q X / M m h I y i 4 B T o r G e e s t 0 C A X L / e P F b s w D E I 0 H q s V 9 g 9 B + 3 F O 6 j z c 8 A m d f G J q / t O o c J Q 1 e o G 9 s K 3 V 9 h n t 2 o I 4 8 2 F q r G 3 f v C o a v o T k u L U r H g S 0 K t w 2 u V x u w k 4 r b U h I g g L u 6 k V I I o v d w N N n T 8 4 V 7 A 7 3 U C S 0 S u D U p z P 6 x t X k E 3 x Y i + g U r g z V x 8 6 g s I J Q d 8 3 0 k t e H V h 9 e f q s 4 E h f 2 Q y t M E J E s E 8 Q g 6 K j z 6 B g 7 C Z V j 6 w G o w b p 2 E o 9 p A 0 B q h u l 5 d Q N I Z 3 4 O L Z X K 7 s L T 5 / t o K g / M Q R A x a N 8 g 5 1 E C L 3 g C G o F u m 1 d x K U U X C 8 q 3 u s D O 3 O H S m B 2 D s H p 8 7 u 1 z u Q y V A T l z D 3 e F S b + j V R / L j 7 a M G d O T k y m h J + I + Z T G V K 4 M Z h V i M x E g p 1 z c L 1 B e 3 g w 0 i 3 m x r 4 u 4 v 6 n y B Z w h L b R / 9 t K 2 j X A 6 N D / r S z z b C V y o u k g s d n W E i F C L j 5 S x o 0 k i o W D 0 j S p j M w w V Q W E A G l d 5 j V J 4 W + y C d h y m H V A J I K q c c m u / g B H c T 8 n G B f R 7 r K 4 i H N 7 g u J e j U T W K f I Q 7 M 6 E R Z 0 U 7 J 7 M x y H u T g H g + 3 g g I m x u Q T o Q U J h 0 L x t z G v D K O F O d 1 s u X Z B 4 y Q D U i p K o u 0 6 w Z D R V C o e r g o G Z w j 5 R T O B l 2 V H g n K Q d W P / K U 6 i M j 7 E d c y + 1 Y N I D 6 G w 8 T v t g E A z 2 A 7 B w V b k T b G p W 4 K 5 A 7 + 3 + e W b K n q y T m + t V A z t h 8 d Z v + y H t h u B Z w x M A M 2 h 2 P 3 R 2 x M B 2 s 9 1 H c N F U F B S A T W P l T j m A t L K 0 H t Z m y x T Q + H f u B X P A r u 3 8 6 j 1 A 1 o t u I n U P U g 9 k H Z Z q S E N c J 5 j k X J D v M 3 C V S x f 1 I 7 6 d P t S z s J W + c L f f z L V 0 o g q r r 9 V A m l X T U x z g p K 4 t 0 l R P 1 g 6 A i K X c n Z E R B X b i R k R + N J T + q H H I I q 9 / d 3 r j f 2 6 A X 0 p B h G w D C I z Z C q M y i g j m P n 4 j 5 2 v H 7 u 7 A M y 5 8 n m v i l k V I t x S x Q H 6 C N s k f S Z E l I n I m f L I j Q j v z B U B A X Y 8 p + I N o 3 j 3 1 q o G i 6 D S G / l t v U C O g X R h 6 + f x v w O / O r n B 4 j w N w O M p d s c v 2 z 6 R K / z q o v c b 9 A 7 A u c E r b n I E c Q r 6 I b h 8 o H u 7 Y 5 e 8 W L / 6 v K F 0 F N x M s j r T 3 i A 3 6 c 6 d A S F F k R J B 3 Y T u 3 G Q N X G k j + E 0 / V w 8 7 a f y 9 T 4 E v Y J g r F / q l F E b W 1 z Q / 3 1 h m U D k f 7 x S n d 6 D + Y e L n F K H g e Q s u o A d R V d f 2 q f 9 / K V l m p K 6 A S P 4 Y t u 6 t u P j o B C s 5 y z C l + g j Q b z s 6 X x V l t R s u C 0 M H U G R E U G g 0 T E I k V R E q t k 5 L 9 2 n g K G G i R q Z X k H L 5 d C I P 9 m s E F S z p j F w d x a q E 2 D 8 a L 3 9 4 q R Z C d 8 V H t V B G j D I z M b Q x 8 i n h 2 K z c n f m y 6 8 E 3 E 4 g I x y w m + S b C z U j o X B q 0 Y a 5 V T 1 T P 5 q O F w w d Q T E V e F s o R c D o p G M U E 4 c K 1 G v R l w N 2 1 K j 2 U Z 5 J X z + / V D 5 s n m Z O i c Z k Y L h 9 K y d l L p d T B k Q u 2 w B S v F u A c z k 4 v Z 4 w i n M C o U t Z x 6 D B u v h s 2 w 6 2 I p k a 0 5 6 c x j / N g B Q F j D I e Q L 8 x d A Q F n M g 1 E 8 R e Q g w g b v S P N q 9 W + P Y C C K J T X 7 d W I N n W L 9 R M c u L 1 x W e p D U J P D e c q e Q e Z C I 3 I n W X 1 v Q E Z j 9 4 c M Q G I C L f 0 j x 9 X 5 T v 3 L u 0 o q q x R t W i e 4 k V N 7 Q f 0 d I f p U i 7 i b t K C d E d y k m r E 7 i D t Y D J G 9 E Z P / X G 9 + Y W h J C h A g S F 1 Q + d l y 1 T v n h Z s D 5 L d A 7 1 3 j O k C P G m o q f E K V E a / w E Y B z U A 9 E V n g 7 l c 3 m p w u + 0 p F x r q w v n 2 E k y R K e t J 3 V q r G h i G Q u h j Z N 7 m K / b G 8 z n i m B I P q 9 q 0 7 l z s Z k u X w 6 V Z F f q a 2 n R m 7 D s s E S Y V K j Q P D 2 L M + Y W g J C i m 1 n C i Y u B Q J j H n V + S q l v G z q 4 u o 1 c w K Q a M J W k 7 3 E p f z 2 X j U L 7 M I 1 n 6 i N w r 0 D m t c g p d 3 w c x H 0 A 4 a E u O E d Z X q E O N 5 d t r e 4 G R R o 3 M O l I y X d T V o K p 8 d y d z o o P 3 p o B 3 R b N X B B J Y U B E A B m j V F 7 R 2 m 8 X x h e g l L 1 6 t e f b M g X a x n l f s o F p S j B g 1 / L 6 u q q 5 E 4 z J o j Z k Q 2 1 A N 2 K y M T u B q b L k Y 8 S o R 1 x 2 i U R N u c H T P w f 1 6 / a U n 5 1 w f U D c P k n q Z p M x P x x 2 L T D q 3 1 l t J N 2 5 6 O 8 2 p C 7 W + t y f H g g y U m 7 g J J R Q f 0 0 + 4 3 p 6 j b d o H Q c u T G u j C U 3 T G m K P S s 6 E X 4 y y q E l K G q F v v F k U V b X t m V r 9 1 j C + U 0 p h y Z l P J a U g / 0 D e f 1 6 V Y 6 P T 6 R Y L J r F 3 g 1 w L 9 O 8 o 5 s d 2 L F 5 e u 1 y 1 A z Q S p 1 e m o K F g L e T 8 h X A / 2 7 O 7 1 f m R 7 9 w Z 6 6 H Q q N m 4 7 l B g U u m f o n 9 w x g R v K 6 p h W X T 1 c g B 5 R Z 2 e Y q q g / o / j g s 6 M G H f Y d v R B A j F A N O B b H I / 2 p 2 5 M b Q E h Y 6 8 P B u R d 9 + 6 J 3 v 7 R 1 L M Z 6 S a e C j h 6 I T c v 3 9 X 5 u Z S S k w l J a w 1 2 d j Y k l P T y L C J H 7 c F U P v Y s t 8 r S m V / e 1 N 4 I Y f 3 7 t T k L 9 + w a 8 G Y e H d T z G E h K D f C 4 b A U B 1 j j R c I 0 2 R r 0 5 I O J o v b C F B s Z K k R + b 4 a b j p H + o 9 c j j g y y K q I h u w X A N x Z t F 7 / f C P 7 t 3 / 3 9 P 9 S P h w q I 5 R n l I K m J E V m Y T c h + a U Z K E p F 7 y o y S U c t s Z B y N j k s s N m 7 K F F Z X 1 2 V v b 7 9 e 6 q 3 q k h X s S A D B k Z D n Q C 2 Z C H 6 m 9 b A I a n q R 7 X a 6 R + V D K r G T R K U a M P E V p 0 C x m M / f m l O i H f J n B J k H c 1 4 k S x + p h I q P 5 F R L 2 Z d d 1 V Q O 9 w + V u V R 0 L U Q N g Q H G j S M 2 x m a X l M V Y Q W b j O n 5 K Z P G I 7 Y 0 8 1 / G k 4 a X f J N V + x d 0 i G B s n 7 g S R P J y P m M E o l O x B A w w g 9 l A y O S F v v v m G P H n y y E i p z c 0 d W V / f k H 0 d d G I 1 2 F u N H J 2 s c X e f h U 4 o F F o E N n q E O Z / L S 2 m L t 5 f s H t y / e h 0 w 2 1 w C / 3 m r P 2 i 1 6 6 I f e L Z n y b 2 p i u z s 7 M r R c V p m Z 6 b l 4 a M H c n R 0 c k 1 9 Z 5 S w 7 b A 7 P 9 q J y I Q y Y c I P d D r C f q I O C q b t N 4 a W o F h v 7 h g s N T c I n I d q / D Y D n H 5 c 1 b j 5 + T l Z W b k j U 1 N T h r j W 1 t a N v Y X 0 o i 6 K g W c x s 2 N g N z u 4 j / u d d K r n 4 J G e L v L 6 c F d T c m 7 Q w C C G B W z o P Q i i I r h P B s l I o G Q a X z 5 5 8 l C m p 2 f U F h 7 T u Z 6 W s 7 P L N B o I x c k e J 0 k W q U 6 q F J s q 4 D F + v h s w W 4 M O A k N L U L i N S c O H w y D q q X U B n Y K G S C 1 0 + U Q i L o u L i z K X m j b 2 V q V S k l e v 1 u T Z s + e y u 7 s n O V W Z t j f X 6 9 7 C z h i P + V u w Z 8 M b S T m e K h Y U W 4 7 a 6 I + g / r g R M J 5 D v 4 H j p t w s B b x P w D 8 s q y Z V n U e Y Z T g 8 e q G u x 2 J j k s 2 e X t h S q H x F t Z s Y o Y + 2 i G U G T L 9 C 2 i 5 T P E h a 2 6 D 4 0 d A S F I R E n z R s C L j N t 1 c q 8 v 0 H a p B 6 M 3 k M H J 0 6 H o + r o R o w K u G 9 e y v G / t r a 2 p G M j u 6 r V 6 9 V N T z Q C c k Y i Y Y 7 u l E 9 Z N c G X 6 p 0 r 4 D f 8 D a r L B C u + w c P y Z O z n + t n P c D B K Q g k e E 6 Z t 9 8 4 H U C 3 K V K y 3 l 2 s G d W b + X P m F k Q i E T k 9 P Z V i s X B B V K R k o e K x j i A m 5 v 9 z Z d D P 9 / y / X j e G l q C m w 2 c X H W m i Y d J M 7 I B e N 4 A w c E 4 A 8 u a w m T B e J y e T 8 k h 1 7 6 d P H 8 v C w r x y 1 J K q h A f y / P l L W V 3 d M D p 6 J p M x 2 e l I s D O d L P / h / W J g K p R L 0 M S e Q L c D C K M X w q I t G 1 y b U y D V y W / 4 3 c M D d Y / 2 C L G 6 T X 1 0 d H R B O A D 1 n T l d W 9 u Q w 3 R e C i r K 1 4 4 s s 3 k 4 A V y U a 1 z n u N w b u 8 f 6 j a E l q P P a q B w d 4 M E h I t 7 b p B M 7 c m y f x t 5 0 q A u o D T F V 5 e b n 5 4 3 k e v j w n q o T S c P 9 M p m s S q 9 V e f n y l R L Z m h w f H x s u C J E R / 6 h U K t c k W V c w 8 9 r H 5 O p P k w B K v V i 3 g E D Z S o j J p 5 j T b 4 z H / C 3 B J x E X V z n j 7 c y b G 8 z X 9 P S k T V S r r + Q X n x 3 J 1 k n Z 2 E 4 J X T v j Y T s 7 o p 8 M G 6 8 Y m l 3 g 3 W D C v 1 9 P H z k 5 P j Q F g m 4 R 7 x X 2 R g F 2 m h G 7 4 Z F t 7 h V 8 B s L B i V E q l c 0 N o s r l 7 J 4 S k c i o E h 8 F f c o F x 0 b N c 0 w 2 N 6 R i p / N F K k K U v X a g 3 d 7 e l U + O U j I S s u Q n j + 0 F 4 x V I N u x S g p y L K v H w I C L 9 i N U g C f p F L z v b e w F z Q r w R r 9 7 y 8 t K F D e U A 1 f y z 9 Z J s q m 1 c j T 8 y q u F f P a 2 a 9 c Q W Q p + o y t c P D / S C o S Q o O B L b i R D 1 p t 5 n V H X k X g j q Y H d L Z u Y W z f H + z r b M z i + Y 4 1 4 B A Z A g y 3 2 5 X D X E h m p Y K B Q v J B b e x l i M H S P s G F c o N K L 3 l p 4 / B G c Z w u O Y R Y e 9 F l a C s i / t 6 v W 1 u 9 5 z J e 4 / f v p S D v J h C S W W J R E N m 4 R a C g C 7 A Q m l n 2 z a r u Q / W 6 k Z G w M C S 6 m A Y R G 2 6 t / n B f n c q Y y N + + v I w X u 4 v b 1 j x j i V S l 2 M E U T C l Z N p / m q / J q u 7 p z I S j k l s P C g / f m S r h r 9 6 b a m 9 a A 4 H i q E k q M e 6 M B 7 W N x 3 G h j F E Z Q r o a h J q E P f t Q I 7 X 5 P S M O c Y O w s X q N + d E l z d B W i U O M s A h O B 4 X i + f K T c + k k M t J S M 8 d z x f P 2 1 I p b I i P B Q H h Q W A c 0 5 T S l n I O 4 d k c l X X j 3 D M e + j X y + Y t N K V R C Y k 0 9 k b e W w i Z w i Z T x C r 6 D R U b z m 8 Y F Q M o T m w r 0 Q 1 D s a T w 3 v 1 R / 1 D 8 Y L y O B P v t S 1 f O 7 k k z a q j m g O y w q 4 Z e 7 a l + p f Y i q 7 y Q e p 9 Q O p 1 q B a 2 U M B 4 2 h I y j G 6 H v 3 a 8 b F 6 Y C B h K M 7 H h 4 W W 6 e 8 O i Y A j u Y 0 e + Q x e w z N p O b N 4 8 H D 3 v n D E L L a c c 7 5 4 H 1 y i P D q Y + d 1 i J P z r X + N f k 8 m f W K 6 w N o E h i p a V u k 0 K o F a S U 7 z J X l j a c x 4 M p 3 3 c 8 2 E D p w F 1 w h U v d 9 v i G R O 7 b Q d m A y f c d 6 P d M I J 0 g 9 B s W s k j M G v / E d i T 1 9 8 8 U I m k w l J z a U M c 3 R A J T f u c W d 7 m k Z w P X j 7 B g 9 l k s N G U B F d / 3 / e o Z K S b f F J i o W w G G g 6 E e F 8 c P e j o w N Q o y O C X u J I i J t L 2 V G u q u e J W t c P a I j f r N d e o V i Q Y r 4 g a V U 7 N 9 a 3 J K l G O Y s Y V T S V m p V E I m H U I 2 x B P R W b W + l B t m j J L 1 6 o b Z F b l 0 B V j a n A i F T G 7 + j d m E n H Y l x J 2 + E j L M S n C 1 X T n r k r K O G T 0 c / + T f 0 A g m e O s 9 k z 2 d j Y k D t L C 5 J y q e 6 E V O i 2 R L f X 2 4 W d t T 5 0 B E V v A M q a e w H 9 I l h g 4 8 q t m c z F p b v 1 V y 7 B p l x s y O V n m + J W c N S / f m N Y r Q g K M I m O X Y e 6 S A P N / b 1 9 2 T 8 4 k L D + L v m O h A G I 1 R B n K 1 V H J K d j V K o q 4 c W f K h F F V P q X J J R f 1 y / S 7 x m d l l o o L l Z I i U u / D 6 n F L i j E v + D 0 3 Q B C z u d z k o h P s N y U o Z U M 8 2 t 0 J g A Y D 5 k r E W W M M A G u B w c Q A V s 8 r n h f p V Y 2 k j p o B U 0 P D a 6 d S m 7 S s Q Y R T / O O y x K Q o S I o Y g U / f N T / 6 b C I I a g p 5 Y 6 N a g + 7 3 d G + q 9 H 1 O g g Q a I R w W S D 9 I K d q 4 6 h K 1 W Y L s R m Q 3 q i G T m n L q K p / J b W 9 n h 9 G 5 P B g X y l D i c t S 6 R W y A 6 S O O l o p q 8 5 0 n p H g O X t 9 B q Q a V u I a i U o g G J a V V M h s J N A t K O f I q g Q d C Y 2 Y k h k 6 N F X 0 n C o q R W f m 5 s 3 5 8 Z w T J 9 z d 2 V a b c 0 z S a S o B a j I 7 O 2 N S y l B h 0 8 e H k p y a k f 3 d L Z m d W z R V t 3 S M v Q l 3 e E v o 2 N m j o v / r v 6 E i K D x M V H z 6 A T g c z o x o Q 8 o Q E o r d / F r Z F 3 6 C 3 E H c 4 l 4 J o R V Q 4 e i D 0 b W q a u a Y m h 9 L f r 9 u N w x N W k e S r S a k I j a R 2 x u H q 2 p a s c c D 4 q q U 1 b Y q q y p Y y Y t V P N A 3 j E k o s S B v L U d M D R F e 2 F Y g 6 8 h d b d w M E B F 7 d 2 E X Q 0 i k d f G 7 J D S f q m o 3 N z 9 n P K X l 8 8 K F y o g z B p W d s h v H p u S a a M h y W + C c 6 0 c X Y 9 2 H 2 e k v 2 O f U z 0 2 7 a G r Z u J U L q C g n v i l U d R H 4 Q b j Y N E i Q r q E / D a H 8 / G V A k r V t e R h 5 J V P h 9 A U x A b x j D j E B z n d E V c X w W E L C 0 V m p x R / q S q n K u a p j 4 V p a g j U 7 C w I 1 i 9 l i t w r W l b N r x e p R 5 y x u r o f Y I s R C c S B x O + r a 4 q r W P n 3 z D Z O 9 g p P l c s G S 0 c E 5 2 o + x l 2 E y O F d u C 2 5 i 4 t C R U 0 M h o f A m t e s D 0 C 1 o 9 4 V T w n G Z O 2 B R H h 8 e m p K P 6 I V X b H A g K J 2 c v K w m 7 R V M 3 s n R 4 b X r 6 Q S S a T / e 0 K k u n k i m E p d S L S R L 4 S 3 Z P F + S 0 Z G a P J m j J C I g d F k q 1 v d A c s B c I I 3 o F L u 1 f y Y n 2 8 / k X O 2 v y O Q d i Y 2 N S N U a k / P a i O m N B w F d L n d b 4 m F z f d O j t o E k J 7 d y Z e W u U f s c n G a z M h 6 N G g J E O j F / e A 0 Z j 8 2 t f X m W n b v C D G 4 K z S S T 8 3 A o J B R l G n 5 5 N V H 1 T k 8 z V 8 q i H c A J W Z R 2 Z W 9 9 E A a J i 4 H v D 0 b K 9 b B u f v m y p M R 0 b O y l s o Q l G j y T d C U p 7 9 + r y g 8 f 2 x o B v S s + v G / v V g H x U D 4 O g Z G p Q i M U N r x 7 9 / 6 4 f P O 9 d y S R W p H C w U v Z X 3 8 m O y f K t P J 2 i f 6 D G Z 0 9 1 / l V q 6 i X d m O Z d k O g m p 8 J U h 8 c H M r E x M Q V Y g I Q E 5 I I m A R l t a M A u X l Z m Z R Q 7 b J k 4 + a h F 2 b + 1 e / 1 Q v k b C o I i k 9 p p T d U v S D d K T L S 2 k e B 2 Z F 4 M o s T g O n z k n m 0 W Z j N Q Y b w U L 8 q j 5 U m 5 O x O U d 5 a r s h A 5 k j f m y j K j R O L E m B y t A O 3 4 u 0 p Y E N d C Q q V D 0 c 7 O / j c 1 + v / t e V B + u x 6 W d C k m p Y m 3 p D Y y K i O Z z 6 V U I H x x b p q d u A m H Q w L G v 1 2 1 X O U m 1 1 E o 1 W R n P y 1 r e z p n i e s a A 3 N 1 c m w 3 0 3 H s L V B R D j x S y U i u V m 8 K e J N w X e i 1 K d H X h o K g U D 9 C q i b 4 A b g Y K l 8 7 w P k y P f b m u y 3 Y T M B b 7 R Y g U + D h Y k y S 0 Y A o T R k i e X h v W c b D A a O K H h 3 s G z U S V z V S 3 Q H 1 Q r t Z k V 9 8 Z d t D x K G o Q c N Z l J o I G s d I I P F E K v G n M l L c k 0 D 6 h U q R o l l I d 1 z h D i R X R s 2 t + 0 2 2 E k V F / H g z I L / 8 q i o f P 9 + V 8 Z k H 9 U y Y 6 y D b w l R X h 0 e N t D o + 3 J f c 2 Y k s z k 3 r + v W R Y X n E x d W 4 L u t S S g 2 J y o e w I P E U 7 w 2 c q B / g D f P S L n k 0 M m o y L x p B E J H y g 0 s 9 u X e Q A I t L m A W B y k K 8 q N f v J d s C 7 5 s X 4 E V r R X x U 1 G L X s b P j x O S U U Y N x R + 9 s r p k 1 Q s k D 6 p o b o a D a U m N s b F 2 T v 3 5 T 5 L + + F 5 I I v Q 1 j 9 6 U W H B M p Z V V t r 8 q G E u C 4 0 k V I t Q 0 W O 1 n e j Y o C S b m / f q U S s K C q e a 4 o A f 3 c W b H 9 M s Q z m 8 9 T b X 1 u H B k T q o E w j D C J 2 4 E z h 5 d z a d t R Q 5 I p g a f p h 4 + q R v V j Q z M W N K 7 t X o K v D D 4 L p R N Y 2 O w Z Z e + S X j M L F o 5 d 1 Q m O x y e U A A q G I 1 a U 2 u G e Y T W G i Y V 0 A 7 4 v k U w q k 7 D T j J A E x G B g G k b n 1 t 8 C N G s x k 6 C P W S i o q 1 e 3 u t F j f Y F z 7 O Q 6 h 5 h g T L F Y 3 B N j c X C w t y v l U F L W 9 / L 6 a z o X g Z L s l O d 0 P C x Z m a r K m w 1 5 x f S 3 O D p V 2 6 Z 4 J s G z d a l N P B L q k g g C 0 / 2 W x F u n 7 A L A N J / t V u T V r t 2 w N J j f 0 c u q S W V 0 T j 5 4 Y 1 L m k 6 2 J C m k K A 3 D A + G 0 e 5 K U c j M u L P X 2 s Z 8 y 4 D R z M m X 1 Q / z 3 u 7 Z t 5 T W 9 D Q V D s n k D z Q j f g 6 A d 7 O 5 K a X z Q T 5 R X 7 u 9 s y O + c t q 5 z F h 0 Q j l w 1 p w u 7 u x E c I H r p B s i U Z C J w T y a 4 m k 1 o 5 P f v Y t k o r Y n C z 6 W M l q G 5 z d m y Y S X I B K R d Q a d J K N X L A Y i N / M K 5 G f j e g 1 m t t J y s 7 5 y k 5 r 4 V k I b S l B L X I m j H O i 3 c a g r o Q z L 8 8 w / u m 6 l 7 6 c y n H n 0 h M p d Z P m u Q A 4 m 3 8 X 3 8 s K u F 9 J Y F K Q S r j y 1 K 1 x m V E G d T C Z E i + d T 2 h 5 Q K M Q 0 a Z Z H w i a R j c 0 e G e 2 n t q W 1 W S k i u c y + 7 5 j E p Z 5 r L + g Q H i Y k 7 0 3 v z x m G P X 7 d Y J i n Q W P E 2 N m 3 c 5 Y N E f 7 O + a G A W 1 T e 3 i O l x Q j g 2 b W 6 T p d A K E g 4 T s Z p d 3 1 D g C y N y Q a q Q Z Q W S k / R D z i q q k 8 A N p J c 7 w S F g J u X O z m F 7 c 9 Y c q b f 6 w V p V S b U Q m g m k 5 q 0 Z l M h o 0 q W B k s T e O O s 6 G 9 W O V Z X q N p X x a g p W 8 P L k / J 0 / m r 1 I T 9 t L / / M O 5 W J k X Y k V n J T U 9 I Q / n Q 7 K f t e T R 7 H W V s B m 2 1 l / L 9 O y 8 s Y + x D V 9 v Z i U X S M j 2 S U X K e r 4 3 A w i m f s R B n Y D M n 6 4 b 7 n m u t Z y 9 I S C d 2 s W f 8 P S k V O J A T C w U b q T U N A M q V T + 9 8 1 D H u t 2 u B r U U o p m e T c n C 0 l 2 T z U 4 U f y R s J 5 n 6 h U Q i K d l T b 3 t b 0 b + 9 W 7 w 6 t O S t J f t 8 U f d Y q L T h Q m 1 r / D Y c F R s n 9 k 7 r s / G g L n K 9 1 v N D J Z L r v H l L 3 0 c I e C R Q k b u p q L x / P y z J s Y A p 0 f F C T I D U L b s m z p L 1 w 4 D s n l l m A 4 W b I y b F x a X V i a n + x / H l 0 0 N A U P H R m q d N s I x d o T c 4 L x M B Y a V P y D m 7 B F n o / d Q 7 o S 7 5 t Y c u d l G / K U d u m O v 3 6 N V i f A w X 7 Q J s v + o k v 1 o B W 3 9 i b p o B y c T X v 3 e n K m 8 v 2 r s 6 B k o Z y R Z U w r l 8 S n j 5 q K 3 6 3 k N l P K M x Z Q h n H c 8 L + 4 + E W v f 7 Q u G I c c N / s m W Z J i u Z c k z X r 0 d q 9 A n m b P S c L q Q S 5 + c 8 N r Y v t y E g q E + 3 v Z / C a c Z u n U x i K 4 R F v I n B 3 9 5 Y M 9 6 0 f n Y n B C Z 4 2 G d m u A O c G 9 g 8 / q L 9 Y n Q Q j U / I y R F d V f e M O u I F S C L y 4 i w 1 8 Z 0 + E 6 3 2 q k 1 E a v K j R 1 W Z i d m f i + v 7 q u F J m U 9 c 3 Q u Z L I p P N q r y s 8 9 V H V b 7 Z 3 4 m Y R h D I 7 A P 8 T J S Q 0 X J D X Y Z S c y o + 6 A c G J M v 2 Y C 6 g l S r X Z z f T c E m 7 q u E x M 0 Q k 3 n O v G x w 6 w S V V e 3 N a / F X 4 6 b M T M 6 Y q o I L y 3 e N q j e h R I Z T g j b F X h e S G 2 X q h n w C g x 3 0 U e U D X v M Q k R i 4 l 1 E 9 k e R e N 5 i j B I J 9 T k h R Y s m S O N s M Z E + 4 1 f Q 7 i a J E w k G V V v a q Q k p t H l f l 8 4 2 C 7 O 4 d y F j + u d x b u S M r s z a z Y m 7 w 5 O J 0 y p y c m H S i e V W X i Q 8 y p z F l C B A T B a E H h y d y f H w k S 4 m C h P W E b i P V C G q x C c k c X h B S / Y H 9 O n 9 6 f O s E N a n c z U u d D V 6 4 T s 4 G u B s e P k r O a e Z B C Q f 5 Y D g O v I B 8 M b / A + Q 6 i U U k 3 w I j H y 4 h D w w v s X S s g J I x s u 3 C v E 1 j 4 E S s n T + 9 E D S G z e + A / f l K R 3 7 z I S u H g m b 6 h Z J q N P l k Y U Q l 0 a k I J 1 H d h q x p 7 M 5 m s f 9 M l s D 3 Z y I H X K 4 G I H J U n 5 Z P d M b X b 6 m + 4 Q R j i c W j n 4 q / + + O J 2 + e D W C Y r G G l 5 A T V A z d a E Z m B C I a 3 J q x n C 9 c q l s O D U c k R q l V u j W I d E O v U j I j v B 4 / Q B 7 k G s l F Y t j G E w n H N R 3 b w 8 G b A a E 4 8 F t E z U C Y j p T N S 1 9 k j a 5 e O l C Q J 5 v F 6 V 6 t i 0 j h V 2 Z m p y Q B y s L 8 l B v B J r R J s i x x A X u 9 E t s B h Y o j g j m u 5 j P S i h Q M g H g m 4 R N S J e E c v W x b S 8 5 j 5 1 j b r d O U O j c n F c n Y N 9 4 J S g 3 I C 4 8 R N F Y w r Q R o z 6 J T P S 1 1 y / N v R m U O v z q f w B Y x H 6 C x U v F 6 + b 6 q r l t b 2 7 I 3 s 6 m U Y v g + l w L N g i Z H q R e W S r 2 u V Y 8 k H B 6 y l n a g U x z p y t v t h y X E S U q g r H N d n p 3 g M v 8 8 P B I 5 u b m J V u K y M + + 1 D d n v p J q K C a 1 + H 2 Z T k b l 7 S V L o t E x k + H v V W I b Q l I b C o Z w d 2 l W D k r T R h W 9 K V y s C Y j E 9 W c e m 5 v z n o b n 9 W 8 o A r s f 3 C O r u f 1 p Z A i S m q y G 3 p A 5 I T g 4 Z f Z n 3 c 0 G 5 B u L d u y L 8 m / U w p J O 3 t R s y r j B / Q D S E G D 3 j A T t l m I s K D g v v 0 E m B A v H 3 L B Y n O P 6 r R F M 2 M 7 m u r E X e 4 G 7 A 1 Q r o K 6 t H V Z V Q l V k V I p y W o 2 b 7 k e z 8 e Z z Q 4 L x v / 9 + V Y p W Q o r V k I z k 1 q Q c m Z e x 2 L R 8 5 4 E l V p H A d m 9 z h t 2 H 7 V Q K z Z l + e l 7 t 7 P 4 A Y d j 3 9 j + b U C 4 I x r x 4 e X x 5 0 5 O r H 9 + 6 h A J M J A F A T r c Z i C / 1 3 e h E 9 X e + n y 6 0 T M 4 X u 5 b 8 b k 0 n X R d 7 c n L K d D v 1 i 5 g c I B l I 7 i R G h a q D k 4 B c O l K Y U H l w r b N w K C f B 0 4 W N g e s f 2 w + p Q 5 A Z N 7 J j 2 5 G d 0 S u Q v n h B k X S M J x K A 7 z e x P f 0 t 7 s c q B x K z T m U q e C T 5 6 p i p v G 3 F 6 P i e z G l O Q i O W l H I n E i w c S C W 6 I r H E t H z 3 o W U 2 t M a G 8 + o Q c Y P x S J 8 c q 8 o + L Z N R s 1 Y H D I c w n G N + 0 3 6 O B 8 6 x + X M / 1 p v + d + X x U E g o 1 D 5 2 l a O x Z T N u i G s c d 3 Y / v R n c K U m / V U J i E z N S a p w + C W Q x 9 9 u h x 4 1 + + 9 K x Y H F s U C N k M j F I s C 0 W Z W 6 h t + 9 0 J n x v h + 5 I U y a d C 7 W Q N B 6 k I 6 D q l v 5 1 C S s t m U p C 4 m M B U x c F 7 G y Q M x N U J 5 + Q Q D u p W o W y J b 9 f q 8 r 8 R F D m k 7 j R A 6 Y U B M A I 4 N 7 d M E O K D U n v 4 j d g P h 9 t B W T r u H t V 3 y s Y k / q R 8 8 8 c m + f N m H H H G F w S j X P T / + r H l z b V U E g o J A Y u 2 r V D 1 I j 6 k y 5 U d W H 1 a + Q z O Q 4 m I n a U H i O c 9 s O A B W M G y S c Y N a 4 P Y P s R b y M 7 g J C A S S X q 4 y t R I / l O m M q J q l L A O A Z c 6 i V J r c S Y x q 2 8 L I R 3 5 G 7 w h Y l n Q R g s c H I c s c s o X z e 9 M p T B R S O W / P D J i D y a o y H / J T E B X s c Z 0 R Y 6 5 j C O n a 0 N W d 1 O y 0 Y 2 J v s n R d k + O J X P t l Q K 5 v o b x 5 a o E 0 D 9 A Q / 5 v 3 5 c J 5 b 6 a x e v 2 4 f 2 g X m 9 / u e 8 q L e h k F C A i X h 7 S T l d v L k b H b W E L P J m 9 k U n M G E s c C c L g p o f d q C g M j U a t v t 6 O 9 h T S Y a 3 j 0 0 p a A h i b B 7 l 5 t 3 + r t 8 S D x B f K 5 4 X j e r Y K 4 z H L 5 s x n r Z m 1 4 S 6 t X Z Y k Z X U W N M M l m 6 v i 2 w W C P A K d O H h c D B O I X 0 4 M z t n z o U + F W t K 6 z 9 4 U J a s T t L 2 Y V 6 2 C l P + O y Q M M Z g D 5 9 / F M f 8 Z 2 j C P b W J x b v Z r e l P m r v 8 3 v D 4 k m R I O a F J f r Q R U h W i + c C E m 7 I l e g L 0 A d 3 b A r g x k t x P p b 6 w U J m 9 w S j k x B j z 1 N 3 B Y 7 B r s j X 0 C k X o O L I Z O E t O v F C Y 3 a C V m q x / d g 8 m G W H C f o 4 K 1 Y h A w k I V 4 u W U 6 W D e M x d i G y g Q A K i w 2 H M 4 R P K w Q G t + F R 5 I x P c 0 V V F O p C R t T f 7 I V l E B V P x c a k 7 D l X 2 z Q g M V v H 3 B 4 l T C c 5 1 w q n H 3 T M e c 5 C O n a a / b r z v H Q E N S J j t + S L v L I i H 2 5 j W D w c X + 3 i y O 1 g v m M a y G 4 M w B c d H Y N 9 C r H V o C b 4 3 6 e r S e + o i p B a E i + j b V X s r W + a j L i 4 f x O t b D f D o 5 L 2 D u f d w s 2 l M P N T c P M d j V V M J 5 2 g X B n 4 X g B 3 8 X Y s / M J W S j n R V t 1 J I k Y 9 Z G x Z U w p g z m l 1 F 0 X L M 4 p G r x w r m K F p V D t z x n V i I s z N w c N 1 8 G 1 m b / 6 M d d p b v Y 7 7 e f 5 x 3 / 2 6 4 2 3 o S E o W k J R E t A u a 4 J Y B r u M w + 2 6 Q U 0 J o x v O 6 s B M a h P g K M C D h W G / f P e + L N 5 Z M W o L i 9 U J D i O h N t Z e y 8 b q V 7 K 5 / l r 2 d 3 c u b J d + A E G T R d A t C K q e Z b N X J H U r U B D Z C p S i e x l / F t f + z q Y s 6 f h M z a S M V K T Z p T 5 t 7 j k X m B T j x e O C j M m 9 2 Y C q 4 D V 5 p q r f q + y s 1 M 4 z y j 7 M M v Y F n F P 9 6 P J b o Q 3 7 P / s 5 3 q M 3 + 7 2 8 U v 9 z P 1 + / b 3 y O 2 9 A Q F E h 4 Y E a o f u j e 3 a D X F K B e X L 4 O I P 7 l u / d k e e W B L N 2 5 J 7 N z 8 6 o y 9 P 5 9 b n h 1 e D i e Q i N N V U J Q U + Y F J P a 2 A i q h F w f R g d q i k z N z V w i Y O C K Z K 9 s b 6 0 b q X 4 K d B m k h v S c z w T 1 J y K G E K 4 e y X Z j U p d w 9 I 2 w O X f A O z K H r s U L J w h D E B a H w j P u x c + x 6 3 v 4 U r / G y / d y Q E R Q n 2 R 5 I G h Y r c R u v 6 I W g G J x u K o W 9 w Z / F A a G g t 0 P w t i p V l H w u J 7 n c q V E 7 a Q N A H I e 0 I 1 R Q b E B i X G F V m b 2 g l W Q G S N 5 2 r z N u O H a Q S v R T d 4 N q 6 N z p m V H 3 G k M g c 6 k Z i U 3 O S y g 2 I w f l G d k r z S p h + 7 c 8 z f o 3 M C R g w 0 U I v M E 5 b r z p f 8 2 f U / 3 U f j y E N h T 4 b M f b 6 W B L o T K Y C + s A 7 I F u e 0 E 4 6 P V z L d G D 2 t k I G A p Z F 6 Q h Q Z + U i L D I G Z N I Z N y E B 8 h O I D O f Y + w U X u s m Y 4 G F 0 g o w G d L A W g G C H l O G 1 9 Q p o 1 9 r q Q G L l G o G G G p s 1 F 4 D / u 7 9 6 3 y X 3 r s P I Q L 7 4 I I g 7 D f U j + u 3 K 6 8 5 z z l / r t d r t Z r 8 P 7 x N W O 2 N U B C r A A A A A E l F T k S u Q m C C < / I m a g e > < / T o u r > < T o u r   N a m e = " T o u r   2 "   I d = " { C 2 7 C 2 C 7 E - E 0 D D - 4 6 8 6 - 9 E 1 9 - 0 6 B 0 B 5 0 7 D 5 D E } "   T o u r I d = " a c 1 6 4 d a 3 - 5 d 0 6 - 4 5 8 6 - a 7 c 2 - 4 f 6 c c 8 f 3 0 2 4 2 "   X m l V e r = " 4 "   M i n X m l V e r = " 3 " > < D e s c r i p t i o n > S o m e   d e s c r i p t i o n   f o r   t h e   t o u r   g o e s   h e r e < / D e s c r i p t i o n > < I m a g e > i V B O R w 0 K G g o A A A A N S U h E U g A A A N Q A A A B 1 C A Y A A A A 2 n s 9 T A A A A A X N S R 0 I A r s 4 c 6 Q A A A A R n Q U 1 B A A C x j w v 8 Y Q U A A A A J c E h Z c w A A B o U A A A a F A Y W x t k k A A E P A S U R B V H h e 7 Z 3 5 Y h v n e e 5 f D E A S J E i C B H d K F L X L V h I 7 c e K s b Z K 2 5 / T c Q a + g N 9 H / e k H n A k 6 3 p G 1 S Z 3 E a J 3 F s 2 Z I o U a K 4 E w D B B Q s B D s 7 7 + w Y j D c E B M A M M S N r u Y 9 E k t s H M N + + + f b H / + + u D u r T A y K B I u S q S T I i 8 s 2 T L x H D j h R a o 1 + u S y + V l a G h Q R k d H G 8 8 G x 3 4 + K + P p S b E s q / F M 7 z g 9 P Z X T W l X i A 0 n 5 5 U p M S i c x 8 / x g r C o / u W 9 L P D E g B 4 W 8 J P T 3 c G p U P l 6 3 Z O d Q 5 B u L t s y N m 7 f K S a U s g 0 N J 5 0 E T j i o x + e V T 5 5 h + + K s H t j z d j Z k 1 f J G L y U l N 5 H q m L u k h 5 / F R p f H G B g b i I n / z l t 1 4 5 G B F P 2 / F 6 n J r W i R f j M n k y J t b d l g W G d V j x f Q U N g t 6 v B O R W 1 N 1 S e g S F v X v w 3 J M n u 3 F z H 2 8 P l G X w Q G R t b y + T z / X L y z r 9 8 f 1 f I b 0 u 7 Y O 9 J y P n f W 5 P V O X u T G 9 9 g 5 0 F A Z K c v K b V c t c 7 3 5 R p H Z 2 6 S 4 c L S l 3 V O n H 0 n U Y S 9 a l p E Q A Q b S D y 0 z J 5 F B X z A S S w y k 5 2 M 8 3 H k W D U v H Y M E N c r / T b N 9 4 Q Y l U G D D M B m H h E m a l c K s q D q W P 5 q / u n k l I i r Z 6 K V M p l G R j U B y 0 Q V 0 J v h 9 + / t K S g T P B k x 2 G m p H 7 l 3 R m R a 5 N 1 e W v B 5 7 M + v H l d 3 7 t Z s O S V M o K X m Y D L T G A h X Z d 7 S r Q Q F 0 A g c v 8 e 6 v e 8 v W D L 1 m F M l p W Z v 3 n N f v 2 Z f u B F N i b P 9 W d 9 P / a a m U D 2 K P o v h Y G G V A h l j y 6 f m U B L h k K C I T 2 R w H P j d R n q w F C O Z h q S V C r V e C Y 8 a t U T m c h M N R 7 1 j u r J i Y y O N d S M A u J L N w g S y f Z E J b 8 X w 8 M j S m j 6 X P 1 U E v W y V M t 6 l / S h e a 4 F h p V o Y b 5 W K J R E D h r a Y G S w L t + / b S s B 1 I 2 w m k 7 V D Y N 5 U V M m b g Z r / 7 Y y x U v V a M 3 o x B h 8 z 2 C i L i k 9 z 4 f z d X P 8 U j U m 3 1 K L A / D 9 / W A u 1 v d A r 9 3 F k g o F h F r U e L w d k 9 1 j / b 7 G 4 8 t G x 0 s 8 1 X V H s m y r d G u F f H 5 f B g c x 8 7 p j p p N K R X J 7 u 2 e I v 3 f U V b M o F T X h u 8 t 1 u Z Z 2 i H R F t c b / + 8 Q y J p E L o 8 3 i C d W 0 S a O 1 h l q Y e l 7 8 5 V 3 b m D M u X A 3 R D B g P T e 8 l 4 O Z V h R D / S c / p 3 z 6 z 5 H n j v A x x K l N 2 Q 5 A w z L D + o K 2 m R u u y X 4 r J o Q p K G O y B M t j 9 u b q 8 o + b t r e n + k m R e v / c 9 Z e K C / n 6 i T I A J G g V q p z G x r 4 B m c h H o F h n T b 8 h / w W G m u N 7 p s b H u z D x Q r V Z k f G K y 8 S g a H B T 2 G 3 + d B U T 5 j e u 2 / F T 9 J 2 x 9 8 F w 1 F b 5 J L 7 i r D A X R g l a m R 9 q H N / 3 e i z Z 6 S 4 k 9 r z 7 B K z W b D t Q P u q E S f l b 9 D z 8 g 9 D r B Z U Z M R n y s U z 3 U o p q I M P e Y + j Q 5 N c 3 e u V 5 X E 9 F 5 X 9 Q 4 V o H w 2 x e W a k f 1 9 Q 5 i 8 u m W Z X y e X v F Q h Q H 0 e V U Q i K F s X f y K j y m y t b W t / 6 / L + H h v m u V U K S K R 6 G B T h s T Y + I T x 6 1 o B Q o K w w C 1 l h v R w 6 / c G A T f 1 / p w t g 2 r P t 0 J C X 2 s + p e / c P M 8 N u 2 o R X J u o y 3 v q 8 x F I 4 N z M + f p o E Z 7 B P 3 u 0 F T P B C 0 z 0 d o C x O B b a c l C X P K M M d q w a i 2 D I v D L s + 8 t q k k Z 7 K w z c 4 8 O 4 + H V c F 7 G n 3 l b d 8 d c I f l w V B G I o n H P b P n u j t r d 3 Z G A g I Z O T v W m W u u r r V M g g B l K u E / B 7 s j t b j U f n w Y 1 F U A C Y I Y i U g 3 C b t Q H n s q U S 9 4 N n V t t j Y H r d V A a G m L 1 A a 0 H Y X u w d i v x 5 w 7 k 1 O 3 r s 3 T b m N q + g z d 7 W H 6 J 6 v 3 0 e M 5 / p B K J w v I s l i O u J 3 5 2 x p a r X 9 s u n l l R q 5 i 2 R 4 g Q a 0 i / 7 r g q Q b y 0 5 v h w + L T 5 m L 0 D I z K u P 3 7 y u l 4 X 4 3 / 3 9 P / x j 4 + + 2 y K p J h E R H w u Z y O f N 7 Z m a 6 8 W p v O N j f l + T w S O N R e + z r D f h A b / q 2 E t 0 6 4 d + G R G Z B e W 1 A 6 R D J x 7 N E 8 Z o 1 H 8 I B S f 7 n j Z i 8 1 M + D P d U I h M r 1 t q h / o R J P P w L B Q Q S H e k y I j o g V Y W k C N E h b F / g E B A s w X 3 a U 8 L 0 m H O d E i B g C 5 R h E 4 b y f B X 9 4 Z a k 2 s o 1 W 8 g K f i X D 7 j j 5 v P q f n x D t c w u G 6 Y R w j n f X g P E + Y n 0 D S Y 2 V 8 z h N f r p O g 4 D 3 H e i x M P a 6 F 4 1 2 b 4 P v P X k s U s O s x m d d r w W d F u J w 0 / B 9 L F 5 v 1 7 g Z c 3 7 T K Y + i x V 7 M 9 C r T N Q 3 n B D f u m 2 t g D d l 5 K x 0 W 5 d m 2 x 8 U p v w C w r F Y s y E j A 6 S F 4 D q f 5 o 2 1 K C c s 6 r 2 Y z C 3 / v + b S J p e t N O K u c C C y u 7 l v o m q l 1 U o r s E 2 n w M T C O 0 E S / z E i Y S j J Y 7 x r S r y + 2 G + Y X W m l F n / 9 f P L T X 3 H C J x k U n V 5 T v L d f n X R 5 a R z q N 6 X j + 8 U z e 5 I z c X 8 0 y Z Z l X N F p j X D z A T j D q h Z l / x x A m b Q + g w w q K a T e S U y D U N J e r 6 G k w N A 8 d k V M 0 q t O K y + l 4 T w W T V a 2 G D 3 + Y X b e w V 0 7 p O 0 3 q b b + r a Z d V C g B m G B 8 5 H O s M C g f X R S 8 u Y 1 H t H j S c v C Y E 1 F D A k d L y l m m n K S P 5 2 4 e S g g K G I x g U 9 F k S N F I X Q S G K + e 6 1 u C A C Q E 1 p Q 6 T q v k n p b p f f 0 m J O U b Y 7 2 Q e i E r D E 3 y k p 8 f o D B 7 s 3 W 5 W u L D v N A B O S D i H Y W l I C V n g 1 T j C u v I s 3 R F q c q g V 1 A L G i M j B I z I e M N 1 W 4 Q 9 m M V B G g D G B Y m I + r G 5 0 E z U w M 0 E c 9 X l F H f v W 6 b a w I 8 5 l i 8 z n H w 3 b g W H n O e W y R 5 9 b i c Q 7 u w v h d c F 0 K B a 3 H N 4 S g B o 3 P d q 6 r R y R 2 h A F k T / z s Q H A g X r p m g T U G F l Z u 8 v w w E 1 l C A B O F c q i w f f / y p Y a q l p e s 9 V z W Q T B 1 K D n f F n C Q P k f b k O 1 z T 7 3 2 1 0 a c a y g 5 C J I J I G D w e b 7 K 1 G k A q r + k N J u l J K J d I H c / h q J M E h R G w 0 T G l E s o l N T 3 o v p o W H L t Z u 8 0 q s X M M A g p L + l m v u f X J Z s x 8 D 3 i g G o 7 z / r o K A 9 6 D V o G Y C e O 3 A o E J t K 7 7 D o j m g 2 c x v V Z l n i a f i R A + m u 9 / v 2 X L v 3 z m M P A P 7 9 j G v H K j f X 7 4 b C t m T F J M Y C K M / Q L X z B p x X j d 0 n a L C 5 9 t q e i s t e J P J F 4 1 Q G g p T o 2 o n Z G Z 6 X E 5 P S i a 6 1 6 u W o u y H f E 9 Q Q O w Q 9 y / U j 8 J Z x 9 z x m l k b q q 3 w r z 7 d t I z Z M j k a l 5 N y 0 e T J / A C B T S o D o k V w c H H M 0 U I w C Z p j R k + N q h E k K Y y w e W A Z 5 9 8 L t C b m I W Y b Q Y q c M h z P o R l c p i p X Y 6 / 9 J I 5 5 f / 4 N w / E + q i B 4 D 5 q B v F G z / 1 K z H c Z 2 A x g Q / k 0 l x r q u P 9 r Y B V q T c 8 E 8 x F d B Q 9 5 Q f 6 W g D M L 3 u 8 L G D / g i L p E 7 w Q L n f I x J p r + j 0 l o c 7 5 6 u J Y L J T T V w X 1 k / 7 k e 3 J H W q a 4 R f T U r g s h C K o T j h u p o 1 s f K e z E 6 n T W V E L y i a s q D h U C F z T K T f r j o + C e s O A T X b + y c N M 4 4 S n 3 E I r F Y 1 t X p B m B 8 / B K a A m b 5 7 0 2 E y n u N 7 + D g E Q H D C e 8 / c y J 9 L c D A j z I 6 0 5 L M Q P 4 S C 8 4 8 G w z T L 6 P G 8 4 V 4 Y E H / o J / d s Y 1 4 S 5 K C i w Q X H J G i A q e s y I u e D p v M m 3 R d U 8 i N U X K T U b 6 P k a e / I 0 V S v 8 p Z D c P o W v r M Z n C f f N a P a F o 3 L W i J A e M x F t / L 1 w g B h Q d C F 8 H m l c Y 0 E f R b S 5 s + u G c r V v p c Z n G i c Q j B w o b d n b K m V D 6 R + q i v r 2 j p d o l w s m o q E M M D E e T B n G 2 a i u P X r J P b 0 K t 6 7 Y c s 3 1 c c A O L r f v 2 U b B 9 4 8 H k 5 J r a q U H B C Y e l Q 0 5 H z M H g I L 7 y 7 p d z V K d 1 o B b Y J W o 5 b v z + u W / O q Z p Y 6 4 o U k 5 V g I 9 U C 3 r D U 9 D 3 F w T 0 h u f 4 K 7 6 b 1 7 A G O S M e M 0 L f E Y S t C 5 W V S v h n L v A f I P B Y A q I t l S t m 8 q X Q T 0 O m t Q P 3 G e E Q G q w b s L p 7 + i 6 3 s j Y 5 p w w q W F o P 2 Y M g w M V D q t Z S 5 6 p 2 Y 6 G Z s 1 5 j m B F t 0 C z c + 7 d H 6 F 3 h G I o 1 P L I g K 1 8 Z M u o m n v 5 X L b x S n j Y a t C n u 6 y O u D m F x K z L v z + 2 5 N d K q M t 6 s + H t e Z V w D x d s k x C F m F 8 T l q 7 w 4 Y F / 5 Y Q f u K k E L u Z U K p 8 l a 4 f Q e J 7 A B 6 F f P 0 B w m E / 3 l Q D x O z f 0 q 7 3 5 q / / z 0 D Y + h J c o 0 V 7 m a A 1 q Q J t 4 c V 2 X i l I h F / x F 2 P 8 X T y z j 5 7 n g u 5 s 1 9 o 2 M y D f U X 4 O p k N 7 r e j 4 / 1 7 W D Q d s B 4 o T Y M R P p N D A R R j W v C V w Q s e N 1 8 7 v x / r D g P D n f R + p f f r x h q T X h r B U W A u Z v N y A K G 2 G z Q m i E M v m 4 + G S 8 J p Z 9 J J l M R o Z H R k z L R d A c k h f F 4 y N T x d 2 t D w Z B U + 5 z R 4 k 2 o z f c j W R h m v l J T 8 7 x 5 O Q k k H l p 6 T k R i c J c H G t j 1 c I 0 t G K g N W 6 p e Q n h E S z g h l a U K N A M 5 I N S y h z 4 C z D p D 2 7 5 F 4 l y / g i F K T 0 m + H g 9 9 j r Q A i g 9 I h H q g l e Q 6 F 5 m M t C H 3 C e X V c g p o c X 5 L M f 7 n m p u N B p m K z 4 V 0 b G g 4 L w T u j Z U l i Q S + H T O + m A a U q v n F R p B 4 f j E T s 6 L 6 C J a E K 0 O U x G 5 D B t S J 9 K K a d z N u U S B 0 L w 8 P n g i q d G 0 1 G o 1 K R Q K k h g Y U k 2 1 1 3 g 1 G A i V U y H R S 4 Q Q P g z D i z B u S Z k 4 C G w 9 P 9 o d J p U B O g H T E C I g F w V x v r d s y 4 9 u 2 0 b D O I 6 2 0 7 r B e 8 h J k a B t B R x 1 F 6 6 5 S Q C D C B + + W D N I k j Y z J 0 z p D R 5 4 2 z 2 o e / v Z Z 5 b 8 1 4 p l C J j A A 0 G d M E i q G Q i x k n Z A k H A O v e a R A G s V i z m 5 N k x 2 / D 5 v s C k o C K g g N F r V P f Y b o S g 6 P X w q x c O c b G z u y I u X a 1 I q l W V z c 9 t E 6 Q o h + p g g b h K u 5 u 5 f I C j A x W / r h L Q S b 1 I l M L m S s M C O x 9 T E 3 P u u a i M S s p g 2 B A / C A K 0 L 8 L P Q f M 3 l S Q D z 8 y / v t R f F X p L M E r 1 s / A 1 g P J L K Q Y E Z x i 3 j X P i N w C F E T d U J D N A r M E e f q 2 z G 5 E a A d D J J / c D V E D j C P G Z 9 L h q h G I p 0 5 v T c o u x Z t 2 R + f k 7 i q T k p 6 0 q S 5 6 H 1 4 v j o s P H O z j B m Y h g V E w H Q i C f V q v H f 2 o G z 6 t V i Q P k i w Z H m d K m G L e C k U R A Q D T M R t h Z A Q 5 J j a g V y d W g i u o P / q G Z k M w i y A N 4 H Y z S H x t d U T v 5 m N W b q C 0 u 1 e s O / c c 6 L o 8 F U 7 1 4 P T / i t A N N i s h J N R I u S v O 8 G M f 3 v y j M U F x m L W T I 0 N C J F O y X P t i v m 4 k m a 8 p N M D p s O 2 a u M 8 X R a T t V c J U h R K Z t k i y / S y W i I h M A B G g u / L M w R 8 a l g J A p f v W a b H z C X W o G c H R F G H P 9 m c O / I v 8 E g / E 0 u j D 6 s D 1 9 Q h e G 8 v 6 p m F / 7 f f 6 9 Z s q 1 + F 6 F 9 / C + X W A k C w K x R y U Z o D O 1 H J J L v o T w M N O f l O g H B 4 D W h L w q h G A r n k b A s u R C i 5 l M p W 6 Y y a V 1 M Z z X j 6 v A T a D g 8 K J j H 7 Y A E w Y + 6 D F C K Z N o 7 + K / P Z u f t K W U I N d k W x p 1 Q f x g Q R c R H c Y G z D X F 7 S 2 t g J m 9 i N w x o M i S R j f Z 0 A z l o V F r 2 6 U R 2 A w N o S 5 Y J 8 5 C m R x i Q 1 3 m O q n 0 q V a J c R g 6 F B o S p 1 f I 2 w R 3 C / 2 G A 5 i U w R D T 1 I h G K o Z C Y R I Z w Z J F K m W R F T b e z 8 V 2 i a K n R M S n k c 4 1 n / B F X 7 x z n / z I x O J h 0 f L k + A t M P u e F G I c O A n J t 3 l g f m z 7 M s m q T x h A J T z a 8 1 P g h + c N t 2 c j f 6 N 3 k z G B h h S Q c y h M h r + E b N p U 3 k s 3 7 z 3 D L M x D m S V + s H o I 4 P X 1 g m q M P M i L D k w v V c d F 1 f Y I Z C C S F l G S 6 C G U G l c 1 J F W 7 3 Z 6 F b g q x A A a B e o O D o 4 b F l f d 1 H g P K u V P l G D B 7 3 U q x k / Q t c b L T C j x P v e U l 0 O 1 F J A M 0 F o 1 O x 1 g + 8 s O w l x L 9 B U p C L 4 j Q k I D G M N n s 0 1 c U 4 w 0 Q u V m f z 2 S w N E B c g L T U m g A m H + U g U I A Z 5 W Z i 7 C x W U 8 f t + d s 2 U 8 I v M 9 C A I X x 2 I z k 0 e h u p o L o 0 V i L H 4 g E 0 k 9 Y f V L W m E / l z 0 3 e M V W e 5 G w + 2 C P p U t R w P X 5 h k c a Y b U r B q J 8 / / H Y K b V 6 a 9 4 2 p U C U N F G W h O n V r Z J / u F g 3 u a 0 g g J n p E 6 P 4 N I p o X j e A w a k W 4 X p p i C R h D q N 4 f T f M w s + 2 n C p / i p O L e s 4 I H X z Y 3 e D x s p 4 Q W L Y k B + r G n s a 2 v T d j 6 8 1 U P 6 q Y N T 5 T O 8 B M B / u 5 M 5 E 1 b m O l U j b M F h V Y z L 0 u 4 i E w E h F H Z l C Q + L 1 I U F N X 9 h C o t x T J B b 6 N W + b 0 2 R Y 9 Y J Q P O c 5 6 t 8 w E P t 2 I y X + r O R X k E C S 4 M Q m / d d 3 x A 6 P I O 4 U F A g V X A z + e T o C 8 3 m v a / q n S d x O 5 u C E Y s A R K 1 l R 7 w k Q T I y r 4 l R E v 6 p y D m 3 z 6 H x X P J M w Y v 1 X T K 8 C h Z 6 h l J 4 x P Z K R 0 f G y 0 E s D U G x t P G 7 O Q a U f Z 3 R 3 z f L e A s J 5 s i 3 y y z m J 6 j Z N g I K g y n p 4 w 5 5 X b 2 7 m w Y A l d q v z Q v k F I m z I q N 6 r l x e f b T n s 9 1 e 7 4 U Q Q 6 m s 2 1 b k D C u B T Q h c S s M 1 X 5 K v n J 8 7 h h / c s A J i f a E v N u Q 7 0 K N D V m M a Y g O T 8 K q P H z i m h x X S + K h 3 n P R S C Q y c f N p M k O D U C i c m P f k r d m K x K r 7 M n 8 / L w h y C B g X B h 1 g P Q / u U B z E W 2 L W 9 3 7 U 9 j Y H 6 z E 5 G / e i u Y m E 6 g 4 P j y Q 9 G R G C f f i / D y 0 L H 1 T F I r i d 7 H u 5 H 8 + 2 b T k x / d t U 5 I z q v 4 M k p h S I q y F I E A I o t V c v 4 P G S U x 3 q r 2 7 A c 2 L l F R 9 u K o C r B j s 3 v c T 5 P u w n o o e p o E k e 9 H g 3 S K Q n M P s Y J Y b q p U K Y a R V t V q V x E C w l g g X + E w w U 0 F N Q D d c j e n X C z M B I m G c Y z U i + 3 5 Q z d j J q R l j A h 6 q K X h 6 e j G O A 4 W m + K p I X 4 i W y N b v l I l Y K V a Z l g 9 M H x 4 H Z S a A R v n R H W d 0 G m U 5 a M F u m Q k Q y u e 2 M + 6 M Y 8 P 4 l w k T u G i 6 R Z f B T C A Q Q 9 F a T m 4 C e 5 Q q b y q 6 h 6 Q o y Q B D I P 2 Q V h P w S D U A f U o n 5 R C U 0 Q L c 3 M W 0 + h h K i E j h 3 Y j m C p C o H l N T E C 1 K v e J F + F g / v O 0 Q P p X X b m 7 I T a L e V N / 1 j p p a F L c G 9 Q k I H W M q u s D E x G / 7 T D U h D j v a v d v u X L T k O 9 e c 0 W n u u V 4 G j J C 5 J A Z q R i C G O j p x q o H p E K W M v 1 I + N p 2 2 w 0 0 5 q D D A h 4 q p Z o q K S P e U 4 b G b / / j K 6 b L 1 g r V m 0 b 0 m Q R g M D A z K Z G Z a B h I J 4 w v 2 G x C n G b H V K F x l h D P g E X V 0 t G L Q C x Y k t 0 X y 1 m t E Y F 3 A k A 9 U u 9 D R + z s 1 2 7 w N i e 2 A 4 + + l W 4 6 L b 0 2 P X C 8 a 7 8 u E Q A w F C D 1 i u 2 N q j A 2 d S n p 8 v O c 8 E n m g m b l 5 E 5 h w A x a d A G N 4 Q f y A P h 8 q l A G V B N 4 c B Y L g v 5 4 y 2 j g m / / n Y k n / 6 1 D K T k 7 p B R X 2 r 5 E j 4 V p V u w H U y 4 8 H B e Y L n G R K w M J c 3 + d s M t 2 G P 4 x F F R C v R 8 U y J E a C 6 2 2 n l c B i m e X 1 d b B b E V E m s 7 D r a g P c a 6 O F z 6 v s R y v 8 f 6 H I E z U M R 8 0 e 1 k 4 + 4 l t y T m b Q l k x M T j V d 7 R 7 l c M u Y f k b 9 2 w E R x m 8 g g F U w X y v z 5 2 5 0 l Q P S K d g n y J x D L M d l y f Y 2 X E 1 Z d i S Z m O k / 9 W i L a g R 6 u M P M v w g D G x x x z t Q l + l D v b / J t L T k M f F 4 B g a w Z C 7 o O V 1 r K R M h w + R 9 j 5 N S M 0 0 P g 6 8 z p V E g g j J j 0 h q L w V 7 o y r J r q L q U m d I + f 5 N Z o W l R 5 g N s q S W j H j V w m B N B Q 3 G s c T I i Z i l B y k a t u j B i I A / g r M R D 6 o 2 q Y c C H O o q C / / 6 Z V l 8 j L M Z + B G e g d z E D w h x / J k h 4 E q z I a w 5 d s 3 b H l 7 3 j Y t F e w 8 0 U 1 e o p c y J X Y z Y c n 8 i A 7 N Q U U 4 Y 7 8 A 7 2 P E s A u G d x L J Y i a 4 F y T Y A Y G B s 6 + c h V v g 2 s x M g N P h h + + k W Z G 6 Q D R 5 c / U D T Y U U m y L Q O A 8 0 H 2 k K G i F J u P 4 P H H T U U D j E 3 K w f q X l B x p 4 k 2 T c W i r K 5 v i G 3 b 9 / s S / k Q o f W 9 7 S 2 Z m W 8 9 T P M / H j s J z n b 4 u v o J C 5 P O 5 l + 9 g s A E P 2 E G y j S D M W J U G i y q L z r s O Q x R t / 9 U s 5 S 1 h n G 8 U 5 V G l V k Y F D O t g g y G g H k A V d + f b M T M a z Q 3 U q x K Z J C p s b 0 4 6 P h l E 6 q B Y B 4 / o c N U I b 6 7 2 c Q j z E + 1 + l d d S 3 V k K F Q 7 N 4 y E G S Y A E u r 2 9 K k c 7 7 2 Q G 0 v X T e g 8 a j B Q h d x U t X p i k q w j q T E 9 j 7 N c Y c p M G q U w h M u 5 C E w W a t G Q 3 J x z N w W p r c C 5 E J y I A m Z H D S V I t A B 5 p a Q e 9 k P 1 a 5 r B 6 3 / 9 w D b a A 8 3 h 7 h Z C h f h v n 1 s m k Q k j v b / s a F y s C M y v P 6 r 2 b g a V L r e m n O q C T o C x W U f u 9 X K G Z 5 x w P r e A c 4 K x O Q r X g Z / 3 P 6 b e G 3 R k K C Q m N 9 I M a d R / b J W J x 1 I 9 3 J D 0 5 I S M D L 9 J 0 k Y F c j + E q 1 0 c 0 Q 6 i 9 u b o 6 P l O O 0 6 e U h Q I d D E 6 l + 4 c 9 n a 3 Z H p m v v G o e 8 A c n D N a k y l I f 1 h z 6 v T 8 Q L U 3 B E w V A N 2 r 7 6 u 5 C n 7 + m Z r c e h w v i O a x m V x z x I 5 j f E v N 3 U 8 3 r N C B A 4 p k a X V n F D R 1 n P h W n L d r D i L M P l U f l k 5 b v 7 K p r y L O i 7 I m 4 J t s K T 3 j N A O k 4 u h g W f K F Y 5 W U H T 8 e G u y J S / u H F 6 P j a U m l R k 2 f F Y E B L y A f Q s z 9 Z C a Q S E S j n Z D 0 B H c g S o a b 0 E D Y C m g I m A l A 3 F y r M R u b m A l Q 9 e 0 X / u Y Y f 1 S m J T E f F g R e m S + I E K C G 8 F c r l v H t 2 I e Y Y A 8 / B H + w X N B e n O N X H Y G i f L Z 9 K g O J u J o U d d N D 8 + z 5 K 1 l a y E h 6 P P o K 7 c 3 1 N V m 4 t t R 4 5 A / 8 q 3 Q m E 5 k J d t E w J l O D 9 h m F F r S C G 5 O u W Z v x H E 9 1 6 z e h w W C 6 X o C Q w C U g E k k E F c 3 7 V U V L h i L D T t 7 p V F f K P l w V K z W v z v S g j M T L s r e z L d / 8 2 i 1 1 k M 9 L x F 5 A d K 9 T 9 b o X F L I y y o z N r s O U Q I V F q V Q 0 + + / 2 C o i e E p n f v 7 C M m R p T L U V 4 u h s Q + a M F g 6 g r h Z + / V O 3 R j q l g P J Y I h m x + H 9 r y n W t 1 Z / 5 E 0 W H Q b o G W o l P 2 q w p f m 4 3 F Z 4 c 5 I n o x 9 V 1 O B 2 f U 1 n s h m 2 t P 5 e n q p h r s i y r Z o i f g U i m c k Z + Z n j X M h B m 4 H 3 K U W R g c R r Q z P Q T 9 a N O Z j Q 7 R d s t M Y H b c 6 a 7 l X u H H + D G J C 1 M d P u u U N P 3 4 n j M I F G 1 C G R N F r l g d / G b a 7 r e X e z g p x V e Z m Y C v h m I 4 P s 4 n C b w 1 t c s p Z I 3 Z V R k b P J U H 1 x K S H l Y d r / B L M n Y L a v v w n X r R N O w i z z R b C l t 7 C W 8 3 I 4 q E L g R P J T n t 5 J h H v Y A V + q 4 Z N S 3 y u 1 X r X B 8 Y T E b u j U g o m 7 Y R s G D r U c w 7 F 0 5 1 i f 6 h 7 + X c + A w w y X A 9 R y J 4 U R U b f 5 X g q 6 F Y S L p D m d j j S L 6 Y J I c G Z X Y y K a m h u G G k K J k J c D 9 7 N d s S 6 l P N z C 0 Y Z t r b 2 T L d u L 0 O Y S F s H 2 Q n + H b A e f / T u l M z 1 y s z A a 6 I 6 C B 5 Q b + m S r Q T T Y F u p Q V B j O Z c n E k G 6 3 M 8 7 T I T I N V A s O T u d G / r 9 l W F L 0 N h Z 7 t j p A B R K Z 4 b i A e v c g 4 D N E B q b L z x K B p M z 8 4 b B o O p m G 3 R 7 X i z g 4 N 9 M 8 2 p F 2 C a k f / u k b f P g D B 1 u 2 A C y W K 3 d I g o H Z q K a g x 8 t 3 a A G R l b R i M h R c Y w G K k T d o 2 E C U c C 3 H 8 o Z 3 G I D c 2 / e j j H U E g t 2 p 3 d S m c e 0 7 Z B L o r t R l r l T H o B v V X 9 Q H Z v W 4 Z H R s 2 m B L S 5 s 3 0 O b R h s 8 h Y U v f Z q E c F j 9 P G r n G r 7 x n P 9 B g z E t C A v w 9 H d S h G r W 2 n R C W i t b 1 y z 5 S / u O J t M k 4 e i S p 3 y M x f U T P o B 4 Z F K n B r G + q r h H E M h R S k + d R 1 m H p M L g Z E w 8 6 J O 4 F E U 2 + 0 u H O 1 A a 8 K j / X n 5 1 8 + c h C b m 5 M h I y r R h D K o J V y m X Z W t 9 r S N z M d i z F x A i d 3 N J F w m / l m / 2 n Q o T c n D z S 5 n R u h l t T G O h 9 1 r u z 5 4 1 F 1 3 g s w 2 P T c i P b l c D M / C X B b 7 U Y q q z G 2 D Q I M 7 v d o G N g W O y 3 8 X M h n Y o H k X U D a i A i D B r G I i / m y 1 I x R 4 0 B M 2 s h n 9 / 7 O y R B G g b G U o m Z f 7 a k t F c t O Z v v n p p z M J a 7 Q 0 l m g 2 v e 6 w E Y b 5 B l K Z e t 0 C z + P l S Q e B + B P O P 3 U 1 c M G H W z 2 K h u j 0 9 w r Y 3 N W W 6 0 6 5 m x H 9 R c S 7 K h 8 T B V 2 K D Y R d E + + J 6 J y h / Y d 4 B m g r J 1 S u O j w 8 l l T p f T t Q t a J b b U 4 b H Z F 0 Y 2 p X q w I y p 8 q a 9 g 0 o C m u A I F + M b e M P K X l C p c X x 0 o E Q U M / V 7 o + M T L b c T 7 Q S Y + T + f W J d e l u N O e W U D N X Y A C X v v I B A C V V T N M O C y 0 8 A T 6 G N x 3 J Z U f U 8 m 0 y k 5 q o 3 I i l o M n f y 3 L w M C V U q Q R M w o E S 6 m b S N x v S 3 V v Y B Q O Z s M R A U 6 d m n X T 8 R O j W P t D S Z w x t A R J g v m I O V K D J 5 p h / 3 9 r G F 4 m I z d 5 O k u 5 j H J 5 E 5 A G z J U 5 T L M v V a A s d h y t B s g m B B K m H A 0 K O K n t Q O 7 j y x n T m U v m x c 7 O S W D U p W n u S E z / u v L j E A O A n s a 2 a r b 2 W W v E x E G B X V 5 z T V 7 v Y I p p + x i G K / l z 0 X m X K H s z E G o B 7 o O 5 U 1 T 3 m R 6 t d K T M j 0 z p 8 w 0 r N J e f Y n D g q y v v T D h e f z A Z k B 4 b v 3 j l Y F e D 0 G S b u 4 g u U k G S L L v V a c q f l 6 n 6 T F 7 U F F h f C q J 0 q Z Y 1 X 1 Z n n y z 6 f a X F c E Y S k 1 A 7 G 8 I J O w + R 3 5 w c 0 P 9 K h e K o s a P / B P m 3 n m o M a j n P T q W l m t L y y Y 8 D 8 M B J j j l s 3 u y u 7 U p u 3 v 5 C 5 s F F x R E / W i 3 Y M O H X v w 6 R p A R e P A D K R a Y l s 3 n p i e G T T U L u c F S x T a 0 8 / a 8 W g 6 B q O 6 L i U C X R p C C w A T 7 H L F 3 b a 8 g s j Y W c d 7 J B W Z Z M o K W k m q N f a / C e d M k g C e n p m V m f k F q A 6 a R 6 M r B U i f 5 x l R 4 P 8 q L K f V D E b I c o z n B j 5 9 K y z 4 j o 9 0 k N g J 0 b m 5 K l v R 7 Y a o f 3 a G s j Z Y U 5 / U v E w I x F C F 0 o m c F X Q y G t f c K J H l P d 7 Q N T i o l S S R 6 z z 7 3 W h t I y 8 t V A y u O j 8 l s i W 6 3 w A F s U F A 5 j Z k h M e / f V M Z q P A 8 w d Z k / A q O 5 5 h 2 z 7 I v H x y b a R 8 K Y K U 4 P m N O u D O c X d v 8 i I x B D j Q w 5 N 4 G 5 B G 7 X a L c o l 4 5 l Y v L s 5 g F R g m 7 f K N C r 2 c j 4 3 6 s G Z B i V L k O q X Y j Y 0 l t F s p d o Z F B Q g b G k v i o b Y c M 8 R I D x q w j L 4 5 8 y Z o 5 2 D u 8 e t / i z J M h 3 t r c k X n d y F z A T k U P e + 2 V C x y g f k m a + Y e p x Q x j A q A K n a 9 O P X e P 7 x V C n y k y W 3 r x e f T N T D N z D M f B P G F d 2 1 c A 8 8 t v 6 4 1 4 a J l m z y d Y N 0 F h E E D m s d 4 O 4 Z j C B l 3 F x b m 0 k B Q Q M / 6 f m s N e e r K u C j n e d R a f S w K 1 O R i p 1 y 0 z s w d t P 7 b S 7 u 9 U z M 4 G t 3 b z v 0 P 6 g 4 B S Y A X + V w B 5 P V D x 4 l y c K Z k J 4 U J Z E v S I t J e 1 A b q 9 0 / K Y y h Y 2 5 n Q 2 5 r 9 Z a 9 Y K O D O V M 4 Y k Z R 7 R 6 6 s w U 6 B b s b d t P 9 M q s J G D J U e U K J z 3 5 G I A B l N 9 Y r J v B / J 3 2 y L 0 I Q M z 9 C F l z Z W 7 1 R C d / y I r H J d Z 4 E + O f K c D e P n S 0 1 J c F L R m K X A L F k G T H 0 U r Y x + Q h u g W 1 c y M R 5 5 2 8 o G K d M q J e w L B G b n L B H j u z b 1 M 3 Y P 3 Y 7 Z E m P v J e l w 0 s D D Y e M A N t y k 7 V Q x S A P 8 I Y B U R O 0 W p E A Y k c U 7 0 + q 8 L 6 y x K c a M l Q 5 F A Y f I K G W p q 0 5 U m j n Y P F 6 A a Y e 9 T Q 9 Q v N w 1 v C g s u C o e K x U 9 P 7 1 W 5 4 S l i g G a 4 C w b A X 1 G 9 W n Y E t v V g a v Y A t Z E 0 Y X c 1 D N p 6 g k + H a p D N Z C 5 e C 8 / o i 8 1 Z L C o d x Y K q k 2 r e P t p x 6 N A o h u 6 3 H o h i 1 X y Y f N 8 g 7 d q w b c B N Z j F H r W G 7 N R B t 6 I p G J l r 8 K I O n 6 y b p l p h l d B i j j K h X f C D + i j m x 8 T a n S O 9 f J Y d m y M H F + 5 5 E v C l o z l P 7 s 6 X W T Z y C / a U Z J 6 U 1 g C E c 3 s p s W c r 8 S n S h w d H R g 9 n T q B W b y k N L Y o F V V 8 y j 6 u z h 0 h R x v B O N H r y 6 n C n 4 i k z m 3 a y U m I z / 4 m l O j j n t B K B / t R c A D z Q V j M Z 2 W c P 9 V R l s N R W E n v s R 3 b t T N R Z I d p / z o t A s D n O g b s / W q f d h j q a 6 r 3 0 t 0 7 / O t m P z s c 8 t E v a 5 n Y s b 3 i R r T v Y 2 k 6 B q t T E 2 S 9 Q x 3 u Q w s 3 b z d 8 n 5 x v j D S o m o p p t b S i s + A z a / r D x t V 3 5 l p v P G K o i V D A d o e 8 s c 4 j 8 4 o X m Z X k w y k l a M b M E G J G X 9 R w s w b 7 3 E c N J q X R O U 7 i 6 c y m o x e O 4 H L i v S 1 0 0 J U 5 1 9 W / m d Q / V S 6 D f x A W R L M Q 8 J 4 R P + m 5 Q a f C / r D z y U 4 h o B 3 c Z U C G m 0 Z i u Z C t / 0 A O x e 7 m x v Q y / l j Q 0 c J y p j o x O 0 W + I l s k 3 l d H e O x w Z P X h a 5 R o 9 z Y 2 A D B z M x D h u B c B N q x M c z W a c O F f o H R B I z Y d g u l v X D 9 J h o V 3 U J a L C O m 1 l J 0 y + 4 p 9 + d s U + I E 4 5 G s J n h 2 F d D 2 N P C d 3 P B x n s 5 T / U 2 I M + j O 4 c 2 A m X q N x j X D d P z 2 Y O 7 h F L v 5 G Q Z t 9 j q Q x Q / k 7 9 Y L I t 9 S p / t v 3 7 Z N B P H m l M i 3 l / s f L m 7 n 1 H M / 2 S X 9 M k D 4 f F g F Y R B T H Z + P K D O J a T Q V Q B C k R x y / C o 1 G w e 9 V Q F u G c v c 0 c q u G 6 f i E 3 n I 9 x B a Y R O s n l b r F S I Q 7 C p Z L p U j P z c V a 3 p L 3 l p Q Y 0 m c r F d g h 5 G 8 f 2 m b 3 j K l k p S / h Y u 4 f Q q P V s X f U 6 s I K 6 U f v F g K U z g J 6 6 V y Y 5 6 q 2 C q + q Y a o g I L K c U 9 f D W x 9 I 5 z i R Q U D g w q X R y 0 Z b h u J 0 M f s o P c K e x a f K H q l k S H Y X I W J e 3 t j 4 u B y 3 s J 3 D A g Y Y 7 n E A p R f s U t 8 P o m Y P p 3 a C e C R e l I d z F b O r e t Q a C 1 O I i B l M 5 W c W s X 8 y c w P d o T x R Q g 0 2 y e Y P 5 P M X e 1 L I Z 0 1 T 5 t H R s R z l d + V P a 2 U 9 r 8 5 c w L k x N W p M L X H K l L x w t S 9 m I a / 1 4 9 6 F R V u G A v R C O W F L Z 4 Y 2 W X b C 6 d 2 C a o m T i C r C 8 7 n d x l / R o K Z S s y 3 l d 4 l 2 R 6 S 1 n v x c a n T U m C / f u 2 1 H y l Q k T 5 F 9 B E U o Y G 0 G 0 p 1 O 5 6 i p k U 3 z d j b X 9 L i W H F W T M j L m b O 7 w O J + W 8 c y c V K 1 x 2 T 3 J G M F M U A j G 8 Q O + O 3 W R 7 D 7 Z C r g l Q w P q T y 3 2 Q S q E R E e G I g i x X 3 Q i L 2 S 0 B / U T n + 8 4 u 8 J 3 C / u 0 4 Z j 1 C D p B o 8 S A a q i L B P M I 2 Y j A O 1 e D g Z K E j K M C g S R 2 Q W Q P p + Z u a 2 Q H v h x J Z z p t o w T j 1 6 Z n Z y V X G Z N c L S 2 / e m 5 J t j w i U 2 q h / + Z Z z A j n p 7 u W / M s j S 5 7 v O c N A / Y B w Q X O 3 8 w U p X 6 J t Z K k x j a 7 d e / u N j g y F 9 C w W i 6 Y x b U S l w K t c T W 5 N 2 T 1 F V S A g C K k X H O z n I 2 k k 9 I L i z Y t C p V z R n 6 K k J 8 5 3 9 q I x + D G z x 3 s E T I P J 7 h c e N 2 F p 9 Y v 7 A X x R 7 t G d h U F 5 S 3 0 d X I e 1 v F o 3 e t t P V B g P K q e Q Y 0 I D f a + x k Z w f y A 1 6 R 5 f 5 w / k 8 s 9 z B Z f p T H d n C E l u e r a x I 9 r D i a J a j l 7 K z l 5 c X e 9 1 r m a H k c M 8 J X u / 8 v C h A 8 W 4 i H n 2 E z w 8 l F V D V 2 o m Z S + E F 5 g / b m a K l q F b / y X 2 m t t o m f N w t W k 0 n w u 9 4 9 3 r / T C Q Y i l H Y I 0 N x W V b G u T n t 7 G b v + m q Y t n f n 6 i b S 2 Q s Y 9 p P P Z q W s 9 4 9 Z G b C U G w m 8 D H R k q K X p A Z m c v y W v 1 r f E r p X E q h 2 K V d q R o + y r r k u J C J U y B K V b Y J / 3 u h t G M 8 w e u l 3 O 3 w u D o 6 N D w z m t t j f F p / H W E J P E Z A b D u 9 e j C 1 h w m I c L d s t B K 1 G A Q m h 2 Q 3 G B G U t 9 H j s e E i S h A 7 w X H B T 2 z c x 6 f E / m e C C k G N H w Q M 1 D T 1 D x w t G R o W g m f O / O i N n 3 5 + n z V 1 I f m Z N 8 / K Z M 6 w v P n r 2 Q w 8 N D I 4 3 C g o m s 3 W o p 5 h M Q k Y s S V H D 0 U r 4 U B E j T A T V T h 1 P + i W g Y x q 8 I h d P C x / j h H d v s q o E J R A 6 G 0 V 4 M 9 a R U J y j Q T N + 8 Y a t J 2 X i i j 6 B g G b P P p Q 8 K r O l 9 + o u 7 a K r m c + 5 8 D a 4 Z y c z 6 c T 0 2 I 7 w t K 2 6 2 3 v l o a 9 w E L 0 b V T O 5 s I v Y P H V v g K a t n 9 F O 5 c i I f P S / L X i k p c x N D 8 p 3 l m h w f F 2 V j Y 1 M m J t I y O c m E 1 e B E T s k Q W q G b r W I K + Z y k J 6 O d K s T o L 6 Y V 9 Q s I A a R 2 F B O Z m o G y J / H + u x e t 0 x k w 0 p w q x b u z z i y I i w J 5 p 9 z e j p l p S O m Z H 8 z 4 t b 1 d E 2 T y S 6 x D J 8 c q u C 2 9 C O Y j u q A U i e A Y o 9 E A e S r M y g + f x + R A G T f M r I y o 0 F Z D c Z o 3 G o W i 9 A h N p M e V A Y b k n t q + S I Z R V b f L y 0 t S K l X k + f O X c n B w a C R 9 U J R V T Y c F j B h 5 8 E A v s R 8 V E i 7 w z z B x + 8 F M A D r F u f f W t 3 m B h v v O s i 3 v q M 9 0 0 W 0 k C B G 6 d J k T z 0 y J Z q B 1 0 N w T m a l z 9 4 C k c D 6 7 a w J j v O 5 l J o C 2 c 5 k J E K n k k Z L q p T A T a M 9 Q e n Z e o V K z Y 8 Y E P F B p C D C R q H 1 b W r o m c 3 M z s r 6 + I d v b u 8 Z B 7 A T T b K i f D 2 s u I q 2 o W o 8 U e j n s N O 8 H p g K x s f S f 1 9 v v Y d s K S F + I K T X W v 2 5 l F 6 0 i r 5 w 3 0 j y K I a V h Y c x o / X 7 C 6 A e F v B G I X v B 6 T U 1 / b 6 E s G m 0 / l z V B D X a j 9 O v E J p K 3 2 T S q L a m M x N c d N u j T C 9 P k 2 f i 7 n 2 j 7 H c T z n + 4 4 J 8 f Q E n b 4 n l Z J 2 D x K j B K S i Y k J u X X r h n m 8 s v J c C o W C m X D T D m N K x J W Q g Q 1 q 9 6 L W U P h y r S r W n + V U U q r / + G p f 5 J d P r V C S r 1 I h N F 4 2 1 9 l v c F 7 M T m w F 8 l D 8 Z A / P E 1 u / w c j t r G q a R H z A 1 2 / G F K S T l x 1 Q E M Z M m 0 U j t d v W F R J o z o V C m 4 C B N A g X b 6 k S 7 5 3 U 1 / / 6 g d 2 X 2 R o u 2 j I U f i M z w J F w T 3 a d Z F y C h E I L o K 1 m Z 2 f k x o 3 r s r m 5 Z T Q W m 5 w 1 S y U X F K O G n Q P R T Q C k E 8 r l o s R 8 j k s N 2 Z 6 H A B m W T 6 V I E L B F D l U Q 4 + n + M 5 O B n m a 7 m e P M l N h Q o T D l I b K L A k W w C 4 v X j Z b O Z X d M D t L Z O s g R u L g P 0 3 P z s n D 9 h t J Q M J + a H r Z m 4 Y Z 2 A j A M P V Q U I x D o Q T H Q m M h 8 j 6 L S M M 2 k r a m 4 N 7 R k q I F Y V e 5 k y q 9 t b g o R 2 d H O 9 a l a A W 0 1 p g t 3 6 9 Z N X Z w h e f L k u W x t b R v J 0 8 w M h D 3 D A M a k 4 z N q E H H y c 5 h Z / F h M X 2 s 8 B t k O + 2 N x j c e q R T H 1 H M 3 U r 1 t 3 F k Q H i f i 1 A 3 V 7 h K s R j J c B S 8 0 + k + 7 Q N e J e M q M R G j C D W 1 o I X T / A S G x b 1 A w Y B y U A w 7 C 7 I p t c U H K V 1 N + 0 1 z O 2 D M F C M t u r v a J E S 4 a q y Y C U K j W T a 4 L z K a 4 M 4 9 A S v J i d n Z V 7 9 2 4 Z s + f J k x X Z 3 y 8 Y f 8 J F 2 E o H W q e R Z l G D e d 9 + q O u N y 4 w 4 b S s u j s q t b w S V 9 N j + X P t F m H n N 8 J E J Z z C R d O o x m d p 6 K V B C o j I E j Y U Z m F H / i K o Z 0 g h h z P h H m z H T C e E F t x B G 4 j f M A 7 1 O K 9 P Q L 0 V r h 1 t a x U Y H g A o M 7 n q L W 9 8 1 W t 4 C T L 2 3 r o / I 4 Y H a C V 0 C h 9 N W t b 5 8 8 4 Y s q x m 4 t v b S 5 K 4 K h X 2 j 7 o 3 D G g L 9 M P c 4 Z q v j z o 6 f t 9 N z P g 4 v I G L J R m 1 p b P 8 e O 4 i 7 B f t 4 + Y E 6 N 4 B U 3 1 L f 3 y W q y w a B K d M X F c D s J 4 d F Y I V d E 8 k 7 N Y M 7 6 B b Y w j w w C j W M d P x 6 o 5 + k D 9 B U F N R S j H w u H d Y j f G 8 B J 4 M 2 g t 6 R I p 2 C C + 3 A L o V o F U y n t 9 9 6 S x Y W 5 m R 3 N y v P n 6 + a w E X Q 5 C 7 5 j M x 0 9 A M F O C 7 J 1 l a g N d 7 L 9 6 e 1 8 7 Y 7 Z V C Y j O M k G k M K i S j h b i R H 7 9 V D 9 S F c 6 U s t n w s I i A B T H 2 R T 3 0 C / F s G x T z a c 9 i E / m F 4 9 H 2 r m O r 2 b a 7 N h A a P F + X 1 q x 0 z 1 B n 1 p U c G X o b D F T U m / g r x S 0 E a w Z l A i l J m e M 3 + T S 6 C 0 Z 3 x 8 X G 7 c W J K p q S k p l k 9 k 5 d m q H B 4 e m H B 4 O 5 D M 7 f Y 8 2 o H r I z z b C h S Q 0 n b t g v k 0 G y o h v Q R Z K p b M m L T L B r M X I C r m 7 i 0 o 0 T D Y p B l s + E B w 5 R L 5 v i N g e r T R r 5 9 b Z r / k D 1 Y s W d P H 5 6 / m D V r N D U K o u I K F 4 x L p 5 K 1 o 6 3 L N 2 f Q A r R U V f A 9 F Q 5 w L e l j 2 l Z j Z d y k s y D s Q + k T D J R t z H z D z 2 L M 2 k 5 m Q u 3 d v y / z 8 r J q C G 6 q x n D K m V t 8 T 1 j w M C j p H O 9 n v j F N 2 w W l A k F 6 U S 1 d j n 0 v 8 B b q C n 6 g 0 / 9 l j S z 7 x m W q E d j 2 s x J y x a V c M l L c 9 2 b b k 3 5 S J 0 E a 0 D e H v B T H L b N U 2 C L 7 m t y L 4 C M R s H T h N l M 9 2 8 b U c g c j k W r a 4 z S m T R Y V z D E V U h B o x F x D y p P o F 7 P F T U A Y J A 5 x 6 P s / p k m c 4 C x h r y O S v 7 t y 5 Z c L t h N l X V 1 9 K L p c z U T L X t 8 E s 6 1 e V g Z k j 0 Y G h s M m p / q Y a g V P i J n v 5 2 x t o u W w s K V H d m 7 X N e T a b p o B z J 3 w O E c F Y l w 3 M T + b I / + F V T H 6 u Q m B l z z l v 7 n w Y z R G 3 6 n K k x / I G C / m b + 3 S g J u 8 z P e 4 v n l o m p L 6 S d X x j N D q p E a / A 7 B X x v / v 7 f / j H x t 8 m M v J w U f 0 n H 5 c C R x t f g 4 3 I b L 1 b n X Z G R 9 N g 4 s X j z v Y y R f W l W u W c 0 G J E x t L p M f M 7 m 8 1 L P r 9 v G I m R Z b S 6 M 9 m o V S 1 Y L 4 B x g 0 w 6 w p F X b 8 q U u + h p m W u i U B U c 7 O e M / 3 Q V g H Z i B / 9 i V S W y h 0 7 w F T B 9 e O 7 e r N N z 5 U 5 n v Q z g 1 6 3 s x u T P G 5 Y J J r C u V L 8 T + i Z f d C O j v 6 f o O H Y 0 C i a d n 4 B w U T 2 N m V p F 9 5 4 g U N a V U R E Z O d V 0 d A V T 6 R P X R T h S j Q W z k g L h + 4 w 5 G R F P n a F Q k l / t J n N S a 0 U W m 2 8 n P M y G z S T o / A A D u c W y a J p O N X 4 Q K O 9 P p 9 N y 8 + Y N W V y c 1 8 / Y 8 v j x i u z t 7 U l R m Y o O 1 8 g R Y i U T M X X 0 9 T c 9 R l 6 / a r C L A t 9 + 4 a 4 S 4 9 f U 9 P v p P d t E u F x U l R i R y s x e a N U d e 1 F g y X / 9 z P G L v E y P K U 1 Y n 3 m B / B 4 e q k t a 6 Z F d D 9 F A 7 U D P m H c 7 H U w 5 p n O x Y / 3 z P c r G 2 M P q z V g y m B P t B K O 1 Y 9 S w e F 1 t D i d T q R u 2 O Y s d A 6 n D o h 3 D D X / C Q P h d m I o u C v m 8 S v E J w z h B A U O R B z s + L s n 2 9 o 4 x z Y g S D g 0 N 6 k / S h F 1 7 A c d n r J m 3 B b 0 T f v H E M j f + 6 w u 2 L K p S Q u r T m 0 M 7 w V U E G g t N A G A k t i b 6 m p 6 7 K 8 k v A / / 8 q R X I L 6 J j O e g g T u Y c T p O 4 V c 3 8 U k 0 6 T F r v d 0 B 2 p I L c t e g X D E V i 4 r 1 / 0 + 4 q e 4 w p S N 0 V w Y v s 7 r Y J Q K B J m g k M H y h s + B 2 G w d S b n p 6 S e / d u G 6 2 V z e Z M r e D G x p a J D m J a t s o j d Q J R y D C J Y q b o u j e Y G 0 f E C H F 7 F S J 8 r e D u K I j J u j i 0 Y 7 Y o I q d z m f C 7 X Z h e p l r c Q + 9 B m Y n P k C 7 I 6 v 3 4 / c u Y i e A 1 M y z f 2 W 9 m A k Z D 0 a D 2 / T Z 9 / W G A x E d i z y 9 e b z z T g F 4 R C V 2 a w n o B L Q C V y o m J C B 4 e H u l i W p J K D Z t W E v w 6 / L G g m o t a O 6 4 6 a E 8 W D v 1 / q O O M i f D 9 2 7 Z J m B p f U Y V K G M 1 7 k W B j M 4 q n s k c i q c q q z F 5 b N u U 3 l 5 X c p U q c K B 7 r j v l F j o g 0 D Z s E D K t P h z / 1 8 U b 4 t a T y 4 S r M 5 j O U R / g w K l C r R U E o 5 t Q Z K M F B d L 3 O g i D I w X B L y p r I Z 8 3 M T O l 3 i T x 7 t i o v X 6 6 p B s u q i X h k 8 l q d N F d N 7 w C b K Q c F o W Y k H 2 k F v h P G q l 2 h C J 8 f Y H r 8 Y i J Z t m p k 8 l S X x U y s 1 7 O s w 0 w E R M i T s b s L A Q g C E l Q v T K T O 1 k 4 G x V V g J m A Y K s q x V Q A n n c h c M 5 y I X z D t 0 Q l O E M N J F O N X P X h w V + b m Z l W D 2 W o S v p D P P n s i u V z e z H C g j c K P u R i 0 G K a x E L P i e 2 o a P 5 i r G 2 m K h D 2 p V q 6 s d g L e U 4 t 6 S l Q Y Y G 4 x M o w 8 E E z 9 7 R v O v r z e l a M 6 p 0 q O q P H 4 i w h D 3 X Y l u n n j V A 2 b A l E f v 4 K h H f 2 o d o C g M d u o c i e f 9 e D B H d N J z P g z N N f j x 0 9 N q z 4 M R j s J P h 7 + E 1 O c w j K D u 2 H 3 c C O C R m I 4 C k Q Z a W o F U h K X A f J M O 4 f O 3 / h J 3 1 X 3 Y t x T D u Q C 7 f / R G p Z M 4 w k f + J U X X S V Y l P 0 P D y c l l 9 1 r P N U 9 M P M 4 T j o 9 e Y 5 x q N k j r 9 R v 4 D / B X I 7 m m p e l 6 4 t y + / a y 8 X O O j 4 9 N c e 6 r V + u y t b U j + X z B R B E x Q 8 + Z q A F B U A N z g 3 K f b o H y / H Q r Z m r x + o m B E D M / o g L X 9 l S 1 U 6 H k 1 B m + f 8 v Z N c O L 0 k n M D O T 8 4 y t n p 0 z 8 o V b w F i s T Y a W l 6 C r B Y k t 7 T L F M Z k q y e z s 9 E T 3 1 d h O T k 7 4 T W K P Y Z T A s 0 E J E G 2 m Z n 5 m Z l s X F B V P u l M k 4 D F 8 s 0 l b y z O S 6 d n b 2 5 O D g w G g w K h + C M l j l 1 J I N d a R f Z r t n B p K c W w X K Y q J L M P q B S O x F Y / c 4 Z l o t 8 N u + v W y b p j 8 X t d O 6 b G z u y C c b t v x e N V P u 2 K m d D C r b q H R g H + i r h N j q 5 n 7 d u 7 s e E b r h 4 e H Q 0 g x G J M n b L q e D q U X C 1 2 9 a a j / A g P r 0 5 J t c m B f 4 V I T x 0 U 4 E J 6 r V m s l 1 c Y 6 Y g V N T G W U 6 y 6 x F Q k U m Q s e N I L p m 4 k 6 + L M 9 e Z S V b m 5 a R k a T 8 + N 6 b x G E Y f L w e M 8 l M Q s c 3 p + y + 7 d K H g M H H b N d a H i W Q D R + u s s m e M y Q G z U M J G x 3 S M H d e r Z m x y V k Z T g 5 I T r 0 O y o L W V T g 9 D 6 i p r 2 f q 8 r X 5 u n y w E t N j k 8 Z o v H C J i G 1 n 9 + v N A w 8 J B Z e O j 5 w Q d 0 A f A w I l w d u u s Q 7 / i t Z w k s A X g a 3 1 l z J / z Z l z 0 Q m c P y F 5 m A s m q 1 S q p r 3 k R H 0 k 1 g M m w o z E d M R E J j J / c F S R T 5 6 s i z U 8 K / X U o s y l 4 y Y E P B + y t / B n n z l 5 E 5 j x p / f V U e 9 e 2 b U F 1 0 i z Z 7 / q I p u R V 4 3 z k Z p x P 7 7 n R B e P j 5 x W n k q l Z H 5 7 c 5 V s p s b M B 0 q Q E D B o a i K B 3 p w Z x 0 C D u Y x D o p Y 6 v Y m U M m L + 8 n Z j 9 M L y m x 5 q o m f K T P h D Q U 0 f c j q d a u K o x T v o o W E x L M K U B M E w R M G Y a c B U V 8 x C S q D u 3 r 0 l 9 + / f k c z E m D 6 f M u Z g o X B g K u R X X m z K 6 d C c 1 C o F m U r Z h p n a 2 f + t Q G k N / g B 1 a 1 3 F j A M C R u 0 1 b R E G 2 + o X U V E C I x i L o H p i g l U T a j U 0 J / 7 p q q U h k P 2 q K D B g P S h G d s E x 6 F t y J z d B t 0 6 j o M N 8 V 4 G Z Q O z o c P / N W f v g 8 L B g p E m n 0 V 1 E 9 q i Y 6 A S m f k 4 1 e q T 6 D b R h V B N m N 1 T b L a q 2 g z A Q M i b B X M V U P J X f f / S x P H z 7 t k y M j 7 3 2 E z E N g y a Y A c 4 2 R F N Q 6 U u 1 f z e m Y x A E v U 9 R 4 L e r M X l 7 7 l T i 9 b K u 2 a m Z W E X 7 O 0 X T m J 1 e 0 x O m Y J Q y j P T h C 0 v U A j c R w Z G h u m R U T m 8 f O R O 3 X j Y K W Z E 7 j K 1 2 W v p j L W e 4 X z Q 6 M p S L 7 a 1 1 m Z 1 b N J K 8 G R A Z 9 n D Q j l o c / 1 7 2 x Q 0 C f L W R F C I / G r S a L I s f V i q V Z C + b k 6 M D 6 g J T x v c a G x s 1 / h c R R 7 8 1 a w b V C / / 1 l B x M z I x p u z 9 X N 9 u 8 3 J 5 u v C E i U B 4 2 N d N / g U Y N I X W D D 6 a L Z p 4 I Q 3 r Q / v i j / H 3 3 7 h 2 T 5 v D C L R d 6 v h s z r R i E 2 2 E w K s 1 d J g L 4 / A x a Q e j 0 O z I a F o E Y y i 3 + Z E I N 5 i B S x g v H k V c J G y B x y M K w E d f k 1 K y R V B A b z r I 7 r z y q S N T u 1 o Y y w G L j U e / Y 1 2 u f a F E 2 x T W h s Y 7 M t C O n v 4 q a Q w I 1 R B a p H h k c S K i U Z q m Z u v t G / Z B / Y j Q Z Y 7 E K Z U f 6 g p R K Z s L J / H 6 o j j e t N X 4 b p o X F j q 7 L b I T r 4 g d C 5 M x + + M a C + q T H W 2 a B E C 7 8 I G w Y g Q A d T U 9 n 9 P 6 f V c X G p I O J V O O w N 3 F J L a R c b V J s p Z O h O P k r Z 3 e N Y 3 0 f 7 R e E 5 K 8 S A h k W D B 8 B B C l g m t 2 d L V 2 j N 3 x I P 1 D Q L D y M N 6 2 a D n O M j l 5 G 7 e 4 r 8 T H w k g g Q E h T H u V c E 0 Q p h Y L f x P R x h k j C t J z M z M 6 a 9 n 7 I o k r 6 P H n 1 u g j V c 0 4 E S B 4 w J 0 5 X L j C Y + N Z s x / 2 q l L r u F E / M e R g W w t s f q n M N / d J s y l K Q b 3 8 w f b + 5 b v 0 D 4 O z l Q l 7 G B s u T 2 c j I 5 O W k a S d F Q m M S p 1 I j J A f r 5 5 5 i 7 Z p 6 e U u a L L L P M 0 / L 1 a 3 V 5 5 5 p t d s + n j 4 t o K F H R q 8 Z M o K O G c p z J q t E m X p B z 4 j m k 7 5 4 y A c P g u 4 E 5 v h J r V Y m M 7 U I B j 7 O 7 O 3 r s l I y N d 5 d o i L q l Y n N j T R Y W l x q P O g N T E N M G Z q M 6 n s f 4 o j A R z 1 V r a t x N P p B c K S 7 V 4 7 z E y z v m c 6 d D U 2 I n Z 1 R T D 7 3 W Z P g S P 3 0 Q z V a h / d 4 U g W b A j 9 Z E v r a g P t N B 1 l g v 8 / N z R m u 7 o B z s x Y t X J i f o r d 6 A E U 2 g Q W U X Y 5 a Z I 0 g n x K Y y D y 4 S A Q 6 K a B + r E H q R i 7 a P K S p 0 Z K h 9 1 T 4 T L f J G a B S Y C S e 3 l 6 Q t 2 s m K J 0 x I u h l o M R g a x m p m 6 l Y w A 1 / 0 q o K + P w j w E d m H K C y Q w k 6 p k 5 6 Q / p y q e U v b 9 / p m T o X S j p n o Y w / N m B + J x c U q b Y h V P Z T a y J L E B l J m g A z a l o g X Y 6 + Q z m F n J H p B U + j 0 7 H z j U b Q g x E 0 S N 0 P 8 S q + V i h Q 0 N w z l t R i Y H P v o 0 W N 5 8 O C + 0 V Y u 2 G y O S B 4 D R j 9 e t 6 S o a + P k 5 l Q z T d Z l p x A z u x 8 y l 8 / 1 t 6 4 a O j I U m m J q Z r b x y B / 4 P 9 V q x W i E b o p f 8 c 0 6 t X X Q q s 7 u 8 f R f k T x G 2 r f C 0 U H B M F V y O G V y L l G Y f / m c M l S m + w g B / J Q t i q m o 2 D l Q P 6 p 2 K I N W V Q 5 q o y Z p z K A Y z h P t f F o t S + L 4 p d T R a M k F S Q y O S N x j U l M 5 T p t 4 N 8 j t 7 T h d 1 3 3 G q Q q S 7 a 0 t o 2 X p D P D 6 j d y b 1 d U 1 F d R p M / b A F c Y E I Z h p 8 q t n T n C G T e a G E s 7 g F S r 9 X 6 p W Y t g K a 3 l V 0 b a x G O m K 2 d U J v I e t R g 4 L B Z O 8 C w t y W J 1 A t A x C G B 0 d N 5 X s u z u b x j f x A 8 y H N k H j 8 Z 7 d 7 U 1 l 2 p w J 3 X a L b j e H c 4 G 9 / / t V l b C l g o w n j m V u p C S 1 x I T J l V H x 7 j I 9 c z s G k 6 N i j 9 + R u p p / i e K a 1 A 9 W 5 a R 8 p P 5 V V c n M u W P d m j v D a q L T s 9 Z v Y F U U C o f G p G t O H 6 C 1 C E g 8 f / Z c c n n 1 L 9 X c L 5 6 o R s v H z I Y M 5 W r M a G P a 2 v E l K e 3 6 b N O Z P X G V m Q l Y h G t N 5 6 k P K C U K 2 n w H Q Z A M Z s T u 5 v q a Y 3 Y F A K Z Q k M m h L p D k + G 0 z s w t G U 6 G N N t Z e q L / y p l 3 E u Y H q y C t D U b n B R l 6 U O + H w 7 2 y u m 0 h X 2 F 0 / 8 H 2 M 2 R Y S 5 E c o p X m 5 W 5 O Z g R 0 p 1 k b k 8 H R U B m I n U q u / y c P g j O P I 8 w 2 s 5 c C g M t r w l J y O 3 Z X 6 w K g k D p 9 I / f C l C p M j J a 6 a f L q h Z k 8 X T E X y H Y H U z b W E A c K L y K e f c Y A V Q 0 P o 3 X t 3 Z O 3 l S / l k Z U c + + L y m J h 8 5 J a c a g n n k m H t U T 7 B 3 L j m q q w + 1 P F 6 p G m X + m R + w / b v Z O m b h m u O 8 Y y 4 i q d q B y B Z M 2 C 3 Y 1 2 l x a d k w P r V 7 R A k x o f x A f e L s w j U T N m b j b B o R 0 V 6 5 7 K 4 U V b O a K o I W h N Z N g A O i / X D l x E Q y U 4 m i Z E 9 n 5 E Q G Z T R + q E 6 2 m n j 6 H o q T i V w x A A b J 7 A W C A Q 1 m j c x I b f x t Z a y U D B w + F b t 8 q J + t G e Y L y x Y w K 6 V f a P F + A e F D o T G z P 1 r l G 7 E e M M c z 1 + 7 L R r a k m s h p C C V Z O z N G 0 a t z Z Z i B V z H 4 c A 5 6 7 p C O R e Z 5 N O k 8 8 I K L a z V E P w j I J 0 1 M Z o w m w K F v N U + i s J + N Z D w Y h E I h L K Z n 0 J I j U 4 W u 2 o t x 0 5 h C M D 9 h b R j A M N n x o R E q A I n r m m V B w X X f m K z J 0 k J G J t P j q o F i M h i r K k O V p G T N y g / u 2 P K 9 m + x q o o S k z j i h 4 b f n G V Z 2 F g g I w 1 j D 0 1 J V j Z U 4 W p G d / R N Z z 5 2 o 1 g 1 v x m I R o N n R 2 I B 7 D R P 0 C o 5 D a R Z 9 a N n s v g y r 0 G p e M 7 c 2 D 8 1 d k 6 T k K / q e + J D S A D 6 k n p u 6 i u 6 c P D b 2 Y 0 r v V Q f X b W w L / R 3 7 z e e F O i 3 d z V E j 3 k T + q X n r / z B A Y 4 y r q c U I p 0 q l a P Z J n Z 4 9 G 1 7 f 3 d 5 S o o 4 u 6 o R / Q L 1 Y K y 0 V B p g s E B p C A Q J c u L 7 c e C U Y v A E A N y p l 5 m H o s Q Y G h 2 V y w r + c i 4 m v 6 / s w s T N X b n G C A T o I D T H 5 q 4 8 / X Z G k V Z H U y J C 8 + / C m Y R D G Y V E D h 8 l E m N 0 L v r t Z N u I f U 4 Z E o p V I I p Y C i X W s h b C C w w V m / u b m j u z s 7 M j 0 V E b N 8 h k z r s B 7 P I p Y i d h R S e E U t N q G s Q m 6 8 L 4 7 S o t s O Q s + 3 b B k T d d B S f G K w l V E + j / n n 8 R e b e 8 r 7 z C 0 8 X z r A d G 7 p K m s D m / 2 A c y v z M y c K X h k o C E S W U 6 O T K B g Z n b e n A B a I c o d 3 d l z i O L L K G G 6 k P N 5 m Z w K f l y C M 0 h r v 8 g g x E z 4 m u g W W 7 n 4 + a n c q D + t K / G p 6 e O 2 1 / A c k n B 3 v y L Z Q k l e P v 1 U Y t P v y k A i L r M T Q 0 q U c R N q h m B 3 1 V R a 0 M 8 S F c M f u R t g O i r B A Q a Z E j T w l i e Z U W 7 s H K l / 4 w K 4 G 4 Z j d Z g c o t 5 D a h o Z n E O o / J 7 6 R o P q A D X f B 0 q I y C l h F V E l 7 o d Z 1 d R s 7 c l 1 / + p Z 7 5 Z L v 4 D C a f z 1 h q k U s X / + Y 6 H + g 1 t G Y Z 2 T Y n y o p E w 1 o g 5 k W J h y I r 0 J q b F x E 6 W h J B 8 J y i B G n E 7 q + U g O u / 5 W V O h H r R r R t Y O C s 7 F y E O k N s 6 D Z O 7 V J s L 5 U Y J M 2 g K k o 6 f J u h b N 3 5 P g P 5 K q o p i b K N a b m e W Z E B c d x V X a 2 t i R 2 o i a z v r c 2 / p Y K J v / v o 8 q C 8 P O t q b p c D z B 0 i j X E 3 + T c 1 B b T a x k z Q h U N x H e m 9 N p g H g i J c i u n S n 9 I x s f H p F w 6 l u m Z G a P V v X 1 v W K Z U n 9 N E 2 T w b v h l 0 k S c H n Q j f V Y S X m Z x / b 3 5 b V P U y Q d P P X Y J 4 j K P e B Y w J o a Y X o E q Y v Y s w S 0 j K A Z z V X n w 0 P 3 C h U Q 2 B 8 Q J z Z G D w f N K 5 F S C + I D 1 H r C + E S 6 I V H 4 5 c V 3 Z n 2 7 y 2 m q X i I C Z / 0 B / M I 0 L K M B e 7 Z x A 1 z B U H p D 4 y L 7 X R u x K z q 8 p Y b A 1 U U S 1 i O 7 v 2 D b g 3 3 S F m k s n U B g Y B Z i p m J B t G M 6 y U p s S 1 t V f y 5 M l T K R w W p X B A 9 / W g J K y 6 3 L l z U + 7 e v W l m e N C U S c E r o f L B w e S Z g B R a i Q 5 d E r O d g C a 7 i s w E f T n M B P c 4 f 3 u Z i e c s t E W q j Q 8 / l p 7 o K r d E a N Y t d M W U t H T x O R f v R g S t J G o v 6 F f z H M Q R R D s B q 9 l 2 D g D M L A I k J Z X w J D F h K B h I l + w M I O L 3 l 2 2 5 h a Z X x z c W H 5 S T 8 b c l V t 2 X 2 N G q l M p F y R 7 Z 5 y K G b D i + m q M C v P F E G z i M 7 l R o Y M 6 9 e r V h z u / W r V v y 1 l v 3 5 O Y y o 7 J J R a R N Y A f T l d I i 4 w u Z B D V z P Y b U 5 H U i i b S m I A Q e 7 z h t G V 9 I G E Y y f 5 g / X U Z y f j l / 8 9 A k d t u R C Y u K D / F G z Q U D M + B c Q F 8 M c p 9 Q P w 3 T h c g N i x 9 k S H 8 Y I K E J h / c D J x 5 p 2 w m 9 J I E H h 0 b k 0 c s j G Z N d m U z k Z W 5 g W 0 Y t J x H L f a J C Y k w v 8 Y F a t T + 9 b 8 v / + v q A L M + l x E 7 d E n s g I w O F T + W 0 c a 7 e + e u A v B V V 4 L / X n y D 9 Q / h 6 1 N 2 V K y U z / x D t 4 z I P d J G I J 1 5 H C g F 0 A u M B I r c U Q I O f f + 4 M B + X n i w n D M g 7 M H / o / 8 8 / 5 D w 5 z f 1 v Y 6 d 5 J M n 7 A D w q T X S f E P K Q L 7 8 V i m m m r d b m p Z j U 5 B q o D a I X e 2 d 4 0 U j A K o E n Z w h Q n m p s b J c I w C d H B b o D M K s u I x G s H k q 1 O y X 5 t Q t f S k n K 9 o d a V o 5 b V z y f h 6 Y L i 0 Z H B m A n s k A C u W 0 m p 1 4 p 6 L N u Y i W d 0 J b k u N f s I W n i P 4 Y d P 1 t U H V j 9 3 f X 1 T l q 5 f 9 w 2 c o M V q n m s t V 8 q v o 6 s w H B F S N C J R x q t a e x c E b 3 S J Y Z u z 0 C f M c w 2 m s n g z 4 c t 2 c B c n K D C P m k 0 v d l E A U 6 N v T o k o 0 K y a O f h b R O d K x d 6 m b F D d z T G 5 q U h W 8 k C U H H m l a L c I u t 0 / G B u f l P z e b m i m p r / n U W 5 C N m r X 1 B O y Z D q x J w c 2 8 f K E i X p R O O r n d r I n F F Y A y V I 7 O S 3 W a a l x l 8 V E + k i J m M + p 2 Z e I n 9 3 / q x k I 2 O 1 C X V 7 u l O R P n z y X Z H r e V D V A A 8 0 g 4 l d r 2 H A w M C V k 3 o L k m P q e T z d J 2 D a e + E L C P X l l F / O n / s / 8 c 3 4 7 D 3 j N + W 0 E 2 I r a t 4 R X 2 4 E g Q l C C R 5 t 5 i z k 7 g S g S j I C U X V t d U e c 8 2 3 g l H N z 9 b S E s S o 6 o 5 y P R y 4 R Y I l c 7 W 5 t n S p T C I E z l e k o J c H w y Y 6 4 j j C C C / 9 6 / Y R u N k 4 h R C R G T i m o n O n h J / r 5 3 w 9 z B c 6 j p 0 1 y 5 C c j E l V v s y m v N Q b s D 4 7 v + 8 p 4 t D x d s + f H 9 u p n H 0 A z 2 U G J n k c f b I r 9 b t c U + 3 h Q 1 O G V q c u K 1 G d c M x l j v 5 5 2 5 I / x Q j O w C j b R R y k j V V H X 4 n / f V x 1 k m c m G Y y f 3 L Z S b z t 8 j / B w P S B 4 t h y 1 K Z A A A A A E l F T k S u Q m C C < / I m a g e > < / T o u r > < / T o u r s > < / V i s u a l i z a t i o n > 
</file>

<file path=customXml/item3.xml>��< ? x m l   v e r s i o n = " 1 . 0 "   e n c o d i n g = " u t f - 1 6 " ? > < V i s u a l i z a t i o n L S t a t e   x m l n s : x s i = " h t t p : / / w w w . w 3 . o r g / 2 0 0 1 / X M L S c h e m a - i n s t a n c e "   x m l n s : x s d = " h t t p : / / w w w . w 3 . o r g / 2 0 0 1 / X M L S c h e m a "   x m l n s = " h t t p : / / m i c r o s o f t . d a t a . v i s u a l i z a t i o n . C l i e n t . E x c e l . L S t a t e / 1 . 0 " > < c g > H 4 s I A A A A A A A E A L 2 S 0 U 7 D I B S G X 4 V w P 2 h L 3 d q l 7 a J L Z p b M m 5 k Y b 0 l h H Z G C A l 0 3 X 8 0 L H 8 l X 8 N Q t S z Y v v P O C k P O f 8 8 P H H 7 4 + P o v Z v t V o J 5 1 X 1 p Q 4 J h F G 0 t R W K N O U u A u b U Y Z n V X E H 5 Y q H l T V z X m 8 l A p P x 0 7 1 X J d 6 G 8 D q l t O 9 7 0 j N i X U O T K I r p 8 8 P q E S Z b P l L G B 2 5 q i c 8 u 8 b c L V 8 X S H w 3 n 4 V b V z n q 7 C U T w w M l O + Y 5 r 9 c 4 D o J N G W i b o w A 9 O 9 F L i 2 V s n 3 a G c c 8 M F B / G J 6 0 6 i b V 3 i 4 D o J w r 2 0 a + m t 7 g a / v 6 q R D i U e J y R j S R 5 l Y x a x S R z l K U Y a U h r l N y S P G U u S N M 0 m L E r H O a Q G h r n t T H C H t W z g S L h i Y V 3 L Q 5 D i V g g n v a + O N A X 9 1 S h O E w s l t Q A Y H x x E j i D h q V H 6 x I z o f z b O s E e W q q B X j P Q i Q e h f 1 P A I + p M 5 7 M t h D c L V P 6 q + A W X 5 n O m C A g A A A A A A A A A A A A A A A A A A A A A A A A A A A A A A A A A A A A A A A A A A A A A A A A A A A A A A A A A A A A A A A A A A A A A A A A A A A A A A A A A A A A A A A A A A A A A A A A A A A A A A A A A A A A A A A A A A A A A A A A A A A A A A A A A A A A A A A A A A A A A A A A A A A A A A A A A A A A A A A A A A A A A A A A A A A A A A A A A A A A A A A A A A A A A A A A A A A A A A A A A A A A A A A A A A A A A A A A A A A A A A A A A A A A A = < / c g > < / V i s u a l i z a t i o n L S t a t e > 
</file>

<file path=customXml/item4.xml>��< ? x m l   v e r s i o n = " 1 . 0 "   e n c o d i n g = " u t f - 1 6 " ? > < T o u r   x m l n s : x s i = " h t t p : / / w w w . w 3 . o r g / 2 0 0 1 / X M L S c h e m a - i n s t a n c e "   x m l n s : x s d = " h t t p : / / w w w . w 3 . o r g / 2 0 0 1 / X M L S c h e m a "   N a m e = " T o u r   2 "   D e s c r i p t i o n = " S o m e   d e s c r i p t i o n   f o r   t h e   t o u r   g o e s   h e r e "   x m l n s = " h t t p : / / m i c r o s o f t . d a t a . v i s u a l i z a t i o n . e n g i n e . t o u r s / 1 . 0 " > < S c e n e s > < S c e n e   C u s t o m M a p G u i d = " 0 0 0 0 0 0 0 0 - 0 0 0 0 - 0 0 0 0 - 0 0 0 0 - 0 0 0 0 0 0 0 0 0 0 0 0 "   C u s t o m M a p I d = " 0 0 0 0 0 0 0 0 - 0 0 0 0 - 0 0 0 0 - 0 0 0 0 - 0 0 0 0 0 0 0 0 0 0 0 0 " > < T r a n s i t i o n > M o v e T o < / T r a n s i t i o n > < E f f e c t > S t a t i o n < / E f f e c t > < T h e m e > B i n g R o a d < / T h e m e > < T h e m e W i t h L a b e l > f a l s e < / T h e m e W i t h L a b e l > < F l a t M o d e E n a b l e d > f a l s e < / F l a t M o d e E n a b l e d > < D u r a t i o n > 1 0 0 0 0 0 0 0 0 < / D u r a t i o n > < T r a n s i t i o n D u r a t i o n > 3 0 0 0 0 0 0 0 < / T r a n s i t i o n D u r a t i o n > < S p e e d > 0 . 5 < / S p e e d > < F r a m e > < C a m e r a > < L a t i t u d e > 5 8 . 2 3 0 2 5 1 6 9 1 7 8 5 5 5 4 < / L a t i t u d e > < L o n g i t u d e > - 8 5 . 9 5 9 4 7 6 4 3 4 6 3 4 9 2 2 < / L o n g i t u d e > < R o t a t i o n > 0 < / R o t a t i o n > < P i v o t A n g l e > 0 < / P i v o t A n g l e > < D i s t a n c e > 1 . 2 5 < / D i s t a n c e > < / C a m e r a > < I m a g e > i V B O R w 0 K G g o A A A A N S U h E U g A A A N Q A A A B 1 C A Y A A A A 2 n s 9 T A A A A A X N S R 0 I A r s 4 c 6 Q A A A A R n Q U 1 B A A C x j w v 8 Y Q U A A A A J c E h Z c w A A B o U A A A a F A Y W x t k k A A E P A S U R B V H h e 7 Z 3 5 Y h v n e e 5 f D E A S J E i C B H d K F L X L V h I 7 c e K s b Z K 2 5 / T c Q a + g N 9 H / e k H n A k 6 3 p G 1 S Z 3 E a J 3 F s 2 Z I o U a K 4 E w D B B Q s B D s 7 7 + w Y j D c E B M A M M S N r u Y 9 E k t s H M N + + + f b H / + + u D u r T A y K B I u S q S T I i 8 s 2 T L x H D j h R a o 1 + u S y + V l a G h Q R k d H G 8 8 G x 3 4 + K + P p S b E s q / F M 7 z g 9 P Z X T W l X i A 0 n 5 5 U p M S i c x 8 / x g r C o / u W 9 L P D E g B 4 W 8 J P T 3 c G p U P l 6 3 Z O d Q 5 B u L t s y N m 7 f K S a U s g 0 N J 5 0 E T j i o x + e V T 5 5 h + + K s H t j z d j Z k 1 f J G L y U l N 5 H q m L u k h 5 / F R p f H G B g b i I n / z l t 1 4 5 G B F P 2 / F 6 n J r W i R f j M n k y J t b d l g W G d V j x f Q U N g t 6 v B O R W 1 N 1 S e g S F v X v w 3 J M n u 3 F z H 2 8 P l G X w Q G R t b y + T z / X L y z r 9 8 f 1 f I b 0 u 7 Y O 9 J y P n f W 5 P V O X u T G 9 9 g 5 0 F A Z K c v K b V c t c 7 3 5 R p H Z 2 6 S 4 c L S l 3 V O n H 0 n U Y S 9 a l p E Q A Q b S D y 0 z J 5 F B X z A S S w y k 5 2 M 8 3 H k W D U v H Y M E N c r / T b N 9 4 Q Y l U G D D M B m H h E m a l c K s q D q W P 5 q / u n k l I i r Z 6 K V M p l G R j U B y 0 Q V 0 J v h 9 + / t K S g T P B k x 2 G m p H 7 l 3 R m R a 5 N 1 e W v B 5 7 M + v H l d 3 7 t Z s O S V M o K X m Y D L T G A h X Z d 7 S r Q Q F 0 A g c v 8 e 6 v e 8 v W D L 1 m F M l p W Z v 3 n N f v 2 Z f u B F N i b P 9 W d 9 P / a a m U D 2 K P o v h Y G G V A h l j y 6 f m U B L h k K C I T 2 R w H P j d R n q w F C O Z h q S V C r V e C Y 8 a t U T m c h M N R 7 1 j u r J i Y y O N d S M A u J L N w g S y f Z E J b 8 X w 8 M j S m j 6 X P 1 U E v W y V M t 6 l / S h e a 4 F h p V o Y b 5 W K J R E D h r a Y G S w L t + / b S s B 1 I 2 w m k 7 V D Y N 5 U V M m b g Z r / 7 Y y x U v V a M 3 o x B h 8 z 2 C i L i k 9 z 4 f z d X P 8 U j U m 3 1 K L A / D 9 / W A u 1 v d A r 9 3 F k g o F h F r U e L w d k 9 1 j / b 7 G 4 8 t G x 0 s 8 1 X V H s m y r d G u F f H 5 f B g c x 8 7 p j p p N K R X J 7 u 2 e I v 3 f U V b M o F T X h u 8 t 1 u Z Z 2 i H R F t c b / + 8 Q y J p E L o 8 3 i C d W 0 S a O 1 h l q Y e l 7 8 5 V 3 b m D M u X A 3 R D B g P T e 8 l 4 O Z V h R D / S c / p 3 z 6 z 5 H n j v A x x K l N 2 Q 5 A w z L D + o K 2 m R u u y X 4 r J o Q p K G O y B M t j 9 u b q 8 o + b t r e n + k m R e v / c 9 Z e K C / n 6 i T I A J G g V q p z G x r 4 B m c h H o F h n T b 8 h / w W G m u N 7 p s b H u z D x Q r V Z k f G K y 8 S g a H B T 2 G 3 + d B U T 5 j e u 2 / F T 9 J 2 x 9 8 F w 1 F b 5 J L 7 i r D A X R g l a m R 9 q H N / 3 e i z Z 6 S 4 k 9 r z 7 B K z W b D t Q P u q E S f l b 9 D z 8 g 9 D r B Z U Z M R n y s U z 3 U o p q I M P e Y + j Q 5 N c 3 e u V 5 X E 9 F 5 X 9 Q 4 V o H w 2 x e W a k f 1 9 Q 5 i 8 u m W Z X y e X v F Q h Q H 0 e V U Q i K F s X f y K j y m y t b W t / 6 / L + H h v m u V U K S K R 6 G B T h s T Y + I T x 6 1 o B Q o K w w C 1 l h v R w 6 / c G A T f 1 / p w t g 2 r P t 0 J C X 2 s + p e / c P M 8 N u 2 o R X J u o y 3 v q 8 x F I 4 N z M + f p o E Z 7 B P 3 u 0 F T P B C 0 z 0 d o C x O B b a c l C X P K M M d q w a i 2 D I v D L s + 8 t q k k Z 7 K w z c 4 8 O 4 + H V c F 7 G n 3 l b d 8 d c I f l w V B G I o n H P b P n u j t r d 3 Z G A g I Z O T v W m W u u r r V M g g B l K u E / B 7 s j t b j U f n w Y 1 F U A C Y I Y i U g 3 C b t Q H n s q U S 9 4 N n V t t j Y H r d V A a G m L 1 A a 0 H Y X u w d i v x 5 w 7 k 1 O 3 r s 3 T b m N q + g z d 7 W H 6 J 6 v 3 0 e M 5 / p B K J w v I s l i O u J 3 5 2 x p a r X 9 s u n l l R q 5 i 2 R 4 g Q a 0 i / 7 r g q Q b y 0 5 v h w + L T 5 m L 0 D I z K u P 3 7 y u l 4 X 4 3 / 3 9 P / x j 4 + + 2 y K p J h E R H w u Z y O f N 7 Z m a 6 8 W p v O N j f l + T w S O N R e + z r D f h A b / q 2 E t 0 6 4 d + G R G Z B e W 1 A 6 R D J x 7 N E 8 Z o 1 H 8 I B S f 7 n j Z i 8 1 M + D P d U I h M r 1 t q h / o R J P P w L B Q Q S H e k y I j o g V Y W k C N E h b F / g E B A s w X 3 a U 8 L 0 m H O d E i B g C 5 R h E 4 b y f B X 9 4 Z a k 2 s o 1 W 8 g K f i X D 7 j j 5 v P q f n x D t c w u G 6 Y R w j n f X g P E + Y n 0 D S Y 2 V 8 z h N f r p O g 4 D 3 H e i x M P a 6 F 4 1 2 b 4 P v P X k s U s O s x m d d r w W d F u J w 0 / B 9 L F 5 v 1 7 g Z c 3 7 T K Y + i x V 7 M 9 C r T N Q 3 n B D f u m 2 t g D d l 5 K x 0 W 5 d m 2 x 8 U p v w C w r F Y s y E j A 6 S F 4 D q f 5 o 2 1 K C c s 6 r 2 Y z C 3 / v + b S J p e t N O K u c C C y u 7 l v o m q l 1 U o r s E 2 n w M T C O 0 E S / z E i Y S j J Y 7 x r S r y + 2 G + Y X W m l F n / 9 f P L T X 3 H C J x k U n V 5 T v L d f n X R 5 a R z q N 6 X j + 8 U z e 5 I z c X 8 0 y Z Z l X N F p j X D z A T j D q h Z l / x x A m b Q + g w w q K a T e S U y D U N J e r 6 G k w N A 8 d k V M 0 q t O K y + l 4 T w W T V a 2 G D 3 + Y X b e w V 0 7 p O 0 3 q b b + r a Z d V C g B m G B 8 5 H O s M C g f X R S 8 u Y 1 H t H j S c v C Y E 1 F D A k d L y l m m n K S P 5 2 4 e S g g K G I x g U 9 F k S N F I X Q S G K + e 6 1 u C A C Q E 1 p Q 6 T q v k n p b p f f 0 m J O U b Y 7 2 Q e i E r D E 3 y k p 8 f o D B 7 s 3 W 5 W u L D v N A B O S D i H Y W l I C V n g 1 T j C u v I s 3 R F q c q g V 1 A L G i M j B I z I e M N 1 W 4 Q 9 m M V B G g D G B Y m I + r G 5 0 E z U w M 0 E c 9 X l F H f v W 6 b a w I 8 5 l i 8 z n H w 3 b g W H n O e W y R 5 9 b i c Q 7 u w v h d c F 0 K B a 3 H N 4 S g B o 3 P d q 6 r R y R 2 h A F k T / z s Q H A g X r p m g T U G F l Z u 8 v w w E 1 l C A B O F c q i w f f / y p Y a q l p e s 9 V z W Q T B 1 K D n f F n C Q P k f b k O 1 z T 7 3 2 1 0 a c a y g 5 C J I J I G D w e b 7 K 1 G k A q r + k N J u l J K J d I H c / h q J M E h R G w 0 T G l E s o l N T 3 o v p o W H L t Z u 8 0 q s X M M A g p L + l m v u f X J Z s x 8 D 3 i g G o 7 z / r o K A 9 6 D V o G Y C e O 3 A o E J t K 7 7 D o j m g 2 c x v V Z l n i a f i R A + m u 9 / v 2 X L v 3 z m M P A P 7 9 j G v H K j f X 7 4 b C t m T F J M Y C K M / Q L X z B p x X j d 0 n a L C 5 9 t q e i s t e J P J F 4 1 Q G g p T o 2 o n Z G Z 6 X E 5 P S i a 6 1 6 u W o u y H f E 9 Q Q O w Q 9 y / U j 8 J Z x 9 z x m l k b q q 3 w r z 7 d t I z Z M j k a l 5 N y 0 e T J / A C B T S o D o k V w c H H M 0 U I w C Z p j R k + N q h E k K Y y w e W A Z 5 9 8 L t C b m I W Y b Q Y q c M h z P o R l c p i p X Y 6 / 9 J I 5 5 f / 4 N w / E + q i B 4 D 5 q B v F G z / 1 K z H c Z 2 A x g Q / k 0 l x r q u P 9 r Y B V q T c 8 E 8 x F d B Q 9 5 Q f 6 W g D M L 3 u 8 L G D / g i L p E 7 w Q L n f I x J p r + j 0 l o c 7 5 6 u J Y L J T T V w X 1 k / 7 k e 3 J H W q a 4 R f T U r g s h C K o T j h u p o 1 s f K e z E 6 n T W V E L y i a s q D h U C F z T K T f r j o + C e s O A T X b + y c N M 4 4 S n 3 E I r F Y 1 t X p B m B 8 / B K a A m b 5 7 0 2 E y n u N 7 + D g E Q H D C e 8 / c y J 9 L c D A j z I 6 0 5 L M Q P 4 S C 8 4 8 G w z T L 6 P G 8 4 V 4 Y E H / o J / d s Y 1 4 S 5 K C i w Q X H J G i A q e s y I u e D p v M m 3 R d U 8 i N U X K T U b 6 P k a e / I 0 V S v 8 p Z D c P o W v r M Z n C f f N a P a F o 3 L W i J A e M x F t / L 1 w g B h Q d C F 8 H m l c Y 0 E f R b S 5 s + u G c r V v p c Z n G i c Q j B w o b d n b K m V D 6 R + q i v r 2 j p d o l w s m o q E M M D E e T B n G 2 a i u P X r J P b 0 K t 6 7 Y c s 3 1 c c A O L r f v 2 U b B 9 4 8 H k 5 J r a q U H B C Y e l Q 0 5 H z M H g I L 7 y 7 p d z V K d 1 o B b Y J W o 5 b v z + u W / O q Z p Y 6 4 o U k 5 V g I 9 U C 3 r D U 9 D 3 F w T 0 h u f 4 K 7 6 b 1 7 A G O S M e M 0 L f E Y S t C 5 W V S v h n L v A f I P B Y A q I t l S t m 8 q X Q T 0 O m t Q P 3 G e E Q G q w b s L p 7 + i 6 3 s j Y 5 p w w q W F o P 2 Y M g w M V D q t Z S 5 6 p 2 Y 6 G Z s 1 5 j m B F t 0 C z c + 7 d H 6 F 3 h G I o 1 P L I g K 1 8 Z M u o m n v 5 X L b x S n j Y a t C n u 6 y O u D m F x K z L v z + 2 5 N d K q M t 6 s + H t e Z V w D x d s k x C F m F 8 T l q 7 w 4 Y F / 5 Y Q f u K k E L u Z U K p 8 l a 4 f Q e J 7 A B 6 F f P 0 B w m E / 3 l Q D x O z f 0 q 7 3 5 q / / z 0 D Y + h J c o 0 V 7 m a A 1 q Q J t 4 c V 2 X i l I h F / x F 2 P 8 X T y z j 5 7 n g u 5 s 1 9 o 2 M y D f U X 4 O p k N 7 r e j 4 / 1 7 W D Q d s B 4 o T Y M R P p N D A R R j W v C V w Q s e N 1 8 7 v x / r D g P D n f R + p f f r x h q T X h r B U W A u Z v N y A K G 2 G z Q m i E M v m 4 + G S 8 J p Z 9 J J l M R o Z H R k z L R d A c k h f F 4 y N T x d 2 t D w Z B U + 5 z R 4 k 2 o z f c j W R h m v l J T 8 7 x 5 O Q k k H l p 6 T k R i c J c H G t j 1 c I 0 t G K g N W 6 p e Q n h E S z g h l a U K N A M 5 I N S y h z 4 C z D p D 2 7 5 F 4 l y / g i F K T 0 m + H g 9 9 j r Q A i g 9 I h H q g l e Q 6 F 5 m M t C H 3 C e X V c g p o c X 5 L M f 7 n m p u N B p m K z 4 V 0 b G g 4 L w T u j Z U l i Q S + H T O + m A a U q v n F R p B 4 f j E T s 6 L 6 C J a E K 0 O U x G 5 D B t S J 9 K K a d z N u U S B 0 L w 8 P n g i q d G 0 1 G o 1 K R Q K k h g Y U k 2 1 1 3 g 1 G A i V U y H R S 4 Q Q P g z D i z B u S Z k 4 C G w 9 P 9 o d J p U B O g H T E C I g F w V x v r d s y 4 9 u 2 0 b D O I 6 2 0 7 r B e 8 h J k a B t B R x 1 F 6 6 5 S Q C D C B + + W D N I k j Y z J 0 z p D R 5 4 2 z 2 o e / v Z Z 5 b 8 1 4 p l C J j A A 0 G d M E i q G Q i x k n Z A k H A O v e a R A G s V i z m 5 N k x 2 / D 5 v s C k o C K g g N F r V P f Y b o S g 6 P X w q x c O c b G z u y I u X a 1 I q l W V z c 9 t E 6 Q o h + p g g b h K u 5 u 5 f I C j A x W / r h L Q S b 1 I l M L m S s M C O x 9 T E 3 P u u a i M S s p g 2 B A / C A K 0 L 8 L P Q f M 3 l S Q D z 8 y / v t R f F X p L M E r 1 s / A 1 g P J L K Q Y E Z x i 3 j X P i N w C F E T d U J D N A r M E e f q 2 z G 5 E a A d D J J / c D V E D j C P G Z 9 L h q h G I p 0 5 v T c o u x Z t 2 R + f k 7 i q T k p 6 0 q S 5 6 H 1 4 v j o s P H O z j B m Y h g V E w H Q i C f V q v H f 2 o G z 6 t V i Q P k i w Z H m d K m G L e C k U R A Q D T M R t h Z A Q 5 J j a g V y d W g i u o P / q G Z k M w i y A N 4 H Y z S H x t d U T v 5 m N W b q C 0 u 1 e s O / c c 6 L o 8 F U 7 1 4 P T / i t A N N i s h J N R I u S v O 8 G M f 3 v y j M U F x m L W T I 0 N C J F O y X P t i v m 4 k m a 8 p N M D p s O 2 a u M 8 X R a T t V c J U h R K Z t k i y / S y W i I h M A B G g u / L M w R 8 a l g J A p f v W a b H z C X W o G c H R F G H P 9 m c O / I v 8 E g / E 0 u j D 6 s D 1 9 Q h e G 8 v 6 p m F / 7 f f 6 9 Z s q 1 + F 6 F 9 / C + X W A k C w K x R y U Z o D O 1 H J J L v o T w M N O f l O g H B 4 D W h L w q h G A r n k b A s u R C i 5 l M p W 6 Y y a V 1 M Z z X j 6 v A T a D g 8 K J j H 7 Y A E w Y + 6 D F C K Z N o 7 + K / P Z u f t K W U I N d k W x p 1 Q f x g Q R c R H c Y G z D X F 7 S 2 t g J m 9 i N w x o M i S R j f Z 0 A z l o V F r 2 6 U R 2 A w N o S 5 Y J 8 5 C m R x i Q 1 3 m O q n 0 q V a J c R g 6 F B o S p 1 f I 2 w R 3 C / 2 G A 5 i U w R D T 1 I h G K o Z C Y R I Z w Z J F K m W R F T b e z 8 V 2 i a K n R M S n k c 4 1 n / B F X 7 x z n / z I x O J h 0 f L k + A t M P u e F G I c O A n J t 3 l g f m z 7 M s m q T x h A J T z a 8 1 P g h + c N t 2 c j f 6 N 3 k z G B h h S Q c y h M h r + E b N p U 3 k s 3 7 z 3 D L M x D m S V + s H o I 4 P X 1 g m q M P M i L D k w v V c d F 1 f Y I Z C C S F l G S 6 C G U G l c 1 J F W 7 3 Z 6 F b g q x A A a B e o O D o 4 b F l f d 1 H g P K u V P l G D B 7 3 U q x k / Q t c b L T C j x P v e U l 0 O 1 F J A M 0 F o 1 O x 1 g + 8 s O w l x L 9 B U p C L 4 j Q k I D G M N n s 0 1 c U 4 w 0 Q u V m f z 2 S w N E B c g L T U m g A m H + U g U I A Z 5 W Z i 7 C x W U 8 f t + d s 2 U 8 I v M 9 C A I X x 2 I z k 0 e h u p o L o 0 V i L H 4 g E 0 k 9 Y f V L W m E / l z 0 3 e M V W e 5 G w + 2 C P p U t R w P X 5 h k c a Y b U r B q J 8 / / H Y K b V 6 a 9 4 2 p U C U N F G W h O n V r Z J / u F g 3 u a 0 g g J n p E 6 P 4 N I p o X j e A w a k W 4 X p p i C R h D q N 4 f T f M w s + 2 n C p / i p O L e s 4 I H X z Y 3 e D x s p 4 Q W L Y k B + r G n s a 2 v T d j 6 8 1 U P 6 q Y N T 5 T O 8 B M B / u 5 M 5 E 1 b m O l U j b M F h V Y z L 0 u 4 i E w E h F H Z l C Q + L 1 I U F N X 9 h C o t x T J B b 6 N W + b 0 2 R Y 9 Y J Q P O c 5 6 t 8 w E P t 2 I y X + r O R X k E C S 4 M Q m / d d 3 x A 6 P I O 4 U F A g V X A z + e T o C 8 3 m v a / q n S d x O 5 u C E Y s A R K 1 l R 7 w k Q T I y r 4 l R E v 6 p y D m 3 z 6 H x X P J M w Y v 1 X T K 8 C h Z 6 h l J 4 x P Z K R 0 f G y 0 E s D U G x t P G 7 O Q a U f Z 3 R 3 z f L e A s J 5 s i 3 y y z m J 6 j Z N g I K g y n p 4 w 5 5 X b 2 7 m w Y A l d q v z Q v k F I m z I q N 6 r l x e f b T n s 9 1 e 7 4 U Q Q 6 m s 2 1 b k D C u B T Q h c S s M 1 X 5 K v n J 8 7 h h / c s A J i f a E v N u Q 7 0 K N D V m M a Y g O T 8 K q P H z i m h x X S + K h 3 n P R S C Q y c f N p M k O D U C i c m P f k r d m K x K r 7 M n 8 / L w h y C B g X B h 1 g P Q / u U B z E W 2 L W 9 3 7 U 9 j Y H 6 z E 5 G / e i u Y m E 6 g 4 P j y Q 9 G R G C f f i / D y 0 L H 1 T F I r i d 7 H u 5 H 8 + 2 b T k x / d t U 5 I z q v 4 M k p h S I q y F I E A I o t V c v 4 P G S U x 3 q r 2 7 A c 2 L l F R 9 u K o C r B j s 3 v c T 5 P u w n o o e p o E k e 9 H g 3 S K Q n M P s Y J Y b q p U K Y a R V t V q V x E C w l g g X + E w w U 0 F N Q D d c j e n X C z M B I m G c Y z U i + 3 5 Q z d j J q R l j A h 6 q K X h 6 e j G O A 4 W m + K p I X 4 i W y N b v l I l Y K V a Z l g 9 M H x 4 H Z S a A R v n R H W d 0 G m U 5 a M F u m Q k Q y u e 2 M + 6 M Y 8 P 4 l w k T u G i 6 R Z f B T C A Q Q 9 F a T m 4 C e 5 Q q b y q 6 h 6 Q o y Q B D I P 2 Q V h P w S D U A f U o n 5 R C U 0 Q L c 3 M W 0 + h h K i E j h 3 Y j m C p C o H l N T E C 1 K v e J F + F g / v O 0 Q P p X X b m 7 I T a L e V N / 1 j p p a F L c G 9 Q k I H W M q u s D E x G / 7 T D U h D j v a v d v u X L T k O 9 e c 0 W n u u V 4 G j J C 5 J A Z q R i C G O j p x q o H p E K W M v 1 I + N p 2 2 w 0 0 5 q D D A h 4 q p Z o q K S P e U 4 b G b / / j K 6 b L 1 g r V m 0 b 0 m Q R g M D A z K Z G Z a B h I J 4 w v 2 G x C n G b H V K F x l h D P g E X V 0 t G L Q C x Y k t 0 X y 1 m t E Y F 3 A k A 9 U u 9 D R + z s 1 2 7 w N i e 2 A 4 + + l W 4 6 L b 0 2 P X C 8 a 7 8 u E Q A w F C D 1 i u 2 N q j A 2 d S n p 8 v O c 8 E n m g m b l 5 E 5 h w A x a d A G N 4 Q f y A P h 8 q l A G V B N 4 c B Y L g v 5 4 y 2 j g m / / n Y k n / 6 1 D K T k 7 p B R X 2 r 5 E j 4 V p V u w H U y 4 8 H B e Y L n G R K w M J c 3 + d s M t 2 G P 4 x F F R C v R 8 U y J E a C 6 2 2 n l c B i m e X 1 d b B b E V E m s 7 D r a g P c a 6 O F z 6 v s R y v 8 f 6 H I E z U M R 8 0 e 1 k 4 + 4 l t y T m b Q l k x M T j V d 7 R 7 l c M u Y f k b 9 2 w E R x m 8 g g F U w X y v z 5 2 5 0 l Q P S K d g n y J x D L M d l y f Y 2 X E 1 Z d i S Z m O k / 9 W i L a g R 6 u M P M v w g D G x x x z t Q l + l D v b / J t L T k M f F 4 B g a w Z C 7 o O V 1 r K R M h w + R 9 j 5 N S M 0 0 P g 6 8 z p V E g g j J j 0 h q L w V 7 o y r J r q L q U m d I + f 5 N Z o W l R 5 g N s q S W j H j V w m B N B Q 3 G s c T I i Z i l B y k a t u j B i I A / g r M R D 6 o 2 q Y c C H O o q C / / 6 Z V l 8 j L M Z + B G e g d z E D w h x / J k h 4 E q z I a w 5 d s 3 b H l 7 3 j Y t F e w 8 0 U 1 e o p c y J X Y z Y c n 8 i A 7 N Q U U 4 Y 7 8 A 7 2 P E s A u G d x L J Y i a 4 F y T Y A Y G B s 6 + c h V v g 2 s x M g N P h h + + k W Z G 6 Q D R 5 c / U D T Y U U m y L Q O A 8 0 H 2 k K G i F J u P 4 P H H T U U D j E 3 K w f q X l B x p 4 k 2 T c W i r K 5 v i G 3 b 9 / s S / k Q o f W 9 7 S 2 Z m W 8 9 T P M / H j s J z n b 4 u v o J C 5 P O 5 l + 9 g s A E P 2 E G y j S D M W J U G i y q L z r s O Q x R t / 9 U s 5 S 1 h n G 8 U 5 V G l V k Y F D O t g g y G g H k A V d + f b M T M a z Q 3 U q x K Z J C p s b 0 4 6 P h l E 6 q B Y B 4 / o c N U I b 6 7 2 c Q j z E + 1 + l d d S 3 V k K F Q 7 N 4 y E G S Y A E u r 2 9 K k c 7 7 2 Q G 0 v X T e g 8 a j B Q h d x U t X p i k q w j q T E 9 j 7 N c Y c p M G q U w h M u 5 C E w W a t G Q 3 J x z N w W p r c C 5 E J y I A m Z H D S V I t A B 5 p a Q e 9 k P 1 a 5 r B 6 3 / 9 w D b a A 8 3 h 7 h Z C h f h v n 1 s m k Q k j v b / s a F y s C M y v P 6 r 2 b g a V L r e m n O q C T o C x W U f u 9 X K G Z 5 x w P r e A c 4 K x O Q r X g Z / 3 P 6 b e G 3 R k K C Q m N 9 I M a d R / b J W J x 1 I 9 3 J D 0 5 I S M D L 9 J 0 k Y F c j + E q 1 0 c 0 Q 6 i 9 u b o 6 P l O O 0 6 e U h Q I d D E 6 l + 4 c 9 n a 3 Z H p m v v G o e 8 A c n D N a k y l I f 1 h z 6 v T 8 Q L U 3 B E w V A N 2 r 7 6 u 5 C n 7 + m Z r c e h w v i O a x m V x z x I 5 j f E v N 3 U 8 3 r N C B A 4 p k a X V n F D R 1 n P h W n L d r D i L M P l U f l k 5 b v 7 K p r y L O i 7 I m 4 J t s K T 3 j N A O k 4 u h g W f K F Y 5 W U H T 8 e G u y J S / u H F 6 P j a U m l R k 2 f F Y E B L y A f Q s z 9 Z C a Q S E S j n Z D 0 B H c g S o a b 0 E D Y C m g I m A l A 3 F y r M R u b m A l Q 9 e 0 X / u Y Y f 1 S m J T E f F g R e m S + I E K C G 8 F c r l v H t 2 I e Y Y A 8 / B H + w X N B e n O N X H Y G i f L Z 9 K g O J u J o U d d N D 8 + z 5 K 1 l a y E h 6 P P o K 7 c 3 1 N V m 4 t t R 4 5 A / 8 q 3 Q m E 5 k J d t E w J l O D 9 h m F F r S C G 5 O u W Z v x H E 9 1 6 z e h w W C 6 X o C Q w C U g E k k E F c 3 7 V U V L h i L D T t 7 p V F f K P l w V K z W v z v S g j M T L s r e z L d / 8 2 i 1 1 k M 9 L x F 5 A d K 9 T 9 b o X F L I y y o z N r s O U Q I V F q V Q 0 + + / 2 C o i e E p n f v 7 C M m R p T L U V 4 u h s Q + a M F g 6 g r h Z + / V O 3 R j q l g P J Y I h m x + H 9 r y n W t 1 Z / 5 E 0 W H Q b o G W o l P 2 q w p f m 4 3 F Z 4 c 5 I n o x 9 V 1 O B 2 f U 1 n s h m 2 t P 5 e n q p h r s i y r Z o i f g U i m c k Z + Z n j X M h B m 4 H 3 K U W R g c R r Q z P Q T 9 a N O Z j Q 7 R d s t M Y H b c 6 a 7 l X u H H + D G J C 1 M d P u u U N P 3 4 n j M I F G 1 C G R N F r l g d / G b a 7 r e X e z g p x V e Z m Y C v h m I 4 P s 4 n C b w 1 t c s p Z I 3 Z V R k b P J U H 1 x K S H l Y d r / B L M n Y L a v v w n X r R N O w i z z R b C l t 7 C W 8 3 I 4 q E L g R P J T n t 5 J h H v Y A V + q 4 Z N S 3 y u 1 X r X B 8 Y T E b u j U g o m 7 Y R s G D r U c w 7 F 0 5 1 i f 6 h 7 + X c + A w w y X A 9 R y J 4 U R U b f 5 X g q 6 F Y S L p D m d j j S L 6 Y J I c G Z X Y y K a m h u G G k K J k J c D 9 7 N d s S 6 l P N z C 0 Y Z t r b 2 T L d u L 0 O Y S F s H 2 Q n + H b A e f / T u l M z 1 y s z A a 6 I 6 C B 5 Q b + m S r Q T T Y F u p Q V B j O Z c n E k G 6 3 M 8 7 T I T I N V A s O T u d G / r 9 l W F L 0 N h Z 7 t j p A B R K Z 4 b i A e v c g 4 D N E B q b L z x K B p M z 8 4 b B o O p m G 3 R 7 X i z g 4 N 9 M 8 2 p F 2 C a k f / u k b f P g D B 1 u 2 A C y W K 3 d I g o H Z q K a g x 8 t 3 a A G R l b R i M h R c Y w G K k T d o 2 E C U c C 3 H 8 o Z 3 G I D c 2 / e j j H U E g t 2 p 3 d S m c e 0 7 Z B L o r t R l r l T H o B v V X 9 Q H Z v W 4 Z H R s 2 m B L S 5 s 3 0 O b R h s 8 h Y U v f Z q E c F j 9 P G r n G r 7 x n P 9 B g z E t C A v w 9 H d S h G r W 2 n R C W i t b 1 y z 5 S / u O J t M k 4 e i S p 3 y M x f U T P o B 4 Z F K n B r G + q r h H E M h R S k + d R 1 m H p M L g Z E w 8 6 J O 4 F E U 2 + 0 u H O 1 A a 8 K j / X n 5 1 8 + c h C b m 5 M h I y r R h D K o J V y m X Z W t 9 r S N z M d i z F x A i d 3 N J F w m / l m / 2 n Q o T c n D z S 5 n R u h l t T G O h 9 1 r u z 5 4 1 F 1 3 g s w 2 P T c i P b l c D M / C X B b 7 U Y q q z G 2 D Q I M 7 v d o G N g W O y 3 8 X M h n Y o H k X U D a i A i D B r G I i / m y 1 I x R 4 0 B M 2 s h n 9 / 7 O y R B G g b G U o m Z f 7 a k t F c t O Z v v n p p z M J a 7 Q 0 l m g 2 v e 6 w E Y b 5 B l K Z e t 0 C z + P l S Q e B + B P O P 3 U 1 c M G H W z 2 K h u j 0 9 w r Y 3 N W W 6 0 6 5 m x H 9 R c S 7 K h 8 T B V 2 K D Y R d E + + J 6 J y h / Y d 4 B m g r J 1 S u O j w 8 l l T p f T t Q t a J b b U 4 b H Z F 0 Y 2 p X q w I y p 8 q a 9 g 0 o C m u A I F + M b e M P K X l C p c X x 0 o E Q U M / V 7 o + M T L b c T 7 Q S Y + T + f W J d e l u N O e W U D N X Y A C X v v I B A C V V T N M O C y 0 8 A T 6 G N x 3 J Z U f U 8 m 0 y k 5 q o 3 I i l o M n f y 3 L w M C V U q Q R M w o E S 6 m b S N x v S 3 V v Y B Q O Z s M R A U 6 d m n X T 8 R O j W P t D S Z w x t A R J g v m I O V K D J 5 p h / 3 9 r G F 4 m I z d 5 O k u 5 j H J 5 E 5 A G z J U 5 T L M v V a A s d h y t B s g m B B K m H A 0 K O K n t Q O 7 j y x n T m U v m x c 7 O S W D U p W n u S E z / u v L j E A O A n s a 2 a r b 2 W W v E x E G B X V 5 z T V 7 v Y I p p + x i G K / l z 0 X m X K H s z E G o B 7 o O 5 U 1 T 3 m R 6 t d K T M j 0 z p 8 w 0 r N J e f Y n D g q y v v T D h e f z A Z k B 4 b v 3 j l Y F e D 0 G S b u 4 g u U k G S L L v V a c q f l 6 n 6 T F 7 U F F h f C q J 0 q Z Y 1 X 1 Z n n y z 6 f a X F c E Y S k 1 A 7 G 8 I J O w + R 3 5 w c 0 P 9 K h e K o s a P / B P m 3 n m o M a j n P T q W l m t L y y Y 8 D 8 M B J j j l s 3 u y u 7 U p u 3 v 5 C 5 s F F x R E / W i 3 Y M O H X v w 6 R p A R e P A D K R a Y l s 3 n p i e G T T U L u c F S x T a 0 8 / a 8 W g 6 B q O 6 L i U C X R p C C w A T 7 H L F 3 b a 8 g s j Y W c d 7 J B W Z Z M o K W k m q N f a / C e d M k g C e n p m V m f k F q A 6 a R 6 M r B U i f 5 x l R 4 P 8 q L K f V D E b I c o z n B j 5 9 K y z 4 j o 9 0 k N g J 0 b m 5 K l v R 7 Y a o f 3 a G s j Z Y U 5 / U v E w I x F C F 0 o m c F X Q y G t f c K J H l P d 7 Q N T i o l S S R 6 z z 7 3 W h t I y 8 t V A y u O j 8 l s i W 6 3 w A F s U F A 5 j Z k h M e / f V M Z q P A 8 w d Z k / A q O 5 5 h 2 z 7 I v H x y b a R 8 K Y K U 4 P m N O u D O c X d v 8 i I x B D j Q w 5 N 4 G 5 B G 7 X a L c o l 4 5 l Y v L s 5 g F R g m 7 f K N C r 2 c j 4 3 6 s G Z B i V L k O q X Y j Y 0 l t F s p d o Z F B Q g b G k v i o b Y c M 8 R I D x q w j L 4 5 8 y Z o 5 2 D u 8 e t / i z J M h 3 t r c k X n d y F z A T k U P e + 2 V C x y g f k m a + Y e p x Q x j A q A K n a 9 O P X e P 7 x V C n y k y W 3 r x e f T N T D N z D M f B P G F d 2 1 c A 8 8 t v 6 4 1 4 a J l m z y d Y N 0 F h E E D m s d 4 O 4 Z j C B l 3 F x b m 0 k B Q Q M / 6 f m s N e e r K u C j n e d R a f S w K 1 O R i p 1 y 0 z s w d t P 7 b S 7 u 9 U z M 4 G t 3 b z v 0 P 6 g 4 B S Y A X + V w B 5 P V D x 4 l y c K Z k J 4 U J Z E v S I t J e 1 A b q 9 0 / K Y y h Y 2 5 n Q 2 5 r 9 Z a 9 Y K O D O V M 4 Y k Z R 7 R 6 6 s w U 6 B b s b d t P 9 M q s J G D J U e U K J z 3 5 G I A B l N 9 Y r J v B / J 3 2 y L 0 I Q M z 9 C F l z Z W 7 1 R C d / y I r H J d Z 4 E + O f K c D e P n S 0 1 J c F L R m K X A L F k G T H 0 U r Y x + Q h u g W 1 c y M R 5 5 2 8 o G K d M q J e w L B G b n L B H j u z b 1 M 3 Y P 3 Y 7 Z E m P v J e l w 0 s D D Y e M A N t y k 7 V Q x S A P 8 I Y B U R O 0 W p E A Y k c U 7 0 + q 8 L 6 y x K c a M l Q 5 F A Y f I K G W p q 0 5 U m j n Y P F 6 A a Y e 9 T Q 9 Q v N w 1 v C g s u C o e K x U 9 P 7 1 W 5 4 S l i g G a 4 C w b A X 1 G 9 W n Y E t v V g a v Y A t Z E 0 Y X c 1 D N p 6 g k + H a p D N Z C 5 e C 8 / o i 8 1 Z L C o d x Y K q k 2 r e P t p x 6 N A o h u 6 3 H o h i 1 X y Y f N 8 g 7 d q w b c B N Z j F H r W G 7 N R B t 6 I p G J l r 8 K I O n 6 y b p l p h l d B i j j K h X f C D + i j m x 8 T a n S O 9 f J Y d m y M H F + 5 5 E v C l o z l P 7 s 6 X W T Z y C / a U Z J 6 U 1 g C E c 3 s p s W c r 8 S n S h w d H R g 9 n T q B W b y k N L Y o F V V 8 y j 6 u z h 0 h R x v B O N H r y 6 n C n 4 i k z m 3 a y U m I z / 4 m l O j j n t B K B / t R c A D z Q V j M Z 2 W c P 9 V R l s N R W E n v s R 3 b t T N R Z I d p / z o t A s D n O g b s / W q f d h j q a 6 r 3 0 t 0 7 / O t m P z s c 8 t E v a 5 n Y s b 3 i R r T v Y 2 k 6 B q t T E 2 S 9 Q x 3 u Q w s 3 b z d 8 n 5 x v j D S o m o p p t b S i s + A z a / r D x t V 3 5 l p v P G K o i V D A d o e 8 s c 4 j 8 4 o X m Z X k w y k l a M b M E G J G X 9 R w s w b 7 3 E c N J q X R O U 7 i 6 c y m o x e O 4 H L i v S 1 0 0 J U 5 1 9 W / m d Q / V S 6 D f x A W R L M Q 8 J 4 R P + m 5 Q a f C / r D z y U 4 h o B 3 c Z U C G m 0 Z i u Z C t / 0 A O x e 7 m x v Q y / l j Q 0 c J y p j o x O 0 W + I l s k 3 l d H e O x w Z P X h a 5 R o 9 z Y 2 A D B z M x D h u B c B N q x M c z W a c O F f o H R B I z Y d g u l v X D 9 J h o V 3 U J a L C O m 1 l J 0 y + 4 p 9 + d s U + I E 4 5 G s J n h 2 F d D 2 N P C d 3 P B x n s 5 T / U 2 I M + j O 4 c 2 A m X q N x j X D d P z 2 Y O 7 h F L v 5 G Q Z t 9 j q Q x Q / k 7 9 Y L I t 9 S p / t v 3 7 Z N B P H m l M i 3 l / s f L m 7 n 1 H M / 2 S X 9 M k D 4 f F g F Y R B T H Z + P K D O J a T Q V Q B C k R x y / C o 1 G w e 9 V Q F u G c v c 0 c q u G 6 f i E 3 n I 9 x B a Y R O s n l b r F S I Q 7 C p Z L p U j P z c V a 3 p L 3 l p Q Y 0 m c r F d g h 5 G 8 f 2 m b 3 j K l k p S / h Y u 4 f Q q P V s X f U 6 s I K 6 U f v F g K U z g J 6 6 V y Y 5 6 q 2 C q + q Y a o g I L K c U 9 f D W x 9 I 5 z i R Q U D g w q X R y 0 Z b h u J 0 M f s o P c K e x a f K H q l k S H Y X I W J e 3 t j 4 u B y 3 s J 3 D A g Y Y 7 n E A p R f s U t 8 P o m Y P p 3 a C e C R e l I d z F b O r e t Q a C 1 O I i B l M 5 W c W s X 8 y c w P d o T x R Q g 0 2 y e Y P 5 P M X e 1 L I Z 0 1 T 5 t H R s R z l d + V P a 2 U 9 r 8 5 c w L k x N W p M L X H K l L x w t S 9 m I a / 1 4 9 6 F R V u G A v R C O W F L Z 4 Y 2 W X b C 6 d 2 C a o m T i C r C 8 7 n d x l / R o K Z S s y 3 l d 4 l 2 R 6 S 1 n v x c a n T U m C / f u 2 1 H y l Q k T 5 F 9 B E U o Y G 0 G 0 p 1 O 5 6 i p k U 3 z d j b X 9 L i W H F W T M j L m b O 7 w O J + W 8 c y c V K 1 x 2 T 3 J G M F M U A j G 8 Q O + O 3 W R 7 D 7 Z C r g l Q w P q T y 3 2 Q S q E R E e G I g i x X 3 Q i L 2 S 0 B / U T n + 8 4 u 8 J 3 C / u 0 4 Z j 1 C D p B o 8 S A a q i L B P M I 2 Y j A O 1 e D g Z K E j K M C g S R 2 Q W Q P p + Z u a 2 Q H v h x J Z z p t o w T j 1 6 Z n Z y V X G Z N c L S 2 / e m 5 J t j w i U 2 q h / + Z Z z A j n p 7 u W / M s j S 5 7 v O c N A / Y B w Q X O 3 8 w U p X 6 J t Z K k x j a 7 d e / u N j g y F 9 C w W i 6 Y x b U S l w K t c T W 5 N 2 T 1 F V S A g C K k X H O z n I 2 k k 9 I L i z Y t C p V z R n 6 K k J 8 5 3 9 q I x + D G z x 3 s E T I P J 7 h c e N 2 F p 9 Y v 7 A X x R 7 t G d h U F 5 S 3 0 d X I e 1 v F o 3 e t t P V B g P K q e Q Y 0 I D f a + x k Z w f y A 1 6 R 5 f 5 w / k 8 s 9 z B Z f p T H d n C E l u e r a x I 9 r D i a J a j l 7 K z l 5 c X e 9 1 r m a H k c M 8 J X u / 8 v C h A 8 W 4 i H n 2 E z w 8 l F V D V 2 o m Z S + E F 5 g / b m a K l q F b / y X 2 m t t o m f N w t W k 0 n w u 9 4 9 3 r / T C Q Y i l H Y I 0 N x W V b G u T n t 7 G b v + m q Y t n f n 6 i b S 2 Q s Y 9 p P P Z q W s 9 4 9 Z G b C U G w m 8 D H R k q K X p A Z m c v y W v 1 r f E r p X E q h 2 K V d q R o + y r r k u J C J U y B K V b Y J / 3 u h t G M 8 w e u l 3 O 3 w u D o 6 N D w z m t t j f F p / H W E J P E Z A b D u 9 e j C 1 h w m I c L d s t B K 1 G A Q m h 2 Q 3 G B G U t 9 H j s e E i S h A 7 w X H B T 2 z c x 6 f E / m e C C k G N H w Q M 1 D T 1 D x w t G R o W g m f O / O i N n 3 5 + n z V 1 I f m Z N 8 / K Z M 6 w v P n r 2 Q w 8 N D I 4 3 C g o m s 3 W o p 5 h M Q k Y s S V H D 0 U r 4 U B E j T A T V T h 1 P + i W g Y x q 8 I h d P C x / j h H d v s q o E J R A 6 G 0 V 4 M 9 a R U J y j Q T N + 8 Y a t J 2 X i i j 6 B g G b P P p Q 8 K r O l 9 + o u 7 a K r m c + 5 8 D a 4 Z y c z 6 c T 0 2 I 7 w t K 2 6 2 3 v l o a 9 w E L 0 b V T O 5 s I v Y P H V v g K a t n 9 F O 5 c i I f P S / L X i k p c x N D 8 p 3 l m h w f F 2 V j Y 1 M m J t I y O c m E 1 e B E T s k Q W q G b r W I K + Z y k J 6 O d K s T o L 6 Y V 9 Q s I A a R 2 F B O Z m o G y J / H + u x e t 0 x k w 0 p w q x b u z z i y I i w J 5 p 9 z e j p l p S O m Z H 8 z 4 t b 1 d E 2 T y S 6 x D J 8 c q u C 2 9 C O Y j u q A U i e A Y o 9 E A e S r M y g + f x + R A G T f M r I y o 0 F Z D c Z o 3 G o W i 9 A h N p M e V A Y b k n t q + S I Z R V b f L y 0 t S K l X k + f O X c n B w a C R 9 U J R V T Y c F j B h 5 8 E A v s R 8 V E i 7 w z z B x + 8 F M A D r F u f f W t 3 m B h v v O s i 3 v q M 9 0 0 W 0 k C B G 6 d J k T z 0 y J Z q B 1 0 N w T m a l z 9 4 C k c D 6 7 a w J j v O 5 l J o C 2 c 5 k J E K n k k Z L q p T A T a M 9 Q e n Z e o V K z Y 8 Y E P F B p C D C R q H 1 b W r o m c 3 M z s r 6 + I d v b u 8 Z B 7 A T T b K i f D 2 s u I q 2 o W o 8 U e j n s N O 8 H p g K x s f S f 1 9 v v Y d s K S F + I K T X W v 2 5 l F 6 0 i r 5 w 3 0 j y K I a V h Y c x o / X 7 C 6 A e F v B G I X v B 6 T U 1 / b 6 E s G m 0 / l z V B D X a j 9 O v E J p K 3 2 T S q L a m M x N c d N u j T C 9 P k 2 f i 7 n 2 j 7 H c T z n + 4 4 J 8 f Q E n b 4 n l Z J 2 D x K j B K S i Y k J u X X r h n m 8 s v J c C o W C m X D T D m N K x J W Q g Q 1 q 9 6 L W U P h y r S r W n + V U U q r / + G p f 5 J d P r V C S r 1 I h N F 4 2 1 9 l v c F 7 M T m w F 8 l D 8 Z A / P E 1 u / w c j t r G q a R H z A 1 2 / G F K S T l x 1 Q E M Z M m 0 U j t d v W F R J o z o V C m 4 C B N A g X b 6 k S 7 5 3 U 1 / / 6 g d 2 X 2 R o u 2 j I U f i M z w J F w T 3 a d Z F y C h E I L o K 1 m Z 2 f k x o 3 r s r m 5 Z T Q W m 5 w 1 S y U X F K O G n Q P R T Q C k E 8 r l o s R 8 j k s N 2 Z 6 H A B m W T 6 V I E L B F D l U Q 4 + n + M 5 O B n m a 7 m e P M l N h Q o T D l I b K L A k W w C 4 v X j Z b O Z X d M D t L Z O s g R u L g P 0 3 P z s n D 9 h t J Q M J + a H r Z m 4 Y Z 2 A j A M P V Q U I x D o Q T H Q m M h 8 j 6 L S M M 2 k r a m 4 N 7 R k q I F Y V e 5 k y q 9 t b g o R 2 d H O 9 a l a A W 0 1 p g t 3 6 9 Z N X Z w h e f L k u W x t b R v J 0 8 w M h D 3 D A M a k 4 z N q E H H y c 5 h Z / F h M X 2 s 8 B t k O + 2 N x j c e q R T H 1 H M 3 U r 1 t 3 F k Q H i f i 1 A 3 V 7 h K s R j J c B S 8 0 + k + 7 Q N e J e M q M R G j C D W 1 o I X T / A S G x b 1 A w Y B y U A w 7 C 7 I p t c U H K V 1 N + 0 1 z O 2 D M F C M t u r v a J E S 4 a q y Y C U K j W T a 4 L z K a 4 M 4 9 A S v J i d n Z V 7 9 2 4 Z s + f J k x X Z 3 y 8 Y f 8 J F 2 E o H W q e R Z l G D e d 9 + q O u N y 4 w 4 b S s u j s q t b w S V 9 N j + X P t F m H n N 8 J E J Z z C R d O o x m d p 6 K V B C o j I E j Y U Z m F H / i K o Z 0 g h h z P h H m z H T C e E F t x B G 4 j f M A 7 1 O K 9 P Q L 0 V r h 1 t a x U Y H g A o M 7 n q L W 9 8 1 W t 4 C T L 2 3 r o / I 4 Y H a C V 0 C h 9 N W t b 5 8 8 4 Y s q x m 4 t v b S 5 K 4 K h X 2 j 7 o 3 D G g L 9 M P c 4 Z q v j z o 6 f t 9 N z P g 4 v I G L J R m 1 p b P 8 e O 4 i 7 B f t 4 + Y E 6 N 4 B U 3 1 L f 3 y W q y w a B K d M X F c D s J 4 d F Y I V d E 8 k 7 N Y M 7 6 B b Y w j w w C j W M d P x 6 o 5 + k D 9 B U F N R S j H w u H d Y j f G 8 B J 4 M 2 g t 6 R I p 2 C C + 3 A L o V o F U y n t 9 9 6 S x Y W 5 m R 3 N y v P n 6 + a w E X Q 5 C 7 5 j M x 0 9 A M F O C 7 J 1 l a g N d 7 L 9 6 e 1 8 7 Y 7 Z V C Y j O M k G k M K i S j h b i R H 7 9 V D 9 S F c 6 U s t n w s I i A B T H 2 R T 3 0 C / F s G x T z a c 9 i E / m F 4 9 H 2 r m O r 2 b a 7 N h A a P F + X 1 q x 0 z 1 B n 1 p U c G X o b D F T U m / g r x S 0 E a w Z l A i l J m e M 3 + T S 6 C 0 Z 3 x 8 X G 7 c W J K p q S k p l k 9 k 5 d m q H B 4 e m H B 4 O 5 D M 7 f Y 8 2 o H r I z z b C h S Q 0 n b t g v k 0 G y o h v Q R Z K p b M m L T L B r M X I C r m 7 i 0 o 0 T D Y p B l s + E B w 5 R L 5 v i N g e r T R r 5 9 b Z r / k D 1 Y s W d P H 5 6 / m D V r N D U K o u I K F 4 x L p 5 K 1 o 6 3 L N 2 f Q A r R U V f A 9 F Q 5 w L e l j 2 l Z j Z d y k s y D s Q + k T D J R t z H z D z 2 L M 2 k 5 m Q u 3 d v y / z 8 r J q C G 6 q x n D K m V t 8 T 1 j w M C j p H O 9 n v j F N 2 w W l A k F 6 U S 1 d j n 0 v 8 B b q C n 6 g 0 / 9 l j S z 7 x m W q E d j 2 s x J y x a V c M l L c 9 2 b b k 3 5 S J 0 E a 0 D e H v B T H L b N U 2 C L 7 m t y L 4 C M R s H T h N l M 9 2 8 b U c g c j k W r a 4 z S m T R Y V z D E V U h B o x F x D y p P o F 7 P F T U A Y J A 5 x 6 P s / p k m c 4 C x h r y O S v 7 t y 5 Z c L t h N l X V 1 9 K L p c z U T L X t 8 E s 6 1 e V g Z k j 0 Y G h s M m p / q Y a g V P i J n v 5 2 x t o u W w s K V H d m 7 X N e T a b p o B z J 3 w O E c F Y l w 3 M T + b I / + F V T H 6 u Q m B l z z l v 7 n w Y z R G 3 6 n K k x / I G C / m b + 3 S g J u 8 z P e 4 v n l o m p L 6 S d X x j N D q p E a / A 7 B X x v / v 7 f / j H x t 8 m M v J w U f 0 n H 5 c C R x t f g 4 3 I b L 1 b n X Z G R 9 N g 4 s X j z v Y y R f W l W u W c 0 G J E x t L p M f M 7 m 8 1 L P r 9 v G I m R Z b S 6 M 9 m o V S 1 Y L 4 B x g 0 w 6 w p F X b 8 q U u + h p m W u i U B U c 7 O e M / 3 Q V g H Z i B / 9 i V S W y h 0 7 w F T B 9 e O 7 e r N N z 5 U 5 n v Q z g 1 6 3 s x u T P G 5 Y J J r C u V L 8 T + i Z f d C O j v 6 f o O H Y 0 C i a d n 4 B w U T 2 N m V p F 9 5 4 g U N a V U R E Z O d V 0 d A V T 6 R P X R T h S j Q W z k g L h + 4 w 5 G R F P n a F Q k l / t J n N S a 0 U W m 2 8 n P M y G z S T o / A A D u c W y a J p O N X 4 Q K O 9 P p 9 N y 8 + Y N W V y c 1 8 / Y 8 v j x i u z t 7 U l R m Y o O 1 8 g R Y i U T M X X 0 9 T c 9 R l 6 / a r C L A t 9 + 4 a 4 S 4 9 f U 9 P v p P d t E u F x U l R i R y s x e a N U d e 1 F g y X / 9 z P G L v E y P K U 1 Y n 3 m B / B 4 e q k t a 6 Z F d D 9 F A 7 U D P m H c 7 H U w 5 p n O x Y / 3 z P c r G 2 M P q z V g y m B P t B K O 1 Y 9 S w e F 1 t D i d T q R u 2 O Y s d A 6 n D o h 3 D D X / C Q P h d m I o u C v m 8 S v E J w z h B A U O R B z s + L s n 2 9 o 4 x z Y g S D g 0 N 6 k / S h F 1 7 A c d n r J m 3 B b 0 T f v H E M j f + 6 w u 2 L K p S Q u r T m 0 M 7 w V U E G g t N A G A k t i b 6 m p 6 7 K 8 k v A / / 8 q R X I L 6 J j O e g g T u Y c T p O 4 V c 3 8 U k 0 6 T F r v d 0 B 2 p I L c t e g X D E V i 4 r 1 / 0 + 4 q e 4 w p S N 0 V w Y v s 7 r Y J Q K B J m g k M H y h s + B 2 G w d S b n p 6 S e / d u G 6 2 V z e Z M r e D G x p a J D m J a t s o j d Q J R y D C J Y q b o u j e Y G 0 f E C H F 7 F S J 8 r e D u K I j J u j i 0 Y 7 Y o I q d z m f C 7 X Z h e p l r c Q + 9 B m Y n P k C 7 I 6 v 3 4 / c u Y i e A 1 M y z f 2 W 9 m A k Z D 0 a D 2 / T Z 9 / W G A x E d i z y 9 e b z z T g F 4 R C V 2 a w n o B L Q C V y o m J C B 4 e H u l i W p J K D Z t W E v w 6 / L G g m o t a O 6 4 6 a E 8 W D v 1 / q O O M i f D 9 2 7 Z J m B p f U Y V K G M 1 7 k W B j M 4 q n s k c i q c q q z F 5 b N u U 3 l 5 X c p U q c K B 7 r j v l F j o g 0 D Z s E D K t P h z / 1 8 U b 4 t a T y 4 S r M 5 j O U R / g w K l C r R U E o 5 t Q Z K M F B d L 3 O g i D I w X B L y p r I Z 8 3 M T O l 3 i T x 7 t i o v X 6 6 p B s u q i X h k 8 l q d N F d N 7 w C b K Q c F o W Y k H 2 k F v h P G q l 2 h C J 8 f Y H r 8 Y i J Z t m p k 8 l S X x U y s 1 7 O s w 0 w E R M i T s b s L A Q g C E l Q v T K T O 1 k 4 G x V V g J m A Y K s q x V Q A n n c h c M 5 y I X z D t 0 Q l O E M N J F O N X P X h w V + b m Z l W D 2 W o S v p D P P n s i u V z e z H C g j c K P u R i 0 G K a x E L P i e 2 o a P 5 i r G 2 m K h D 2 p V q 6 s d g L e U 4 t 6 S l Q Y Y G 4 x M o w 8 E E z 9 7 R v O v r z e l a M 6 p 0 q O q P H 4 i w h D 3 X Y l u n n j V A 2 b A l E f v 4 K h H f 2 o d o C g M d u o c i e f 9 e D B H d N J z P g z N N f j x 0 9 N q z 4 M R j s J P h 7 + E 1 O c w j K D u 2 H 3 c C O C R m I 4 C k Q Z a W o F U h K X A f J M O 4 f O 3 / h J 3 1 X 3 Y t x T D u Q C 7 f / R G p Z M 4 w k f + J U X X S V Y l P 0 P D y c l l 9 1 r P N U 9 M P M 4 T j o 9 e Y 5 x q N k j r 9 R v 4 D / B X I 7 m m p e l 6 4 t y + / a y 8 X O O j 4 9 N c e 6 r V + u y t b U j + X z B R B E x Q 8 + Z q A F B U A N z g 3 K f b o H y / H Q r Z m r x + o m B E D M / o g L X 9 l S 1 U 6 H k 1 B m + f 8 v Z N c O L 0 k n M D O T 8 4 y t n p 0 z 8 o V b w F i s T Y a W l 6 C r B Y k t 7 T L F M Z k q y e z s 9 E T 3 1 d h O T k 7 4 T W K P Y Z T A s 0 E J E G 2 m Z n 5 m Z l s X F B V P u l M k 4 D F 8 s 0 l b y z O S 6 d n b 2 5 O D g w G g w K h + C M l j l 1 J I N d a R f Z r t n B p K c W w X K Y q J L M P q B S O x F Y / c 4 Z l o t 8 N u + v W y b p j 8 X t d O 6 b G z u y C c b t v x e N V P u 2 K m d D C r b q H R g H + i r h N j q 5 n 7 d u 7 s e E b r h 4 e H Q 0 g x G J M n b L q e D q U X C 1 2 9 a a j / A g P r 0 5 J t c m B f 4 V I T x 0 U 4 E J 6 r V m s l 1 c Y 6 Y g V N T G W U 6 y 6 x F Q k U m Q s e N I L p m 4 k 6 + L M 9 e Z S V b m 5 a R k a T 8 + N 6 b x G E Y f L w e M 8 l M Q s c 3 p + y + 7 d K H g M H H b N d a H i W Q D R + u s s m e M y Q G z U M J G x 3 S M H d e r Z m x y V k Z T g 5 I T r 0 O y o L W V T g 9 D 6 i p r 2 f q 8 r X 5 u n y w E t N j k 8 Z o v H C J i G 1 n 9 + v N A w 8 J B Z e O j 5 w Q d 0 A f A w I l w d u u s Q 7 / i t Z w k s A X g a 3 1 l z J / z Z l z 0 Q m c P y F 5 m A s m q 1 S q p r 3 k R H 0 k 1 g M m w o z E d M R E J j J / c F S R T 5 6 s i z U 8 K / X U o s y l 4 y Y E P B + y t / B n n z l 5 E 5 j x p / f V U e 9 e 2 b U F 1 0 i z Z 7 / q I p u R V 4 3 z k Z p x P 7 7 n R B e P j 5 x W n k q l Z H 5 7 c 5 V s p s b M B 0 q Q E D B o a i K B 3 p w Z x 0 C D u Y x D o p Y 6 v Y m U M m L + 8 n Z j 9 M L y m x 5 q o m f K T P h D Q U 0 f c j q d a u K o x T v o o W E x L M K U B M E w R M G Y a c B U V 8 x C S q D u 3 r 0 l 9 + / f k c z E m D 6 f M u Z g o X B g K u R X X m z K 6 d C c 1 C o F m U r Z h p n a 2 f + t Q G k N / g B 1 a 1 3 F j A M C R u 0 1 b R E G 2 + o X U V E C I x i L o H p i g l U T a j U 0 J / 7 p q q U h k P 2 q K D B g P S h G d s E x 6 F t y J z d B t 0 6 j o M N 8 V 4 G Z Q O z o c P / N W f v g 8 L B g p E m n 0 V 1 E 9 q i Y 6 A S m f k 4 1 e q T 6 D b R h V B N m N 1 T b L a q 2 g z A Q M i b B X M V U P J X f f / S x P H z 7 t k y M j 7 3 2 E z E N g y a Y A c 4 2 R F N Q 6 U u 1 f z e m Y x A E v U 9 R 4 L e r M X l 7 7 l T i 9 b K u 2 a m Z W E X 7 O 0 X T m J 1 e 0 x O m Y J Q y j P T h C 0 v U A j c R w Z G h u m R U T m 8 f O R O 3 X j Y K W Z E 7 j K 1 2 W v p j L W e 4 X z Q 6 M p S L 7 a 1 1 m Z 1 b N J K 8 G R A Z 9 n D Q j l o c / 1 7 2 x Q 0 C f L W R F C I / G r S a L I s f V i q V Z C + b k 6 M D 6 g J T x v c a G x s 1 / h c R R 7 8 1 a w b V C / / 1 l B x M z I x p u z 9 X N 9 u 8 3 J 5 u v C E i U B 4 2 N d N / g U Y N I X W D D 6 a L Z p 4 I Q 3 r Q / v i j / H 3 3 7 h 2 T 5 v D C L R d 6 v h s z r R i E 2 2 E w K s 1 d J g L 4 / A x a Q e j 0 O z I a F o E Y y i 3 + Z E I N 5 i B S x g v H k V c J G y B x y M K w E d f k 1 K y R V B A b z r I 7 r z y q S N T u 1 o Y y w G L j U e / Y 1 2 u f a F E 2 x T W h s Y 7 M t C O n v 4 q a Q w I 1 R B a p H h k c S K i U Z q m Z u v t G / Z B / Y j Q Z Y 7 E K Z U f 6 g p R K Z s L J / H 6 o j j e t N X 4 b p o X F j q 7 L b I T r 4 g d C 5 M x + + M a C + q T H W 2 a B E C 7 8 I G w Y g Q A d T U 9 n 9 P 6 f V c X G p I O J V O O w N 3 F J L a R c b V J s p Z O h O P k r Z 3 e N Y 3 0 f 7 R e E 5 K 8 S A h k W D B 8 B B C l g m t 2 d L V 2 j N 3 x I P 1 D Q L D y M N 6 2 a D n O M j l 5 G 7 e 4 r 8 T H w k g g Q E h T H u V c E 0 Q p h Y L f x P R x h k j C t J z M z M 6 a 9 n 7 I o k r 6 P H n 1 u g j V c 0 4 E S B 4 w J 0 5 X L j C Y + N Z s x / 2 q l L r u F E / M e R g W w t s f q n M N / d J s y l K Q b 3 8 w f b + 5 b v 0 D 4 O z l Q l 7 G B s u T 2 c j I 5 O W k a S d F Q m M S p 1 I j J A f r 5 5 5 i 7 Z p 6 e U u a L L L P M 0 / L 1 a 3 V 5 5 5 p t d s + n j 4 t o K F H R q 8 Z M o K O G c p z J q t E m X p B z 4 j m k 7 5 4 y A c P g u 4 E 5 v h J r V Y m M 7 U I B j 7 O 7 O 3 r s l I y N d 5 d o i L q l Y n N j T R Y W l x q P O g N T E N M G Z q M 6 n s f 4 o j A R z 1 V r a t x N P p B c K S 7 V 4 7 z E y z v m c 6 d D U 2 I n Z 1 R T D 7 3 W Z P g S P 3 0 Q z V a h / d 4 U g W b A j 9 Z E v r a g P t N B 1 l g v 8 / N z R m u 7 o B z s x Y t X J i f o r d 6 A E U 2 g Q W U X Y 5 a Z I 0 g n x K Y y D y 4 S A Q 6 K a B + r E H q R i 7 a P K S p 0 Z K h 9 1 T 4 T L f J G a B S Y C S e 3 l 6 Q t 2 s m K J 0 x I u h l o M R g a x m p m 6 l Y w A 1 / 0 q o K + P w j w E d m H K C y Q w k 6 p k 5 6 Q / p y q e U v b 9 / p m T o X S j p n o Y w / N m B + J x c U q b Y h V P Z T a y J L E B l J m g A z a l o g X Y 6 + Q z m F n J H p B U + j 0 7 H z j U b Q g x E 0 S N 0 P 8 S q + V i h Q 0 N w z l t R i Y H P v o 0 W N 5 8 O C + 0 V Y u 2 G y O S B 4 D R j 9 e t 6 S o a + P k 5 l Q z T d Z l p x A z u x 8 y l 8 / 1 t 6 4 a O j I U m m J q Z r b x y B / 4 P 9 V q x W i E b o p f 8 c 0 6 t X X Q q s 7 u 8 f R f k T x G 2 r f C 0 U H B M F V y O G V y L l G Y f / m c M l S m + w g B / J Q t i q m o 2 D l Q P 6 p 2 K I N W V Q 5 q o y Z p z K A Y z h P t f F o t S + L 4 p d T R a M k F S Q y O S N x j U l M 5 T p t 4 N 8 j t 7 T h d 1 3 3 G q Q q S 7 a 0 t o 2 X p D P D 6 j d y b 1 d U 1 F d R p M / b A F c Y E I Z h p 8 q t n T n C G T e a G E s 7 g F S r 9 X 6 p W Y t g K a 3 l V 0 b a x G O m K 2 d U J v I e t R g 4 L B Z O 8 C w t y W J 1 A t A x C G B 0 d N 5 X s u z u b x j f x A 8 y H N k H j 8 Z 7 d 7 U 1 l 2 p w J 3 X a L b j e H c 4 G 9 / / t V l b C l g o w n j m V u p C S 1 x I T J l V H x 7 j I 9 c z s G k 6 N i j 9 + R u p p / i e K a 1 A 9 W 5 a R 8 p P 5 V V c n M u W P d m j v D a q L T s 9 Z v Y F U U C o f G p G t O H 6 C 1 C E g 8 f / Z c c n n 1 L 9 X c L 5 6 o R s v H z I Y M 5 W r M a G P a 2 v E l K e 3 6 b N O Z P X G V m Q l Y h G t N 5 6 k P K C U K 2 n w H Q Z A M Z s T u 5 v q a Y 3 Y F A K Z Q k M m h L p D k + G 0 z s w t G U 6 G N N t Z e q L / y p l 3 E u Y H q y C t D U b n B R l 6 U O + H w 7 2 y u m 0 h X 2 F 0 / 8 H 2 M 2 R Y S 5 E c o p X m 5 W 5 O Z g R 0 p 1 k b k 8 H R U B m I n U q u / y c P g j O P I 8 w 2 s 5 c C g M t r w l J y O 3 Z X 6 w K g k D p 9 I / f C l C p M j J a 6 a f L q h Z k 8 X T E X y H Y H U z b W E A c K L y K e f c Y A V Q 0 P o 3 X t 3 Z O 3 l S / l k Z U c + + L y m J h 8 5 J a c a g n n k m H t U T 7 B 3 L j m q q w + 1 P F 6 p G m X + m R + w / b v Z O m b h m u O 8 Y y 4 i q d q B y B Z M 2 C 3 Y 1 2 l x a d k w P r V 7 R A k x o f x A f e L s w j U T N m b j b B o R 0 V 6 5 7 K 4 U V b O a K o I W h N Z N g A O i / X D l x E Q y U 4 m i Z E 9 n 5 E Q G Z T R + q E 6 2 m n j 6 H o q T i V w x A A b J 7 A W C A Q 1 m j c x I b f x t Z a y U D B w + F b t 8 q J + t G e Y L y x Y w K 6 V f a P F + A e F D o T G z P 1 r l G 7 E e M M c z 1 + 7 L R r a k m s h p C C V Z O z N G 0 a t z Z Z i B V z H 4 c A 5 6 7 p C O R e Z 5 N O k 8 8 I K L a z V E P w j I J 0 1 M Z o w m w K F v N U + i s J + N Z D w Y h E I h L K Z n 0 J I j U 4 W u 2 o t x 0 5 h C M D 9 h b R j A M N n x o R E q A I n r m m V B w X X f m K z J 0 k J G J t P j q o F i M h i r K k O V p G T N y g / u 2 P K 9 m + x q o o S k z j i h 4 b f n G V Z 2 F g g I w 1 j D 0 1 J V j Z U 4 W p G d / R N Z z 5 2 o 1 g 1 v x m I R o N n R 2 I B 7 D R P 0 C o 5 D a R Z 9 a N n s v g y r 0 G p e M 7 c 2 D 8 1 d k 6 T k K / q e + J D S A D 6 k n p u 6 i u 6 c P D b 2 Y 0 r v V Q f X b W w L / R 3 7 z e e F O i 3 d z V E j 3 k T + q X n r / z B A Y 4 y r q c U I p 0 q l a P Z J n Z 4 9 G 1 7 f 3 d 5 S o o 4 u 6 o R / Q L 1 Y K y 0 V B p g s E B p C A Q J c u L 7 c e C U Y v A E A N y p l 5 m H o s Q Y G h 2 V y w r + c i 4 m v 6 / s w s T N X b n G C A T o I D T H 5 q 4 8 / X Z G k V Z H U y J C 8 + / C m Y R D G Y V E D h 8 l E m N 0 L v r t Z N u I f U 4 Z E o p V I I p Y C i X W s h b C C w w V m / u b m j u z s 7 M j 0 V E b N 8 h k z r s B 7 P I p Y i d h R S e E U t N q G s Q m 6 8 L 4 7 S o t s O Q s + 3 b B k T d d B S f G K w l V E + j / n n 8 R e b e 8 r 7 z C 0 8 X z r A d G 7 p K m s D m / 2 A c y v z M y c K X h k o C E S W U 6 O T K B g Z n b e n A B a I c o d 3 d l z i O L L K G G 6 k P N 5 m Z w K f l y C M 0 h r v 8 g g x E z 4 m u g W W 7 n 4 + a n c q D + t K / G p 6 e O 2 1 / A c k n B 3 v y L Z Q k l e P v 1 U Y t P v y k A i L r M T Q 0 q U c R N q h m B 3 1 V R a 0 M 8 S F c M f u R t g O i r B A Q a Z E j T w l i e Z U W 7 s H K l / 4 w K 4 G 4 Z j d Z g c o t 5 D a h o Z n E O o / J 7 6 R o P q A D X f B 0 q I y C l h F V E l 7 o d Z 1 d R s 7 c l 1 / + p Z 7 5 Z L v 4 D C a f z 1 h q k U s X / + Y 6 H + g 1 t G Y Z 2 T Y n y o p E w 1 o g 5 k W J h y I r 0 J q b F x E 6 W h J B 8 J y i B G n E 7 q + U g O u / 5 W V O h H r R r R t Y O C s 7 F y E O k N s 6 D Z O 7 V J s L 5 U Y J M 2 g K k o 6 f J u h b N 3 5 P g P 5 K q o p i b K N a b m e W Z E B c d x V X a 2 t i R 2 o i a z v r c 2 / p Y K J v / v o 8 q C 8 P O t q b p c D z B 0 i j X E 3 + T c 1 B b T a x k z Q h U N x H e m 9 N p g H g i J c i u n S n 9 I x s f H p F w 6 l u m Z G a P V v X 1 v W K Z U n 9 N E 2 T w b v h l 0 k S c H n Q j f V Y S X m Z x / b 3 5 b V P U y Q d P P X Y J 4 j K P e B Y w J o a Y X o E q Y v Y s w S 0 j K A Z z V X n w 0 P 3 C h U Q 2 B 8 Q J z Z G D w f N K 5 F S C + I D 1 H r C + E S 6 I V H 4 5 c V 3 Z n 2 7 y 2 m q X i I C Z / 0 B / M I 0 L K M B e 7 Z x A 1 z B U H p D 4 y L 7 X R u x K z q 8 p Y b A 1 U U S 1 i O 7 v 2 D b g 3 3 S F m k s n U B g Y B Z i p m J B t G M 6 y U p s S 1 t V f y 5 M l T K R w W p X B A 9 / W g J K y 6 3 L l z U + 7 e v W l m e N C U S c E r o f L B w e S Z g B R a i Q 5 d E r O d g C a 7 i s w E f T n M B P c 4 f 3 u Z i e c s t E W q j Q 8 / l p 7 o K r d E a N Y t d M W U t H T x O R f v R g S t J G o v 6 F f z H M Q R R D s B q 9 l 2 D g D M L A I k J Z X w J D F h K B h I l + w M I O L 3 l 2 2 5 h a Z X x z c W H 5 S T 8 b c l V t 2 X 2 N G q l M p F y R 7 Z 5 y K G b D i + m q M C v P F E G z i M 7 l R o Y M 6 9 e r V h z u / W r V v y 1 l v 3 5 O Y y o 7 J J R a R N Y A f T l d I i 4 w u Z B D V z P Y b U 5 H U i i b S m I A Q e 7 z h t G V 9 I G E Y y f 5 g / X U Z y f j l / 8 9 A k d t u R C Y u K D / F G z Q U D M + B c Q F 8 M c p 9 Q P w 3 T h c g N i x 9 k S H 8 Y I K E J h / c D J x 5 p 2 w m 9 J I E H h 0 b k 0 c s j G Z N d m U z k Z W 5 g W 0 Y t J x H L f a J C Y k w v 8 Y F a t T + 9 b 8 v / + v q A L M + l x E 7 d E n s g I w O F T + W 0 c a 7 e + e u A v B V V 4 L / X n y D 9 Q / h 6 1 N 2 V K y U z / x D t 4 z I P d J G I J 1 5 H C g F 0 A u M B I r c U Q I O f f + 4 M B + X n i w n D M g 7 M H / o / 8 8 / 5 D w 5 z f 1 v Y 6 d 5 J M n 7 A D w q T X S f E P K Q L 7 8 V i m m m r d b m p Z j U 5 B q o D a I X e 2 d 4 0 U j A K o E n Z w h Q n m p s b J c I w C d H B b o D M K s u I x G s H k q 1 O y X 5 t Q t f S k n K 9 o d a V o 5 b V z y f h 6 Y L i 0 Z H B m A n s k A C u W 0 m p 1 4 p 6 L N u Y i W d 0 J b k u N f s I W n i P 4 Y d P 1 t U H V j 9 3 f X 1 T l q 5 f 9 w 2 c o M V q n m s t V 8 q v o 6 s w H B F S N C J R x q t a e x c E b 3 S J Y Z u z 0 C f M c w 2 m s n g z 4 c t 2 c B c n K D C P m k 0 v d l E A U 6 N v T o k o 0 K y a O f h b R O d K x d 6 m b F D d z T G 5 q U h W 8 k C U H H m l a L c I u t 0 / G B u f l P z e b m i m p r / n U W 5 C N m r X 1 B O y Z D q x J w c 2 8 f K E i X p R O O r n d r I n F F Y A y V I 7 O S 3 W a a l x l 8 V E + k i J m M + p 2 Z e I n 9 3 / q x k I 2 O 1 C X V 7 u l O R P n z y X Z H r e V D V A A 8 0 g 4 l d r 2 H A w M C V k 3 o L k m P q e T z d J 2 D a e + E L C P X l l F / O n / s / 8 c 3 4 7 D 3 j N + W 0 E 2 I r a t 4 R X 2 4 E g Q l C C R 5 t 5 i z k 7 g S g S j I C U X V t d U e c 8 2 3 g l H N z 9 b S E s S o 6 o 5 y P R y 4 R Y I l c 7 W 5 t n S p T C I E z l e k o J c H w y Y 6 4 j j C C C / 9 6 / Y R u N k 4 h R C R G T i m o n O n h J / r 5 3 w 9 z B c 6 j p 0 1 y 5 C c j E l V v s y m v N Q b s D 4 7 v + 8 p 4 t D x d s + f H 9 u p n H 0 A z 2 U G J n k c f b I r 9 b t c U + 3 h Q 1 O G V q c u K 1 G d c M x l j v 5 5 2 5 I / x Q j O w C j b R R y k j V V H X 4 n / f V x 1 k m c m G Y y f 3 L Z S b z t 8 j / B w P S B 4 t h y 1 K Z A A A A A E l F T k S u Q m C C < / 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 G u i d = " 7 2 d 8 1 f 3 4 - e 3 7 e - 4 2 1 1 - b d 7 1 - 9 a f b e e 8 5 c 4 9 6 "   R e v = " 1 "   R e v G u i d = " 6 5 d 3 b e 3 7 - 4 a 3 b - 4 0 c 1 - b 0 4 3 - 2 9 5 2 0 a 0 c b 6 e b " 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7B6E06F1-8304-4742-9F08-CE4D601FD641}">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A5EF1304-DB9F-42C6-99B2-E90B88FA301B}">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3247D654-D068-448B-B60B-D1296653DA33}">
  <ds:schemaRefs>
    <ds:schemaRef ds:uri="http://www.w3.org/2001/XMLSchema"/>
    <ds:schemaRef ds:uri="http://microsoft.data.visualization.Client.Excel.LState/1.0"/>
  </ds:schemaRefs>
</ds:datastoreItem>
</file>

<file path=customXml/itemProps4.xml><?xml version="1.0" encoding="utf-8"?>
<ds:datastoreItem xmlns:ds="http://schemas.openxmlformats.org/officeDocument/2006/customXml" ds:itemID="{C27C2C7E-E0DD-4686-9E19-06B0B507D5DE}">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legend distributor summary</vt:lpstr>
      <vt:lpstr>2017 Distributor summary</vt:lpstr>
      <vt:lpstr>2017 Distributor industry</vt:lpstr>
      <vt:lpstr>back data</vt:lpstr>
      <vt:lpstr>Manuf. vs. Distrib % change </vt:lpstr>
      <vt:lpstr>Graphs</vt:lpstr>
      <vt:lpstr>2018 Part - Distributors</vt:lpstr>
      <vt:lpstr>2018 Part - Manufacturers</vt:lpstr>
      <vt:lpstr>'2018 Part - Distributors'!Print_Titles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Anne Harrigan</dc:creator>
  <cp:lastModifiedBy>jerome potvin</cp:lastModifiedBy>
  <cp:lastPrinted>2018-04-13T20:19:27Z</cp:lastPrinted>
  <dcterms:created xsi:type="dcterms:W3CDTF">1997-07-21T20:40:33Z</dcterms:created>
  <dcterms:modified xsi:type="dcterms:W3CDTF">2018-05-18T17:16:22Z</dcterms:modified>
</cp:coreProperties>
</file>