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BOM" sheetId="4" r:id="rId1"/>
    <sheet name="Sheet1" sheetId="5" r:id="rId2"/>
  </sheets>
  <definedNames>
    <definedName name="SwitchBoard" localSheetId="0">BOM!$A$1:$I$75</definedName>
    <definedName name="SwitchBoardNew" localSheetId="1">Sheet1!$A$1:$L$88</definedName>
  </definedNames>
  <calcPr calcId="162913"/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2" i="4"/>
  <c r="J2" i="4" a="1"/>
  <c r="J2" i="4" s="1"/>
  <c r="J3" i="4" s="1" a="1"/>
  <c r="J3" i="4" s="1"/>
  <c r="J4" i="4" l="1" a="1"/>
  <c r="J4" i="4" s="1"/>
  <c r="J5" i="4" l="1" a="1"/>
  <c r="J5" i="4" s="1"/>
  <c r="E79" i="4"/>
  <c r="E78" i="4"/>
  <c r="E77" i="4" a="1"/>
  <c r="E77" i="4" s="1"/>
  <c r="J6" i="4" l="1" a="1"/>
  <c r="J6" i="4" s="1"/>
  <c r="J7" i="4" s="1" a="1"/>
  <c r="J7" i="4" s="1"/>
  <c r="J8" i="4" s="1" a="1"/>
  <c r="J8" i="4" s="1"/>
  <c r="E80" i="4"/>
  <c r="J9" i="4" l="1" a="1"/>
  <c r="J9" i="4" s="1"/>
  <c r="J10" i="4" l="1" a="1"/>
  <c r="J10" i="4" s="1"/>
  <c r="J11" i="4" l="1" a="1"/>
  <c r="J11" i="4" s="1"/>
  <c r="J12" i="4" l="1" a="1"/>
  <c r="J12" i="4" s="1"/>
  <c r="J13" i="4" l="1" a="1"/>
  <c r="J13" i="4" s="1"/>
  <c r="J14" i="4" s="1" a="1"/>
  <c r="J14" i="4" s="1"/>
  <c r="J15" i="4" s="1" a="1"/>
  <c r="J15" i="4" s="1"/>
  <c r="J16" i="4" s="1" a="1"/>
  <c r="J16" i="4" s="1"/>
  <c r="J17" i="4" s="1" a="1"/>
  <c r="J17" i="4" s="1"/>
  <c r="J18" i="4" s="1" a="1"/>
  <c r="J18" i="4" s="1"/>
  <c r="J19" i="4" s="1" a="1"/>
  <c r="J19" i="4" s="1"/>
  <c r="J20" i="4" s="1" a="1"/>
  <c r="J20" i="4" s="1"/>
  <c r="J21" i="4" s="1" a="1"/>
  <c r="J21" i="4" s="1"/>
  <c r="J22" i="4" s="1" a="1"/>
  <c r="J22" i="4" s="1"/>
  <c r="J23" i="4" s="1" a="1"/>
  <c r="J23" i="4" s="1"/>
  <c r="J24" i="4" s="1" a="1"/>
  <c r="J24" i="4" s="1"/>
  <c r="J25" i="4" s="1" a="1"/>
  <c r="J25" i="4" s="1"/>
  <c r="J26" i="4" s="1" a="1"/>
  <c r="J26" i="4" s="1"/>
  <c r="J27" i="4" s="1" a="1"/>
  <c r="J27" i="4" s="1"/>
  <c r="J28" i="4" s="1" a="1"/>
  <c r="J28" i="4" s="1"/>
  <c r="J29" i="4" s="1" a="1"/>
  <c r="J29" i="4" s="1"/>
  <c r="J30" i="4" s="1" a="1"/>
  <c r="J30" i="4" s="1"/>
  <c r="J31" i="4" s="1" a="1"/>
  <c r="J31" i="4" s="1"/>
  <c r="J32" i="4" s="1" a="1"/>
  <c r="J32" i="4" s="1"/>
  <c r="J33" i="4" s="1" a="1"/>
  <c r="J33" i="4" s="1"/>
  <c r="J34" i="4" s="1" a="1"/>
  <c r="J34" i="4" s="1"/>
  <c r="J35" i="4" s="1" a="1"/>
  <c r="J35" i="4" s="1"/>
  <c r="J36" i="4" s="1" a="1"/>
  <c r="J36" i="4" s="1"/>
  <c r="J37" i="4" s="1" a="1"/>
  <c r="J37" i="4" s="1"/>
  <c r="J38" i="4" s="1" a="1"/>
  <c r="J38" i="4" s="1"/>
  <c r="J39" i="4" s="1" a="1"/>
  <c r="J39" i="4" s="1"/>
  <c r="J40" i="4" s="1" a="1"/>
  <c r="J40" i="4" s="1"/>
  <c r="J41" i="4" s="1" a="1"/>
  <c r="J41" i="4" s="1"/>
  <c r="J42" i="4" s="1" a="1"/>
  <c r="J42" i="4" s="1"/>
  <c r="J43" i="4" s="1" a="1"/>
  <c r="J43" i="4" s="1"/>
  <c r="J44" i="4" s="1" a="1"/>
  <c r="J44" i="4" s="1"/>
  <c r="J45" i="4" s="1" a="1"/>
  <c r="J45" i="4" s="1"/>
  <c r="J46" i="4" s="1" a="1"/>
  <c r="J46" i="4" s="1"/>
  <c r="J47" i="4" s="1" a="1"/>
  <c r="J47" i="4" s="1"/>
  <c r="J48" i="4" s="1" a="1"/>
  <c r="J48" i="4" s="1"/>
  <c r="J49" i="4" l="1" a="1"/>
  <c r="J49" i="4" s="1"/>
</calcChain>
</file>

<file path=xl/connections.xml><?xml version="1.0" encoding="utf-8"?>
<connections xmlns="http://schemas.openxmlformats.org/spreadsheetml/2006/main">
  <connection id="1" name="SwitchBoard11" type="6" refreshedVersion="4" background="1" saveData="1">
    <textPr codePage="437" sourceFile="C:\Users\Jimbles\Copy\ScouseTom\src\schematics\ScouseTom_SwitchNetwork\SwitchBoard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witchBoardNew" type="6" refreshedVersion="6" background="1" saveData="1">
    <textPr codePage="437" sourceFile="C:\Users\Jimbles\Copy\ScouseTom\src\schematics\ScouseTom_SwitchNetwork\Gerber\SwitchBoardNew.csv" tab="0" semicolon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<sst xmlns="http://schemas.openxmlformats.org/spreadsheetml/2006/main" count="1017" uniqueCount="235">
  <si>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</si>
  <si>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</si>
  <si>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</si>
  <si>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</si>
  <si>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</si>
  <si>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</si>
  <si>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</si>
  <si>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</si>
  <si>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10uF</t>
  </si>
  <si>
    <t>C-EUC0805</t>
  </si>
  <si>
    <t>C0805</t>
  </si>
  <si>
    <t>C2</t>
  </si>
  <si>
    <t>C3</t>
  </si>
  <si>
    <t>C4</t>
  </si>
  <si>
    <t>0.1uF</t>
  </si>
  <si>
    <t>C5</t>
  </si>
  <si>
    <t>C6</t>
  </si>
  <si>
    <t>C7</t>
  </si>
  <si>
    <t>C8</t>
  </si>
  <si>
    <t>C9</t>
  </si>
  <si>
    <t>2.2uF</t>
  </si>
  <si>
    <t>C10</t>
  </si>
  <si>
    <t>100uF</t>
  </si>
  <si>
    <t>CPOL-EUCT6032</t>
  </si>
  <si>
    <t>CT6032</t>
  </si>
  <si>
    <t>C11</t>
  </si>
  <si>
    <t>C12</t>
  </si>
  <si>
    <t>C13</t>
  </si>
  <si>
    <t>C14</t>
  </si>
  <si>
    <t>0.01uF</t>
  </si>
  <si>
    <t>C15</t>
  </si>
  <si>
    <t>C16</t>
  </si>
  <si>
    <t>C17</t>
  </si>
  <si>
    <t>C18</t>
  </si>
  <si>
    <t>.1uF</t>
  </si>
  <si>
    <t>C19</t>
  </si>
  <si>
    <t>1uF</t>
  </si>
  <si>
    <t>C20</t>
  </si>
  <si>
    <t>C21</t>
  </si>
  <si>
    <t>C22</t>
  </si>
  <si>
    <t>C23</t>
  </si>
  <si>
    <t>C24</t>
  </si>
  <si>
    <t>C25</t>
  </si>
  <si>
    <t>C26</t>
  </si>
  <si>
    <t>C27</t>
  </si>
  <si>
    <t>LT1763CDE-5</t>
  </si>
  <si>
    <t>DFN12</t>
  </si>
  <si>
    <t>ADUM1412ARWZ</t>
  </si>
  <si>
    <t>SOIC127P1032X265-16N</t>
  </si>
  <si>
    <t>L1</t>
  </si>
  <si>
    <t>6.8uH</t>
  </si>
  <si>
    <t>WE-PD-7447779006_7332/7345_PLASTIC_BASE</t>
  </si>
  <si>
    <t>WE-PD_7332/7345_PLASTIC_BASE</t>
  </si>
  <si>
    <t>LED1</t>
  </si>
  <si>
    <t>YELLOW</t>
  </si>
  <si>
    <t>LEDSML0805</t>
  </si>
  <si>
    <t>SML0805</t>
  </si>
  <si>
    <t>LED</t>
  </si>
  <si>
    <t>LED2</t>
  </si>
  <si>
    <t>GREEN</t>
  </si>
  <si>
    <t>LED3</t>
  </si>
  <si>
    <t>RED</t>
  </si>
  <si>
    <t>R1</t>
  </si>
  <si>
    <t>R-EU_M0805</t>
  </si>
  <si>
    <t>M0805</t>
  </si>
  <si>
    <t>R2</t>
  </si>
  <si>
    <t>1k</t>
  </si>
  <si>
    <t>R3</t>
  </si>
  <si>
    <t>2k</t>
  </si>
  <si>
    <t>R4</t>
  </si>
  <si>
    <t>2M</t>
  </si>
  <si>
    <t>R5</t>
  </si>
  <si>
    <t>360k</t>
  </si>
  <si>
    <t>R6</t>
  </si>
  <si>
    <t>10k</t>
  </si>
  <si>
    <t>R7</t>
  </si>
  <si>
    <t>R8</t>
  </si>
  <si>
    <t>1.8M</t>
  </si>
  <si>
    <t>R9</t>
  </si>
  <si>
    <t>82k</t>
  </si>
  <si>
    <t>R10</t>
  </si>
  <si>
    <t>200k</t>
  </si>
  <si>
    <t>R11</t>
  </si>
  <si>
    <t>R12</t>
  </si>
  <si>
    <t>R13</t>
  </si>
  <si>
    <t>R14</t>
  </si>
  <si>
    <t>4.7k</t>
  </si>
  <si>
    <t>R15</t>
  </si>
  <si>
    <t>47k</t>
  </si>
  <si>
    <t>R16</t>
  </si>
  <si>
    <t>R17</t>
  </si>
  <si>
    <t>R18</t>
  </si>
  <si>
    <t>R19</t>
  </si>
  <si>
    <t>R20</t>
  </si>
  <si>
    <t>R21</t>
  </si>
  <si>
    <t>R22</t>
  </si>
  <si>
    <t>R23</t>
  </si>
  <si>
    <t>10M</t>
  </si>
  <si>
    <t>R24</t>
  </si>
  <si>
    <t>T1</t>
  </si>
  <si>
    <t>PNP</t>
  </si>
  <si>
    <t>BC807-40-PNP-SOT23-BEC</t>
  </si>
  <si>
    <t>SOT23-BEC</t>
  </si>
  <si>
    <t>U1</t>
  </si>
  <si>
    <t>MCP73831</t>
  </si>
  <si>
    <t>SOT23-5</t>
  </si>
  <si>
    <t>U2</t>
  </si>
  <si>
    <t>ADG714BRUZ</t>
  </si>
  <si>
    <t>SOP65P640X120-24N</t>
  </si>
  <si>
    <t>U3</t>
  </si>
  <si>
    <t>U4</t>
  </si>
  <si>
    <t>TPS61090RSAR</t>
  </si>
  <si>
    <t>VREG_TPS6103XSPARKFUNVERSION</t>
  </si>
  <si>
    <t>QFN16-4X4</t>
  </si>
  <si>
    <t>U5</t>
  </si>
  <si>
    <t>U6</t>
  </si>
  <si>
    <t>U7</t>
  </si>
  <si>
    <t>U8</t>
  </si>
  <si>
    <t>U9</t>
  </si>
  <si>
    <t>U10</t>
  </si>
  <si>
    <t>U11</t>
  </si>
  <si>
    <t>ADUM1410ARWZ</t>
  </si>
  <si>
    <t>U12</t>
  </si>
  <si>
    <t>U13</t>
  </si>
  <si>
    <t>X1</t>
  </si>
  <si>
    <t>USB-MICROB</t>
  </si>
  <si>
    <t>IC, DIG ISOLATOR</t>
  </si>
  <si>
    <t>PNP Transistror</t>
  </si>
  <si>
    <t>PCB Train Free Component Stock</t>
  </si>
  <si>
    <t>Number unique components</t>
  </si>
  <si>
    <t>Number Free</t>
  </si>
  <si>
    <t>Number Non Free</t>
  </si>
  <si>
    <t>Total</t>
  </si>
  <si>
    <t>KPT-2012CGCK</t>
  </si>
  <si>
    <t>KPT-2012EC</t>
  </si>
  <si>
    <t>KPT-2012YC</t>
  </si>
  <si>
    <t>MC0805B104K500CT</t>
  </si>
  <si>
    <t>MC0805B105K250CT</t>
  </si>
  <si>
    <t>MC0805X106K6R3CT</t>
  </si>
  <si>
    <t>MC0805B225K250CT</t>
  </si>
  <si>
    <t>MC0805B103K500CT</t>
  </si>
  <si>
    <t>293D107X9010C2TE3</t>
  </si>
  <si>
    <t>MCP73831T-2ACI/OT</t>
  </si>
  <si>
    <t>MC01W0805110K</t>
  </si>
  <si>
    <t>MC01W08051470R</t>
  </si>
  <si>
    <t>MC01W080511K</t>
  </si>
  <si>
    <t>MC01W0805147K</t>
  </si>
  <si>
    <t>MC01W080512K</t>
  </si>
  <si>
    <t>MC01W08051470K</t>
  </si>
  <si>
    <t>MC01W08051820K</t>
  </si>
  <si>
    <t>MC01W080512M00</t>
  </si>
  <si>
    <t>MC01W08051360K</t>
  </si>
  <si>
    <t>MC01W080511M80</t>
  </si>
  <si>
    <t>MC01W0805110M0</t>
  </si>
  <si>
    <t>BC807-40,215</t>
  </si>
  <si>
    <t>TPS61090RSARG4</t>
  </si>
  <si>
    <t>CAPACITOR, European symbol</t>
  </si>
  <si>
    <t>POLARIZED CAPACITOR, European symbol</t>
  </si>
  <si>
    <t>SMD-Shielded Power Inductors WE-PD</t>
  </si>
  <si>
    <t>LED4</t>
  </si>
  <si>
    <t>RESISTOR, European symbol</t>
  </si>
  <si>
    <t>Miniature single cell, fully integrated Li-Ion, Li-polymer charge management controller</t>
  </si>
  <si>
    <t>CMOS, Low Voltage Serially Controlled, Octal SPST Switches</t>
  </si>
  <si>
    <t>TPS6103x 4A Boost - 1.8-5.5V Input, Adjustable Output to 5.5V</t>
  </si>
  <si>
    <t>500mA, Low Noise, LDO Micropower Regulators</t>
  </si>
  <si>
    <t>ISOLATOR, DGTL, 4CHAN</t>
  </si>
  <si>
    <t>U14</t>
  </si>
  <si>
    <t>U15</t>
  </si>
  <si>
    <t>PCBTRAIN FREE</t>
  </si>
  <si>
    <t>47346-0001</t>
  </si>
  <si>
    <t>MF</t>
  </si>
  <si>
    <t>OC_NEWARK</t>
  </si>
  <si>
    <t>PACKAGE</t>
  </si>
  <si>
    <t>PROD_ID</t>
  </si>
  <si>
    <t>SUPPLIER</t>
  </si>
  <si>
    <t>JP1</t>
  </si>
  <si>
    <t>IN</t>
  </si>
  <si>
    <t>M02PTH</t>
  </si>
  <si>
    <t>1X02</t>
  </si>
  <si>
    <t>Header 2</t>
  </si>
  <si>
    <t>JP2</t>
  </si>
  <si>
    <t>LiPoIN</t>
  </si>
  <si>
    <t>JP3</t>
  </si>
  <si>
    <t>LiPo</t>
  </si>
  <si>
    <t>M02-JST-2MM-SMT</t>
  </si>
  <si>
    <t>JST-2-SMD</t>
  </si>
  <si>
    <t>JP4</t>
  </si>
  <si>
    <t>PWR</t>
  </si>
  <si>
    <t>PINHD-1X2</t>
  </si>
  <si>
    <t>PIN HEADER</t>
  </si>
  <si>
    <t>JP5</t>
  </si>
  <si>
    <t>Shld</t>
  </si>
  <si>
    <t>JP6</t>
  </si>
  <si>
    <t>JP8</t>
  </si>
  <si>
    <t>CS_IN+</t>
  </si>
  <si>
    <t>PINHD-1X1</t>
  </si>
  <si>
    <t>1X01</t>
  </si>
  <si>
    <t>JP9</t>
  </si>
  <si>
    <t>CS_IN-</t>
  </si>
  <si>
    <t>08P2857</t>
  </si>
  <si>
    <t>Wuerth Elektronik</t>
  </si>
  <si>
    <t>U$1</t>
  </si>
  <si>
    <t>PINHD-3X7GAP</t>
  </si>
  <si>
    <t>3X07</t>
  </si>
  <si>
    <t>IC-09995</t>
  </si>
  <si>
    <t>59K1531</t>
  </si>
  <si>
    <t>TSSOP-24</t>
  </si>
  <si>
    <t>Analog Devices</t>
  </si>
  <si>
    <t>57M6035</t>
  </si>
  <si>
    <t>73T8174</t>
  </si>
  <si>
    <t>16-Lead SOIC_W</t>
  </si>
  <si>
    <t>MOLEX_47346-0001</t>
  </si>
  <si>
    <t>CONN RCPT 5POS MICRO USB R/A  SMD</t>
  </si>
  <si>
    <t>47M0505</t>
  </si>
  <si>
    <t>5 POS MICRO USB R/A</t>
  </si>
  <si>
    <t>MOLEX</t>
  </si>
  <si>
    <t>X2</t>
  </si>
  <si>
    <t>CTR_ARD</t>
  </si>
  <si>
    <t>F09HP</t>
  </si>
  <si>
    <t>SUB-D</t>
  </si>
  <si>
    <t>unknown</t>
  </si>
  <si>
    <t>X3</t>
  </si>
  <si>
    <t>CTR_OUT</t>
  </si>
  <si>
    <t>M09HP</t>
  </si>
  <si>
    <t>X4</t>
  </si>
  <si>
    <t>DSUB _T</t>
  </si>
  <si>
    <t>F37HP</t>
  </si>
  <si>
    <t>X5</t>
  </si>
  <si>
    <t>DSUB_B</t>
  </si>
  <si>
    <t>M37HP</t>
  </si>
  <si>
    <t>X6</t>
  </si>
  <si>
    <t>CTR_IN</t>
  </si>
  <si>
    <t> S2B-PH-SM4-TB(LF)(SN)</t>
  </si>
  <si>
    <t>uniq</t>
  </si>
  <si>
    <t>cnt non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</si>
</sst>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rgb="FF333333"/>
      <name val="Verdana"/>
      <family val="2"/>
    </font>
    <font>
      <sz val="10"/>
      <color rgb="FF222426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/>
    <xf numFmtId="0" fontId="19" fillId="0" borderId="0" xfId="0" applyFont="1" applyFill="1"/>
    <xf numFmtId="0" fontId="19" fillId="0" borderId="0" xfId="0" applyFont="1" applyFill="1" applyAlignment="1">
      <alignment horizontal="left"/>
    </xf>
    <xf numFmtId="0" fontId="21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theme="0" tint="-0.1499679555650502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witchBoard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witchBoardNew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F1" zoomScaleNormal="100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5.140625" style="9" bestFit="1" customWidth="1"/>
    <col min="2" max="2" width="16" style="9" bestFit="1" customWidth="1"/>
    <col min="3" max="3" width="42.140625" style="9" bestFit="1" customWidth="1"/>
    <col min="4" max="4" width="31" style="9" bestFit="1" customWidth="1"/>
    <col min="5" max="5" width="79.7109375" style="9" bestFit="1" customWidth="1"/>
    <col min="6" max="6" width="22" style="7" bestFit="1" customWidth="1"/>
    <col min="7" max="7" width="12.140625" style="9" customWidth="1"/>
    <col min="8" max="8" width="30.42578125" style="9" bestFit="1" customWidth="1"/>
    <col min="9" max="9" width="15" style="9" customWidth="1"/>
    <col min="10" max="16384" width="9.140625" style="9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168</v>
      </c>
      <c r="J1" s="1" t="s">
        <v>233</v>
      </c>
      <c r="K1" s="1" t="s">
        <v>234</v>
      </c>
    </row>
    <row r="2" spans="1:11" x14ac:dyDescent="0.25">
      <c r="A2" s="9" t="s">
        <v>7</v>
      </c>
      <c r="B2" s="9" t="s">
        <v>8</v>
      </c>
      <c r="C2" s="9" t="s">
        <v>9</v>
      </c>
      <c r="D2" s="9" t="s">
        <v>10</v>
      </c>
      <c r="E2" s="9" t="s">
        <v>156</v>
      </c>
      <c r="F2" s="3" t="s">
        <v>138</v>
      </c>
      <c r="G2" s="4">
        <v>2320852</v>
      </c>
      <c r="J2" s="12">
        <f t="array" ref="J2">INDEX($G$2:$G$75, MATCH(0, COUNTIF($J$1:J1, $G$2:$G$75), 0))</f>
        <v>2320852</v>
      </c>
      <c r="K2" s="9">
        <f>COUNTIFS($G$2:$G$75,J2,$H$2:$H$75,"")</f>
        <v>4</v>
      </c>
    </row>
    <row r="3" spans="1:11" x14ac:dyDescent="0.25">
      <c r="A3" s="9" t="s">
        <v>11</v>
      </c>
      <c r="B3" s="9" t="s">
        <v>8</v>
      </c>
      <c r="C3" s="9" t="s">
        <v>9</v>
      </c>
      <c r="D3" s="9" t="s">
        <v>10</v>
      </c>
      <c r="E3" s="9" t="s">
        <v>156</v>
      </c>
      <c r="F3" s="3" t="s">
        <v>138</v>
      </c>
      <c r="G3" s="4">
        <v>2320852</v>
      </c>
      <c r="J3" s="12">
        <f t="array" ref="J3">INDEX($G$2:$G$75, MATCH(0, COUNTIF($J$1:J2, $G$2:$G$75), 0))</f>
        <v>1759265</v>
      </c>
      <c r="K3" s="9">
        <f t="shared" ref="K3:K31" si="0">COUNTIFS($G$2:$G$75,J3,$H$2:$H$75,"")</f>
        <v>0</v>
      </c>
    </row>
    <row r="4" spans="1:11" x14ac:dyDescent="0.25">
      <c r="A4" s="9" t="s">
        <v>12</v>
      </c>
      <c r="B4" s="9" t="s">
        <v>8</v>
      </c>
      <c r="C4" s="9" t="s">
        <v>9</v>
      </c>
      <c r="D4" s="9" t="s">
        <v>10</v>
      </c>
      <c r="E4" s="9" t="s">
        <v>156</v>
      </c>
      <c r="F4" s="3" t="s">
        <v>138</v>
      </c>
      <c r="G4" s="4">
        <v>2320852</v>
      </c>
      <c r="J4" s="12">
        <f t="array" ref="J4">INDEX($G$2:$G$75, MATCH(0, COUNTIF($J$1:J3, $G$2:$G$75), 0))</f>
        <v>2320829</v>
      </c>
      <c r="K4" s="9">
        <f t="shared" si="0"/>
        <v>0</v>
      </c>
    </row>
    <row r="5" spans="1:11" x14ac:dyDescent="0.25">
      <c r="A5" s="9" t="s">
        <v>13</v>
      </c>
      <c r="B5" s="9" t="s">
        <v>14</v>
      </c>
      <c r="C5" s="9" t="s">
        <v>9</v>
      </c>
      <c r="D5" s="9" t="s">
        <v>10</v>
      </c>
      <c r="E5" s="9" t="s">
        <v>156</v>
      </c>
      <c r="F5" s="2" t="s">
        <v>136</v>
      </c>
      <c r="G5" s="5">
        <v>1759265</v>
      </c>
      <c r="H5" s="2" t="s">
        <v>128</v>
      </c>
      <c r="I5" s="2"/>
      <c r="J5" s="12">
        <f t="array" ref="J5">INDEX($G$2:$G$75, MATCH(0, COUNTIF($J$1:J4, $G$2:$G$75), 0))</f>
        <v>2353063</v>
      </c>
      <c r="K5" s="9">
        <f t="shared" si="0"/>
        <v>2</v>
      </c>
    </row>
    <row r="6" spans="1:11" x14ac:dyDescent="0.25">
      <c r="A6" s="9" t="s">
        <v>15</v>
      </c>
      <c r="B6" s="9" t="s">
        <v>14</v>
      </c>
      <c r="C6" s="9" t="s">
        <v>9</v>
      </c>
      <c r="D6" s="9" t="s">
        <v>10</v>
      </c>
      <c r="E6" s="9" t="s">
        <v>156</v>
      </c>
      <c r="F6" s="2" t="s">
        <v>136</v>
      </c>
      <c r="G6" s="5">
        <v>1759265</v>
      </c>
      <c r="H6" s="2" t="s">
        <v>128</v>
      </c>
      <c r="I6" s="2"/>
      <c r="J6" s="12">
        <f t="array" ref="J6">INDEX($G$2:$G$75, MATCH(0, COUNTIF($J$1:J5, $G$2:$G$75), 0))</f>
        <v>1759246</v>
      </c>
      <c r="K6" s="9">
        <f t="shared" si="0"/>
        <v>0</v>
      </c>
    </row>
    <row r="7" spans="1:11" x14ac:dyDescent="0.25">
      <c r="A7" s="9" t="s">
        <v>16</v>
      </c>
      <c r="B7" s="9" t="s">
        <v>14</v>
      </c>
      <c r="C7" s="9" t="s">
        <v>9</v>
      </c>
      <c r="D7" s="9" t="s">
        <v>10</v>
      </c>
      <c r="E7" s="9" t="s">
        <v>156</v>
      </c>
      <c r="F7" s="2" t="s">
        <v>136</v>
      </c>
      <c r="G7" s="5">
        <v>1759265</v>
      </c>
      <c r="H7" s="2" t="s">
        <v>128</v>
      </c>
      <c r="I7" s="2"/>
      <c r="J7" s="12">
        <f t="array" ref="J7">INDEX($G$2:$G$75, MATCH(0, COUNTIF($J$1:J6, $G$2:$G$75), 0))</f>
        <v>2320827</v>
      </c>
      <c r="K7" s="9">
        <f t="shared" si="0"/>
        <v>0</v>
      </c>
    </row>
    <row r="8" spans="1:11" x14ac:dyDescent="0.25">
      <c r="A8" s="9" t="s">
        <v>17</v>
      </c>
      <c r="B8" s="9" t="s">
        <v>14</v>
      </c>
      <c r="C8" s="9" t="s">
        <v>9</v>
      </c>
      <c r="D8" s="9" t="s">
        <v>10</v>
      </c>
      <c r="E8" s="9" t="s">
        <v>156</v>
      </c>
      <c r="F8" s="2" t="s">
        <v>136</v>
      </c>
      <c r="G8" s="5">
        <v>1759265</v>
      </c>
      <c r="H8" s="2" t="s">
        <v>128</v>
      </c>
      <c r="I8" s="2"/>
      <c r="J8" s="12">
        <f t="array" ref="J8">INDEX($G$2:$G$75, MATCH(0, COUNTIF($J$1:J7, $G$2:$G$75), 0))</f>
        <v>9492615</v>
      </c>
      <c r="K8" s="9">
        <f t="shared" si="0"/>
        <v>1</v>
      </c>
    </row>
    <row r="9" spans="1:11" x14ac:dyDescent="0.25">
      <c r="A9" s="9" t="s">
        <v>18</v>
      </c>
      <c r="B9" s="9" t="s">
        <v>14</v>
      </c>
      <c r="C9" s="9" t="s">
        <v>9</v>
      </c>
      <c r="D9" s="9" t="s">
        <v>10</v>
      </c>
      <c r="E9" s="9" t="s">
        <v>156</v>
      </c>
      <c r="F9" s="2" t="s">
        <v>136</v>
      </c>
      <c r="G9" s="5">
        <v>1759265</v>
      </c>
      <c r="H9" s="2" t="s">
        <v>128</v>
      </c>
      <c r="I9" s="2"/>
      <c r="J9" s="12">
        <f t="array" ref="J9">INDEX($G$2:$G$75, MATCH(0, COUNTIF($J$1:J8, $G$2:$G$75), 0))</f>
        <v>1635987</v>
      </c>
      <c r="K9" s="9">
        <f t="shared" si="0"/>
        <v>1</v>
      </c>
    </row>
    <row r="10" spans="1:11" ht="15.75" x14ac:dyDescent="0.25">
      <c r="A10" s="9" t="s">
        <v>19</v>
      </c>
      <c r="B10" s="9" t="s">
        <v>20</v>
      </c>
      <c r="C10" s="9" t="s">
        <v>9</v>
      </c>
      <c r="D10" s="9" t="s">
        <v>10</v>
      </c>
      <c r="E10" s="9" t="s">
        <v>156</v>
      </c>
      <c r="F10" s="10" t="s">
        <v>139</v>
      </c>
      <c r="G10" s="11">
        <v>2320829</v>
      </c>
      <c r="H10" s="2" t="s">
        <v>128</v>
      </c>
      <c r="I10" s="2"/>
      <c r="J10" s="12">
        <f t="array" ref="J10">INDEX($G$2:$G$75, MATCH(0, COUNTIF($J$1:J9, $G$2:$G$75), 0))</f>
        <v>2099243</v>
      </c>
      <c r="K10" s="9">
        <f t="shared" si="0"/>
        <v>0</v>
      </c>
    </row>
    <row r="11" spans="1:11" x14ac:dyDescent="0.25">
      <c r="A11" s="9" t="s">
        <v>21</v>
      </c>
      <c r="B11" s="9" t="s">
        <v>22</v>
      </c>
      <c r="C11" s="9" t="s">
        <v>23</v>
      </c>
      <c r="D11" s="9" t="s">
        <v>24</v>
      </c>
      <c r="E11" s="9" t="s">
        <v>157</v>
      </c>
      <c r="F11" s="9" t="s">
        <v>141</v>
      </c>
      <c r="G11" s="7">
        <v>2353063</v>
      </c>
      <c r="J11" s="12">
        <f t="array" ref="J11">INDEX($G$2:$G$75, MATCH(0, COUNTIF($J$1:J10, $G$2:$G$75), 0))</f>
        <v>2099235</v>
      </c>
      <c r="K11" s="9">
        <f t="shared" si="0"/>
        <v>0</v>
      </c>
    </row>
    <row r="12" spans="1:11" x14ac:dyDescent="0.25">
      <c r="A12" s="9" t="s">
        <v>25</v>
      </c>
      <c r="B12" s="9" t="s">
        <v>8</v>
      </c>
      <c r="C12" s="9" t="s">
        <v>9</v>
      </c>
      <c r="D12" s="9" t="s">
        <v>10</v>
      </c>
      <c r="E12" s="9" t="s">
        <v>156</v>
      </c>
      <c r="F12" s="3" t="s">
        <v>138</v>
      </c>
      <c r="G12" s="4">
        <v>2320852</v>
      </c>
      <c r="J12" s="12">
        <f t="array" ref="J12">INDEX($G$2:$G$75, MATCH(0, COUNTIF($J$1:J11, $G$2:$G$75), 0))</f>
        <v>2099236</v>
      </c>
      <c r="K12" s="9">
        <f t="shared" si="0"/>
        <v>0</v>
      </c>
    </row>
    <row r="13" spans="1:11" x14ac:dyDescent="0.25">
      <c r="A13" s="9" t="s">
        <v>26</v>
      </c>
      <c r="B13" s="9" t="s">
        <v>14</v>
      </c>
      <c r="C13" s="9" t="s">
        <v>9</v>
      </c>
      <c r="D13" s="9" t="s">
        <v>10</v>
      </c>
      <c r="E13" s="9" t="s">
        <v>156</v>
      </c>
      <c r="F13" s="2" t="s">
        <v>136</v>
      </c>
      <c r="G13" s="5">
        <v>1759265</v>
      </c>
      <c r="H13" s="2" t="s">
        <v>128</v>
      </c>
      <c r="I13" s="2"/>
      <c r="J13" s="12">
        <f t="array" ref="J13">INDEX($G$2:$G$75, MATCH(0, COUNTIF($J$1:J12, $G$2:$G$75), 0))</f>
        <v>2129087</v>
      </c>
      <c r="K13" s="9">
        <f t="shared" si="0"/>
        <v>0</v>
      </c>
    </row>
    <row r="14" spans="1:11" x14ac:dyDescent="0.25">
      <c r="A14" s="9" t="s">
        <v>27</v>
      </c>
      <c r="B14" s="9" t="s">
        <v>14</v>
      </c>
      <c r="C14" s="9" t="s">
        <v>9</v>
      </c>
      <c r="D14" s="9" t="s">
        <v>10</v>
      </c>
      <c r="E14" s="9" t="s">
        <v>156</v>
      </c>
      <c r="F14" s="2" t="s">
        <v>136</v>
      </c>
      <c r="G14" s="5">
        <v>1759265</v>
      </c>
      <c r="H14" s="2" t="s">
        <v>128</v>
      </c>
      <c r="I14" s="2"/>
      <c r="J14" s="12">
        <f t="array" ref="J14">INDEX($G$2:$G$75, MATCH(0, COUNTIF($J$1:J13, $G$2:$G$75), 0))</f>
        <v>2129113</v>
      </c>
      <c r="K14" s="9">
        <f t="shared" si="0"/>
        <v>0</v>
      </c>
    </row>
    <row r="15" spans="1:11" ht="15.75" x14ac:dyDescent="0.25">
      <c r="A15" s="9" t="s">
        <v>28</v>
      </c>
      <c r="B15" s="9" t="s">
        <v>29</v>
      </c>
      <c r="C15" s="9" t="s">
        <v>9</v>
      </c>
      <c r="D15" s="9" t="s">
        <v>10</v>
      </c>
      <c r="E15" s="9" t="s">
        <v>156</v>
      </c>
      <c r="F15" s="10" t="s">
        <v>140</v>
      </c>
      <c r="G15" s="11">
        <v>1759246</v>
      </c>
      <c r="H15" s="2" t="s">
        <v>128</v>
      </c>
      <c r="I15" s="2"/>
      <c r="J15" s="12">
        <f t="array" ref="J15">INDEX($G$2:$G$75, MATCH(0, COUNTIF($J$1:J14, $G$2:$G$75), 0))</f>
        <v>2129135</v>
      </c>
      <c r="K15" s="9">
        <f t="shared" si="0"/>
        <v>0</v>
      </c>
    </row>
    <row r="16" spans="1:11" x14ac:dyDescent="0.25">
      <c r="A16" s="9" t="s">
        <v>30</v>
      </c>
      <c r="B16" s="9" t="s">
        <v>22</v>
      </c>
      <c r="C16" s="9" t="s">
        <v>23</v>
      </c>
      <c r="D16" s="9" t="s">
        <v>24</v>
      </c>
      <c r="E16" s="9" t="s">
        <v>157</v>
      </c>
      <c r="F16" s="9" t="s">
        <v>141</v>
      </c>
      <c r="G16" s="7">
        <v>2353063</v>
      </c>
      <c r="H16" s="2"/>
      <c r="I16" s="2"/>
      <c r="J16" s="12">
        <f t="array" ref="J16">INDEX($G$2:$G$75, MATCH(0, COUNTIF($J$1:J15, $G$2:$G$75), 0))</f>
        <v>2129375</v>
      </c>
      <c r="K16" s="9">
        <f t="shared" si="0"/>
        <v>0</v>
      </c>
    </row>
    <row r="17" spans="1:11" x14ac:dyDescent="0.25">
      <c r="A17" s="9" t="s">
        <v>31</v>
      </c>
      <c r="B17" s="9" t="s">
        <v>14</v>
      </c>
      <c r="C17" s="9" t="s">
        <v>9</v>
      </c>
      <c r="D17" s="9" t="s">
        <v>10</v>
      </c>
      <c r="E17" s="9" t="s">
        <v>156</v>
      </c>
      <c r="F17" s="2" t="s">
        <v>136</v>
      </c>
      <c r="G17" s="5">
        <v>1759265</v>
      </c>
      <c r="H17" s="2" t="s">
        <v>128</v>
      </c>
      <c r="I17" s="2"/>
      <c r="J17" s="12">
        <f t="array" ref="J17">INDEX($G$2:$G$75, MATCH(0, COUNTIF($J$1:J16, $G$2:$G$75), 0))</f>
        <v>2129319</v>
      </c>
      <c r="K17" s="9">
        <f t="shared" si="0"/>
        <v>0</v>
      </c>
    </row>
    <row r="18" spans="1:11" x14ac:dyDescent="0.25">
      <c r="A18" s="9" t="s">
        <v>32</v>
      </c>
      <c r="B18" s="9" t="s">
        <v>14</v>
      </c>
      <c r="C18" s="9" t="s">
        <v>9</v>
      </c>
      <c r="D18" s="9" t="s">
        <v>10</v>
      </c>
      <c r="E18" s="9" t="s">
        <v>156</v>
      </c>
      <c r="F18" s="2" t="s">
        <v>136</v>
      </c>
      <c r="G18" s="5">
        <v>1759265</v>
      </c>
      <c r="H18" s="2" t="s">
        <v>128</v>
      </c>
      <c r="I18" s="2"/>
      <c r="J18" s="12">
        <f t="array" ref="J18">INDEX($G$2:$G$75, MATCH(0, COUNTIF($J$1:J17, $G$2:$G$75), 0))</f>
        <v>9332391</v>
      </c>
      <c r="K18" s="9">
        <f t="shared" si="0"/>
        <v>0</v>
      </c>
    </row>
    <row r="19" spans="1:11" x14ac:dyDescent="0.25">
      <c r="A19" s="9" t="s">
        <v>33</v>
      </c>
      <c r="B19" s="9" t="s">
        <v>34</v>
      </c>
      <c r="C19" s="9" t="s">
        <v>9</v>
      </c>
      <c r="D19" s="9" t="s">
        <v>10</v>
      </c>
      <c r="E19" s="9" t="s">
        <v>156</v>
      </c>
      <c r="F19" s="2" t="s">
        <v>136</v>
      </c>
      <c r="G19" s="5">
        <v>1759265</v>
      </c>
      <c r="H19" s="2" t="s">
        <v>128</v>
      </c>
      <c r="I19" s="2"/>
      <c r="J19" s="12">
        <f t="array" ref="J19">INDEX($G$2:$G$75, MATCH(0, COUNTIF($J$1:J18, $G$2:$G$75), 0))</f>
        <v>2129372</v>
      </c>
      <c r="K19" s="9">
        <f t="shared" si="0"/>
        <v>0</v>
      </c>
    </row>
    <row r="20" spans="1:11" x14ac:dyDescent="0.25">
      <c r="A20" s="9" t="s">
        <v>35</v>
      </c>
      <c r="B20" s="9" t="s">
        <v>36</v>
      </c>
      <c r="C20" s="9" t="s">
        <v>9</v>
      </c>
      <c r="D20" s="9" t="s">
        <v>10</v>
      </c>
      <c r="E20" s="9" t="s">
        <v>156</v>
      </c>
      <c r="F20" s="2" t="s">
        <v>137</v>
      </c>
      <c r="G20" s="5">
        <v>2320827</v>
      </c>
      <c r="H20" s="2" t="s">
        <v>128</v>
      </c>
      <c r="I20" s="2"/>
      <c r="J20" s="12">
        <f t="array" ref="J20">INDEX($G$2:$G$75, MATCH(0, COUNTIF($J$1:J19, $G$2:$G$75), 0))</f>
        <v>2351393</v>
      </c>
      <c r="K20" s="9">
        <f t="shared" si="0"/>
        <v>0</v>
      </c>
    </row>
    <row r="21" spans="1:11" x14ac:dyDescent="0.25">
      <c r="A21" s="9" t="s">
        <v>37</v>
      </c>
      <c r="B21" s="9" t="s">
        <v>34</v>
      </c>
      <c r="C21" s="9" t="s">
        <v>9</v>
      </c>
      <c r="D21" s="9" t="s">
        <v>10</v>
      </c>
      <c r="E21" s="9" t="s">
        <v>156</v>
      </c>
      <c r="F21" s="2" t="s">
        <v>136</v>
      </c>
      <c r="G21" s="5">
        <v>1759265</v>
      </c>
      <c r="H21" s="2" t="s">
        <v>128</v>
      </c>
      <c r="I21" s="2"/>
      <c r="J21" s="12">
        <f t="array" ref="J21">INDEX($G$2:$G$75, MATCH(0, COUNTIF($J$1:J20, $G$2:$G$75), 0))</f>
        <v>2129250</v>
      </c>
      <c r="K21" s="9">
        <f t="shared" si="0"/>
        <v>0</v>
      </c>
    </row>
    <row r="22" spans="1:11" x14ac:dyDescent="0.25">
      <c r="A22" s="9" t="s">
        <v>38</v>
      </c>
      <c r="B22" s="9" t="s">
        <v>36</v>
      </c>
      <c r="C22" s="9" t="s">
        <v>9</v>
      </c>
      <c r="D22" s="9" t="s">
        <v>10</v>
      </c>
      <c r="E22" s="9" t="s">
        <v>156</v>
      </c>
      <c r="F22" s="2" t="s">
        <v>137</v>
      </c>
      <c r="G22" s="5">
        <v>2320827</v>
      </c>
      <c r="H22" s="2" t="s">
        <v>128</v>
      </c>
      <c r="I22" s="2"/>
      <c r="J22" s="12">
        <f t="array" ref="J22">INDEX($G$2:$G$75, MATCH(0, COUNTIF($J$1:J21, $G$2:$G$75), 0))</f>
        <v>2129329</v>
      </c>
      <c r="K22" s="9">
        <f t="shared" si="0"/>
        <v>0</v>
      </c>
    </row>
    <row r="23" spans="1:11" x14ac:dyDescent="0.25">
      <c r="A23" s="9" t="s">
        <v>39</v>
      </c>
      <c r="B23" s="9" t="s">
        <v>14</v>
      </c>
      <c r="C23" s="9" t="s">
        <v>9</v>
      </c>
      <c r="D23" s="9" t="s">
        <v>10</v>
      </c>
      <c r="E23" s="9" t="s">
        <v>156</v>
      </c>
      <c r="F23" s="2" t="s">
        <v>136</v>
      </c>
      <c r="G23" s="5">
        <v>1759265</v>
      </c>
      <c r="H23" s="2" t="s">
        <v>128</v>
      </c>
      <c r="I23" s="2"/>
      <c r="J23" s="12">
        <f t="array" ref="J23">INDEX($G$2:$G$75, MATCH(0, COUNTIF($J$1:J22, $G$2:$G$75), 0))</f>
        <v>2129417</v>
      </c>
      <c r="K23" s="9">
        <f t="shared" si="0"/>
        <v>0</v>
      </c>
    </row>
    <row r="24" spans="1:11" x14ac:dyDescent="0.25">
      <c r="A24" s="9" t="s">
        <v>40</v>
      </c>
      <c r="B24" s="9" t="s">
        <v>14</v>
      </c>
      <c r="C24" s="9" t="s">
        <v>9</v>
      </c>
      <c r="D24" s="9" t="s">
        <v>10</v>
      </c>
      <c r="E24" s="9" t="s">
        <v>156</v>
      </c>
      <c r="F24" s="2" t="s">
        <v>136</v>
      </c>
      <c r="G24" s="5">
        <v>1759265</v>
      </c>
      <c r="H24" s="2" t="s">
        <v>128</v>
      </c>
      <c r="I24" s="2"/>
      <c r="J24" s="12">
        <f t="array" ref="J24">INDEX($G$2:$G$75, MATCH(0, COUNTIF($J$1:J23, $G$2:$G$75), 0))</f>
        <v>2336778</v>
      </c>
      <c r="K24" s="9">
        <f t="shared" si="0"/>
        <v>0</v>
      </c>
    </row>
    <row r="25" spans="1:11" x14ac:dyDescent="0.25">
      <c r="A25" s="9" t="s">
        <v>41</v>
      </c>
      <c r="B25" s="9" t="s">
        <v>34</v>
      </c>
      <c r="C25" s="9" t="s">
        <v>9</v>
      </c>
      <c r="D25" s="9" t="s">
        <v>10</v>
      </c>
      <c r="E25" s="9" t="s">
        <v>156</v>
      </c>
      <c r="F25" s="2" t="s">
        <v>136</v>
      </c>
      <c r="G25" s="5">
        <v>1759265</v>
      </c>
      <c r="H25" s="2" t="s">
        <v>128</v>
      </c>
      <c r="I25" s="2"/>
      <c r="J25" s="12">
        <f t="array" ref="J25">INDEX($G$2:$G$75, MATCH(0, COUNTIF($J$1:J24, $G$2:$G$75), 0))</f>
        <v>1332158</v>
      </c>
      <c r="K25" s="9">
        <f t="shared" si="0"/>
        <v>1</v>
      </c>
    </row>
    <row r="26" spans="1:11" x14ac:dyDescent="0.25">
      <c r="A26" s="9" t="s">
        <v>42</v>
      </c>
      <c r="B26" s="9" t="s">
        <v>36</v>
      </c>
      <c r="C26" s="9" t="s">
        <v>9</v>
      </c>
      <c r="D26" s="9" t="s">
        <v>10</v>
      </c>
      <c r="E26" s="9" t="s">
        <v>156</v>
      </c>
      <c r="F26" s="2" t="s">
        <v>137</v>
      </c>
      <c r="G26" s="5">
        <v>2320827</v>
      </c>
      <c r="H26" s="2" t="s">
        <v>128</v>
      </c>
      <c r="I26" s="2"/>
      <c r="J26" s="12">
        <f t="array" ref="J26">INDEX($G$2:$G$75, MATCH(0, COUNTIF($J$1:J25, $G$2:$G$75), 0))</f>
        <v>9604367</v>
      </c>
      <c r="K26" s="9">
        <f t="shared" si="0"/>
        <v>10</v>
      </c>
    </row>
    <row r="27" spans="1:11" x14ac:dyDescent="0.25">
      <c r="A27" s="9" t="s">
        <v>43</v>
      </c>
      <c r="B27" s="9" t="s">
        <v>34</v>
      </c>
      <c r="C27" s="9" t="s">
        <v>9</v>
      </c>
      <c r="D27" s="9" t="s">
        <v>10</v>
      </c>
      <c r="E27" s="9" t="s">
        <v>156</v>
      </c>
      <c r="F27" s="2" t="s">
        <v>136</v>
      </c>
      <c r="G27" s="5">
        <v>1759265</v>
      </c>
      <c r="H27" s="2" t="s">
        <v>128</v>
      </c>
      <c r="I27" s="2"/>
      <c r="J27" s="12">
        <f t="array" ref="J27">INDEX($G$2:$G$75, MATCH(0, COUNTIF($J$1:J26, $G$2:$G$75), 0))</f>
        <v>1207334</v>
      </c>
      <c r="K27" s="9">
        <f t="shared" si="0"/>
        <v>1</v>
      </c>
    </row>
    <row r="28" spans="1:11" x14ac:dyDescent="0.25">
      <c r="A28" s="9" t="s">
        <v>44</v>
      </c>
      <c r="B28" s="9" t="s">
        <v>36</v>
      </c>
      <c r="C28" s="9" t="s">
        <v>9</v>
      </c>
      <c r="D28" s="9" t="s">
        <v>10</v>
      </c>
      <c r="E28" s="9" t="s">
        <v>156</v>
      </c>
      <c r="F28" s="2" t="s">
        <v>137</v>
      </c>
      <c r="G28" s="5">
        <v>2320827</v>
      </c>
      <c r="H28" s="2" t="s">
        <v>128</v>
      </c>
      <c r="I28" s="2"/>
      <c r="J28" s="12">
        <f t="array" ref="J28">INDEX($G$2:$G$75, MATCH(0, COUNTIF($J$1:J27, $G$2:$G$75), 0))</f>
        <v>2115900</v>
      </c>
      <c r="K28" s="9">
        <f t="shared" si="0"/>
        <v>1</v>
      </c>
    </row>
    <row r="29" spans="1:11" x14ac:dyDescent="0.25">
      <c r="A29" s="9" t="s">
        <v>182</v>
      </c>
      <c r="B29" s="9" t="s">
        <v>183</v>
      </c>
      <c r="C29" s="9" t="s">
        <v>184</v>
      </c>
      <c r="D29" s="9" t="s">
        <v>185</v>
      </c>
      <c r="E29" s="9" t="s">
        <v>179</v>
      </c>
      <c r="F29" s="8" t="s">
        <v>232</v>
      </c>
      <c r="G29" s="8">
        <v>9492615</v>
      </c>
      <c r="J29" s="12">
        <f t="array" ref="J29">INDEX($G$2:$G$75, MATCH(0, COUNTIF($J$1:J28, $G$2:$G$75), 0))</f>
        <v>2067770</v>
      </c>
      <c r="K29" s="9">
        <f t="shared" si="0"/>
        <v>1</v>
      </c>
    </row>
    <row r="30" spans="1:11" x14ac:dyDescent="0.25">
      <c r="A30" s="9" t="s">
        <v>49</v>
      </c>
      <c r="B30" s="9" t="s">
        <v>50</v>
      </c>
      <c r="C30" s="9" t="s">
        <v>51</v>
      </c>
      <c r="D30" s="9" t="s">
        <v>52</v>
      </c>
      <c r="E30" s="9" t="s">
        <v>158</v>
      </c>
      <c r="F30" s="9" t="s">
        <v>45</v>
      </c>
      <c r="G30" s="7">
        <v>1635987</v>
      </c>
      <c r="I30" s="2"/>
      <c r="J30" s="12">
        <f t="array" ref="J30">INDEX($G$2:$G$75, MATCH(0, COUNTIF($J$1:J29, $G$2:$G$75), 0))</f>
        <v>2377152</v>
      </c>
      <c r="K30" s="9">
        <f t="shared" si="0"/>
        <v>1</v>
      </c>
    </row>
    <row r="31" spans="1:11" ht="15.75" x14ac:dyDescent="0.25">
      <c r="A31" s="9" t="s">
        <v>53</v>
      </c>
      <c r="B31" s="9" t="s">
        <v>54</v>
      </c>
      <c r="C31" s="9" t="s">
        <v>55</v>
      </c>
      <c r="D31" s="9" t="s">
        <v>56</v>
      </c>
      <c r="E31" s="9" t="s">
        <v>57</v>
      </c>
      <c r="F31" s="11" t="s">
        <v>135</v>
      </c>
      <c r="G31" s="11">
        <v>2099243</v>
      </c>
      <c r="H31" s="2" t="s">
        <v>128</v>
      </c>
      <c r="I31" s="2"/>
      <c r="J31" s="12">
        <f t="array" ref="J31">INDEX($G$2:$G$75, MATCH(0, COUNTIF($J$1:J30, $G$2:$G$75), 0))</f>
        <v>1568026</v>
      </c>
      <c r="K31" s="9">
        <f t="shared" si="0"/>
        <v>1</v>
      </c>
    </row>
    <row r="32" spans="1:11" ht="15.75" x14ac:dyDescent="0.25">
      <c r="A32" s="9" t="s">
        <v>58</v>
      </c>
      <c r="B32" s="9" t="s">
        <v>59</v>
      </c>
      <c r="C32" s="9" t="s">
        <v>55</v>
      </c>
      <c r="D32" s="9" t="s">
        <v>56</v>
      </c>
      <c r="E32" s="9" t="s">
        <v>57</v>
      </c>
      <c r="F32" s="11" t="s">
        <v>133</v>
      </c>
      <c r="G32" s="7">
        <v>2099235</v>
      </c>
      <c r="H32" s="2" t="s">
        <v>128</v>
      </c>
      <c r="I32" s="2"/>
      <c r="J32" s="12" t="e">
        <f t="array" ref="J32">INDEX($G$2:$G$75, MATCH(0, COUNTIF($J$1:J31, $G$2:$G$75), 0))</f>
        <v>#N/A</v>
      </c>
    </row>
    <row r="33" spans="1:10" ht="15.75" x14ac:dyDescent="0.25">
      <c r="A33" s="9" t="s">
        <v>60</v>
      </c>
      <c r="B33" s="9" t="s">
        <v>59</v>
      </c>
      <c r="C33" s="9" t="s">
        <v>55</v>
      </c>
      <c r="D33" s="9" t="s">
        <v>56</v>
      </c>
      <c r="E33" s="9" t="s">
        <v>57</v>
      </c>
      <c r="F33" s="11" t="s">
        <v>133</v>
      </c>
      <c r="G33" s="7">
        <v>2099235</v>
      </c>
      <c r="H33" s="2" t="s">
        <v>128</v>
      </c>
      <c r="I33" s="2"/>
      <c r="J33" s="12" t="e">
        <f t="array" ref="J33">INDEX($G$2:$G$75, MATCH(0, COUNTIF($J$1:J32, $G$2:$G$75), 0))</f>
        <v>#N/A</v>
      </c>
    </row>
    <row r="34" spans="1:10" ht="15.75" x14ac:dyDescent="0.25">
      <c r="A34" s="9" t="s">
        <v>159</v>
      </c>
      <c r="B34" s="9" t="s">
        <v>61</v>
      </c>
      <c r="C34" s="9" t="s">
        <v>55</v>
      </c>
      <c r="D34" s="9" t="s">
        <v>56</v>
      </c>
      <c r="E34" s="9" t="s">
        <v>57</v>
      </c>
      <c r="F34" s="11" t="s">
        <v>134</v>
      </c>
      <c r="G34" s="11">
        <v>2099236</v>
      </c>
      <c r="H34" s="2" t="s">
        <v>128</v>
      </c>
      <c r="I34" s="2"/>
      <c r="J34" s="12" t="e">
        <f t="array" ref="J34">INDEX($G$2:$G$75, MATCH(0, COUNTIF($J$1:J33, $G$2:$G$75), 0))</f>
        <v>#N/A</v>
      </c>
    </row>
    <row r="35" spans="1:10" x14ac:dyDescent="0.25">
      <c r="A35" s="9" t="s">
        <v>62</v>
      </c>
      <c r="B35" s="9">
        <v>470</v>
      </c>
      <c r="C35" s="9" t="s">
        <v>63</v>
      </c>
      <c r="D35" s="9" t="s">
        <v>64</v>
      </c>
      <c r="E35" s="9" t="s">
        <v>160</v>
      </c>
      <c r="F35" s="2" t="s">
        <v>144</v>
      </c>
      <c r="G35" s="5">
        <v>2129087</v>
      </c>
      <c r="H35" s="2" t="s">
        <v>128</v>
      </c>
      <c r="I35" s="2"/>
      <c r="J35" s="12" t="e">
        <f t="array" ref="J35">INDEX($G$2:$G$75, MATCH(0, COUNTIF($J$1:J34, $G$2:$G$75), 0))</f>
        <v>#N/A</v>
      </c>
    </row>
    <row r="36" spans="1:10" ht="15.75" x14ac:dyDescent="0.25">
      <c r="A36" s="9" t="s">
        <v>65</v>
      </c>
      <c r="B36" s="9" t="s">
        <v>66</v>
      </c>
      <c r="C36" s="9" t="s">
        <v>63</v>
      </c>
      <c r="D36" s="9" t="s">
        <v>64</v>
      </c>
      <c r="E36" s="9" t="s">
        <v>160</v>
      </c>
      <c r="F36" s="10" t="s">
        <v>145</v>
      </c>
      <c r="G36" s="11">
        <v>2129113</v>
      </c>
      <c r="H36" s="2" t="s">
        <v>128</v>
      </c>
      <c r="I36" s="2"/>
      <c r="J36" s="12" t="e">
        <f t="array" ref="J36">INDEX($G$2:$G$75, MATCH(0, COUNTIF($J$1:J35, $G$2:$G$75), 0))</f>
        <v>#N/A</v>
      </c>
    </row>
    <row r="37" spans="1:10" ht="15.75" x14ac:dyDescent="0.25">
      <c r="A37" s="9" t="s">
        <v>67</v>
      </c>
      <c r="B37" s="9" t="s">
        <v>68</v>
      </c>
      <c r="C37" s="9" t="s">
        <v>63</v>
      </c>
      <c r="D37" s="9" t="s">
        <v>64</v>
      </c>
      <c r="E37" s="9" t="s">
        <v>160</v>
      </c>
      <c r="F37" s="10" t="s">
        <v>147</v>
      </c>
      <c r="G37" s="11">
        <v>2129135</v>
      </c>
      <c r="H37" s="2" t="s">
        <v>128</v>
      </c>
      <c r="I37" s="2"/>
      <c r="J37" s="12" t="e">
        <f t="array" ref="J37">INDEX($G$2:$G$75, MATCH(0, COUNTIF($J$1:J36, $G$2:$G$75), 0))</f>
        <v>#N/A</v>
      </c>
    </row>
    <row r="38" spans="1:10" ht="15.75" x14ac:dyDescent="0.25">
      <c r="A38" s="9" t="s">
        <v>69</v>
      </c>
      <c r="B38" s="9" t="s">
        <v>70</v>
      </c>
      <c r="C38" s="9" t="s">
        <v>63</v>
      </c>
      <c r="D38" s="9" t="s">
        <v>64</v>
      </c>
      <c r="E38" s="9" t="s">
        <v>160</v>
      </c>
      <c r="F38" s="10" t="s">
        <v>150</v>
      </c>
      <c r="G38" s="11">
        <v>2129375</v>
      </c>
      <c r="H38" s="2" t="s">
        <v>128</v>
      </c>
      <c r="I38" s="2"/>
      <c r="J38" s="12" t="e">
        <f t="array" ref="J38">INDEX($G$2:$G$75, MATCH(0, COUNTIF($J$1:J37, $G$2:$G$75), 0))</f>
        <v>#N/A</v>
      </c>
    </row>
    <row r="39" spans="1:10" ht="15.75" x14ac:dyDescent="0.25">
      <c r="A39" s="9" t="s">
        <v>71</v>
      </c>
      <c r="B39" s="9" t="s">
        <v>72</v>
      </c>
      <c r="C39" s="9" t="s">
        <v>63</v>
      </c>
      <c r="D39" s="9" t="s">
        <v>64</v>
      </c>
      <c r="E39" s="9" t="s">
        <v>160</v>
      </c>
      <c r="F39" s="10" t="s">
        <v>151</v>
      </c>
      <c r="G39" s="11">
        <v>2129319</v>
      </c>
      <c r="H39" s="2" t="s">
        <v>128</v>
      </c>
      <c r="I39" s="2"/>
      <c r="J39" s="12" t="e">
        <f t="array" ref="J39">INDEX($G$2:$G$75, MATCH(0, COUNTIF($J$1:J38, $G$2:$G$75), 0))</f>
        <v>#N/A</v>
      </c>
    </row>
    <row r="40" spans="1:10" x14ac:dyDescent="0.25">
      <c r="A40" s="9" t="s">
        <v>73</v>
      </c>
      <c r="B40" s="9" t="s">
        <v>74</v>
      </c>
      <c r="C40" s="9" t="s">
        <v>63</v>
      </c>
      <c r="D40" s="9" t="s">
        <v>64</v>
      </c>
      <c r="E40" s="9" t="s">
        <v>160</v>
      </c>
      <c r="F40" s="2" t="s">
        <v>143</v>
      </c>
      <c r="G40" s="5">
        <v>9332391</v>
      </c>
      <c r="H40" s="2" t="s">
        <v>128</v>
      </c>
      <c r="I40" s="2"/>
      <c r="J40" s="12" t="e">
        <f t="array" ref="J40">INDEX($G$2:$G$75, MATCH(0, COUNTIF($J$1:J39, $G$2:$G$75), 0))</f>
        <v>#N/A</v>
      </c>
    </row>
    <row r="41" spans="1:10" x14ac:dyDescent="0.25">
      <c r="A41" s="9" t="s">
        <v>75</v>
      </c>
      <c r="B41" s="9" t="s">
        <v>74</v>
      </c>
      <c r="C41" s="9" t="s">
        <v>63</v>
      </c>
      <c r="D41" s="9" t="s">
        <v>64</v>
      </c>
      <c r="E41" s="9" t="s">
        <v>160</v>
      </c>
      <c r="F41" s="2" t="s">
        <v>143</v>
      </c>
      <c r="G41" s="5">
        <v>9332391</v>
      </c>
      <c r="H41" s="2" t="s">
        <v>128</v>
      </c>
      <c r="I41" s="2"/>
      <c r="J41" s="12" t="e">
        <f t="array" ref="J41">INDEX($G$2:$G$75, MATCH(0, COUNTIF($J$1:J40, $G$2:$G$75), 0))</f>
        <v>#N/A</v>
      </c>
    </row>
    <row r="42" spans="1:10" ht="15.75" x14ac:dyDescent="0.25">
      <c r="A42" s="9" t="s">
        <v>76</v>
      </c>
      <c r="B42" s="9" t="s">
        <v>77</v>
      </c>
      <c r="C42" s="9" t="s">
        <v>63</v>
      </c>
      <c r="D42" s="9" t="s">
        <v>64</v>
      </c>
      <c r="E42" s="9" t="s">
        <v>160</v>
      </c>
      <c r="F42" s="10" t="s">
        <v>152</v>
      </c>
      <c r="G42" s="11">
        <v>2129372</v>
      </c>
      <c r="H42" s="2" t="s">
        <v>128</v>
      </c>
      <c r="I42" s="2"/>
      <c r="J42" s="12" t="e">
        <f t="array" ref="J42">INDEX($G$2:$G$75, MATCH(0, COUNTIF($J$1:J41, $G$2:$G$75), 0))</f>
        <v>#N/A</v>
      </c>
    </row>
    <row r="43" spans="1:10" ht="15.75" x14ac:dyDescent="0.25">
      <c r="A43" s="9" t="s">
        <v>78</v>
      </c>
      <c r="B43" s="9" t="s">
        <v>79</v>
      </c>
      <c r="C43" s="9" t="s">
        <v>63</v>
      </c>
      <c r="D43" s="9" t="s">
        <v>64</v>
      </c>
      <c r="E43" s="9" t="s">
        <v>160</v>
      </c>
      <c r="F43" s="10" t="s">
        <v>149</v>
      </c>
      <c r="G43" s="11">
        <v>2351393</v>
      </c>
      <c r="H43" s="2" t="s">
        <v>128</v>
      </c>
      <c r="I43" s="2"/>
      <c r="J43" s="12" t="e">
        <f t="array" ref="J43">INDEX($G$2:$G$75, MATCH(0, COUNTIF($J$1:J42, $G$2:$G$75), 0))</f>
        <v>#N/A</v>
      </c>
    </row>
    <row r="44" spans="1:10" ht="15.75" x14ac:dyDescent="0.25">
      <c r="A44" s="9" t="s">
        <v>80</v>
      </c>
      <c r="B44" s="9" t="s">
        <v>81</v>
      </c>
      <c r="C44" s="9" t="s">
        <v>63</v>
      </c>
      <c r="D44" s="9" t="s">
        <v>64</v>
      </c>
      <c r="E44" s="9" t="s">
        <v>160</v>
      </c>
      <c r="F44" s="10" t="s">
        <v>150</v>
      </c>
      <c r="G44" s="11">
        <v>2129375</v>
      </c>
      <c r="H44" s="2" t="s">
        <v>128</v>
      </c>
      <c r="I44" s="2"/>
      <c r="J44" s="12" t="e">
        <f t="array" ref="J44">INDEX($G$2:$G$75, MATCH(0, COUNTIF($J$1:J43, $G$2:$G$75), 0))</f>
        <v>#N/A</v>
      </c>
    </row>
    <row r="45" spans="1:10" ht="15.75" x14ac:dyDescent="0.25">
      <c r="A45" s="9" t="s">
        <v>82</v>
      </c>
      <c r="B45" s="9" t="s">
        <v>66</v>
      </c>
      <c r="C45" s="9" t="s">
        <v>63</v>
      </c>
      <c r="D45" s="9" t="s">
        <v>64</v>
      </c>
      <c r="E45" s="9" t="s">
        <v>160</v>
      </c>
      <c r="F45" s="10" t="s">
        <v>145</v>
      </c>
      <c r="G45" s="11">
        <v>2129113</v>
      </c>
      <c r="H45" s="2" t="s">
        <v>128</v>
      </c>
      <c r="I45" s="2"/>
      <c r="J45" s="12" t="e">
        <f t="array" ref="J45">INDEX($G$2:$G$75, MATCH(0, COUNTIF($J$1:J44, $G$2:$G$75), 0))</f>
        <v>#N/A</v>
      </c>
    </row>
    <row r="46" spans="1:10" x14ac:dyDescent="0.25">
      <c r="A46" s="9" t="s">
        <v>83</v>
      </c>
      <c r="B46" s="9" t="s">
        <v>74</v>
      </c>
      <c r="C46" s="9" t="s">
        <v>63</v>
      </c>
      <c r="D46" s="9" t="s">
        <v>64</v>
      </c>
      <c r="E46" s="9" t="s">
        <v>160</v>
      </c>
      <c r="F46" s="2" t="s">
        <v>143</v>
      </c>
      <c r="G46" s="5">
        <v>9332391</v>
      </c>
      <c r="H46" s="2" t="s">
        <v>128</v>
      </c>
      <c r="I46" s="2"/>
      <c r="J46" s="12" t="e">
        <f t="array" ref="J46">INDEX($G$2:$G$75, MATCH(0, COUNTIF($J$1:J45, $G$2:$G$75), 0))</f>
        <v>#N/A</v>
      </c>
    </row>
    <row r="47" spans="1:10" x14ac:dyDescent="0.25">
      <c r="A47" s="9" t="s">
        <v>84</v>
      </c>
      <c r="B47" s="9" t="s">
        <v>74</v>
      </c>
      <c r="C47" s="9" t="s">
        <v>63</v>
      </c>
      <c r="D47" s="9" t="s">
        <v>64</v>
      </c>
      <c r="E47" s="9" t="s">
        <v>160</v>
      </c>
      <c r="F47" s="2" t="s">
        <v>143</v>
      </c>
      <c r="G47" s="5">
        <v>9332391</v>
      </c>
      <c r="H47" s="2" t="s">
        <v>128</v>
      </c>
      <c r="I47" s="2"/>
      <c r="J47" s="12" t="e">
        <f t="array" ref="J47">INDEX($G$2:$G$75, MATCH(0, COUNTIF($J$1:J46, $G$2:$G$75), 0))</f>
        <v>#N/A</v>
      </c>
    </row>
    <row r="48" spans="1:10" ht="15.75" x14ac:dyDescent="0.25">
      <c r="A48" s="9" t="s">
        <v>85</v>
      </c>
      <c r="B48" s="9" t="s">
        <v>86</v>
      </c>
      <c r="C48" s="9" t="s">
        <v>63</v>
      </c>
      <c r="D48" s="9" t="s">
        <v>64</v>
      </c>
      <c r="E48" s="9" t="s">
        <v>160</v>
      </c>
      <c r="F48" s="10" t="s">
        <v>146</v>
      </c>
      <c r="G48" s="11">
        <v>2129250</v>
      </c>
      <c r="H48" s="2" t="s">
        <v>128</v>
      </c>
      <c r="I48" s="2"/>
      <c r="J48" s="12" t="e">
        <f t="array" ref="J48">INDEX($G$2:$G$75, MATCH(0, COUNTIF($J$1:J47, $G$2:$G$75), 0))</f>
        <v>#N/A</v>
      </c>
    </row>
    <row r="49" spans="1:10" ht="15.75" x14ac:dyDescent="0.25">
      <c r="A49" s="9" t="s">
        <v>87</v>
      </c>
      <c r="B49" s="9" t="s">
        <v>88</v>
      </c>
      <c r="C49" s="9" t="s">
        <v>63</v>
      </c>
      <c r="D49" s="9" t="s">
        <v>64</v>
      </c>
      <c r="E49" s="9" t="s">
        <v>160</v>
      </c>
      <c r="F49" s="10" t="s">
        <v>148</v>
      </c>
      <c r="G49" s="11">
        <v>2129329</v>
      </c>
      <c r="H49" s="2" t="s">
        <v>128</v>
      </c>
      <c r="I49" s="2"/>
      <c r="J49" s="12" t="e">
        <f t="array" ref="J49">INDEX($G$2:$G$75, MATCH(0, COUNTIF($J$1:J48, $G$2:$G$75), 0))</f>
        <v>#N/A</v>
      </c>
    </row>
    <row r="50" spans="1:10" ht="15.75" x14ac:dyDescent="0.25">
      <c r="A50" s="9" t="s">
        <v>89</v>
      </c>
      <c r="B50" s="9" t="s">
        <v>66</v>
      </c>
      <c r="C50" s="9" t="s">
        <v>63</v>
      </c>
      <c r="D50" s="9" t="s">
        <v>64</v>
      </c>
      <c r="E50" s="9" t="s">
        <v>160</v>
      </c>
      <c r="F50" s="10" t="s">
        <v>145</v>
      </c>
      <c r="G50" s="11">
        <v>2129113</v>
      </c>
      <c r="H50" s="2" t="s">
        <v>128</v>
      </c>
      <c r="I50" s="2"/>
    </row>
    <row r="51" spans="1:10" x14ac:dyDescent="0.25">
      <c r="A51" s="9" t="s">
        <v>90</v>
      </c>
      <c r="B51" s="9" t="s">
        <v>74</v>
      </c>
      <c r="C51" s="9" t="s">
        <v>63</v>
      </c>
      <c r="D51" s="9" t="s">
        <v>64</v>
      </c>
      <c r="E51" s="9" t="s">
        <v>160</v>
      </c>
      <c r="F51" s="2" t="s">
        <v>143</v>
      </c>
      <c r="G51" s="5">
        <v>9332391</v>
      </c>
      <c r="H51" s="2" t="s">
        <v>128</v>
      </c>
      <c r="I51" s="2"/>
    </row>
    <row r="52" spans="1:10" x14ac:dyDescent="0.25">
      <c r="A52" s="9" t="s">
        <v>91</v>
      </c>
      <c r="B52" s="9" t="s">
        <v>74</v>
      </c>
      <c r="C52" s="9" t="s">
        <v>63</v>
      </c>
      <c r="D52" s="9" t="s">
        <v>64</v>
      </c>
      <c r="E52" s="9" t="s">
        <v>160</v>
      </c>
      <c r="F52" s="2" t="s">
        <v>143</v>
      </c>
      <c r="G52" s="5">
        <v>9332391</v>
      </c>
      <c r="H52" s="2" t="s">
        <v>128</v>
      </c>
      <c r="I52" s="2"/>
    </row>
    <row r="53" spans="1:10" x14ac:dyDescent="0.25">
      <c r="A53" s="9" t="s">
        <v>92</v>
      </c>
      <c r="B53" s="9" t="s">
        <v>74</v>
      </c>
      <c r="C53" s="9" t="s">
        <v>63</v>
      </c>
      <c r="D53" s="9" t="s">
        <v>64</v>
      </c>
      <c r="E53" s="9" t="s">
        <v>160</v>
      </c>
      <c r="F53" s="2" t="s">
        <v>143</v>
      </c>
      <c r="G53" s="5">
        <v>9332391</v>
      </c>
      <c r="H53" s="2" t="s">
        <v>128</v>
      </c>
    </row>
    <row r="54" spans="1:10" x14ac:dyDescent="0.25">
      <c r="A54" s="9" t="s">
        <v>93</v>
      </c>
      <c r="B54" s="9" t="s">
        <v>74</v>
      </c>
      <c r="C54" s="9" t="s">
        <v>63</v>
      </c>
      <c r="D54" s="9" t="s">
        <v>64</v>
      </c>
      <c r="E54" s="9" t="s">
        <v>160</v>
      </c>
      <c r="F54" s="2" t="s">
        <v>143</v>
      </c>
      <c r="G54" s="5">
        <v>9332391</v>
      </c>
      <c r="H54" s="2" t="s">
        <v>128</v>
      </c>
    </row>
    <row r="55" spans="1:10" x14ac:dyDescent="0.25">
      <c r="A55" s="9" t="s">
        <v>94</v>
      </c>
      <c r="B55" s="9" t="s">
        <v>74</v>
      </c>
      <c r="C55" s="9" t="s">
        <v>63</v>
      </c>
      <c r="D55" s="9" t="s">
        <v>64</v>
      </c>
      <c r="E55" s="9" t="s">
        <v>160</v>
      </c>
      <c r="F55" s="2" t="s">
        <v>143</v>
      </c>
      <c r="G55" s="5">
        <v>9332391</v>
      </c>
      <c r="H55" s="2" t="s">
        <v>128</v>
      </c>
    </row>
    <row r="56" spans="1:10" x14ac:dyDescent="0.25">
      <c r="A56" s="9" t="s">
        <v>95</v>
      </c>
      <c r="B56" s="9" t="s">
        <v>74</v>
      </c>
      <c r="C56" s="9" t="s">
        <v>63</v>
      </c>
      <c r="D56" s="9" t="s">
        <v>64</v>
      </c>
      <c r="E56" s="9" t="s">
        <v>160</v>
      </c>
      <c r="F56" s="2" t="s">
        <v>143</v>
      </c>
      <c r="G56" s="5">
        <v>9332391</v>
      </c>
      <c r="H56" s="2" t="s">
        <v>128</v>
      </c>
    </row>
    <row r="57" spans="1:10" ht="15.75" x14ac:dyDescent="0.25">
      <c r="A57" s="9" t="s">
        <v>96</v>
      </c>
      <c r="B57" s="9" t="s">
        <v>97</v>
      </c>
      <c r="C57" s="9" t="s">
        <v>63</v>
      </c>
      <c r="D57" s="9" t="s">
        <v>64</v>
      </c>
      <c r="E57" s="9" t="s">
        <v>160</v>
      </c>
      <c r="F57" s="10" t="s">
        <v>153</v>
      </c>
      <c r="G57" s="11">
        <v>2129417</v>
      </c>
      <c r="H57" s="2" t="s">
        <v>128</v>
      </c>
    </row>
    <row r="58" spans="1:10" ht="15.75" x14ac:dyDescent="0.25">
      <c r="A58" s="9" t="s">
        <v>98</v>
      </c>
      <c r="B58" s="9" t="s">
        <v>97</v>
      </c>
      <c r="C58" s="9" t="s">
        <v>63</v>
      </c>
      <c r="D58" s="9" t="s">
        <v>64</v>
      </c>
      <c r="E58" s="9" t="s">
        <v>160</v>
      </c>
      <c r="F58" s="10" t="s">
        <v>153</v>
      </c>
      <c r="G58" s="11">
        <v>2129417</v>
      </c>
      <c r="H58" s="2" t="s">
        <v>128</v>
      </c>
    </row>
    <row r="59" spans="1:10" ht="15.75" x14ac:dyDescent="0.25">
      <c r="A59" s="9" t="s">
        <v>99</v>
      </c>
      <c r="B59" s="9" t="s">
        <v>100</v>
      </c>
      <c r="C59" s="9" t="s">
        <v>101</v>
      </c>
      <c r="D59" s="9" t="s">
        <v>102</v>
      </c>
      <c r="E59" s="9" t="s">
        <v>127</v>
      </c>
      <c r="F59" s="11" t="s">
        <v>154</v>
      </c>
      <c r="G59" s="11">
        <v>2336778</v>
      </c>
      <c r="H59" s="2" t="s">
        <v>128</v>
      </c>
    </row>
    <row r="60" spans="1:10" x14ac:dyDescent="0.25">
      <c r="A60" s="9" t="s">
        <v>103</v>
      </c>
      <c r="B60" s="9" t="s">
        <v>104</v>
      </c>
      <c r="C60" s="9" t="s">
        <v>104</v>
      </c>
      <c r="D60" s="9" t="s">
        <v>105</v>
      </c>
      <c r="E60" s="9" t="s">
        <v>161</v>
      </c>
      <c r="F60" s="8" t="s">
        <v>142</v>
      </c>
      <c r="G60" s="8">
        <v>1332158</v>
      </c>
      <c r="H60" s="2"/>
    </row>
    <row r="61" spans="1:10" x14ac:dyDescent="0.25">
      <c r="A61" s="9" t="s">
        <v>106</v>
      </c>
      <c r="B61" s="9" t="s">
        <v>107</v>
      </c>
      <c r="C61" s="9" t="s">
        <v>107</v>
      </c>
      <c r="D61" s="9" t="s">
        <v>108</v>
      </c>
      <c r="E61" s="9" t="s">
        <v>162</v>
      </c>
      <c r="F61" s="7" t="s">
        <v>107</v>
      </c>
      <c r="G61" s="9">
        <v>9604367</v>
      </c>
      <c r="H61" s="2"/>
    </row>
    <row r="62" spans="1:10" x14ac:dyDescent="0.25">
      <c r="A62" s="9" t="s">
        <v>109</v>
      </c>
      <c r="B62" s="9" t="s">
        <v>107</v>
      </c>
      <c r="C62" s="9" t="s">
        <v>107</v>
      </c>
      <c r="D62" s="9" t="s">
        <v>108</v>
      </c>
      <c r="E62" s="9" t="s">
        <v>162</v>
      </c>
      <c r="F62" s="7" t="s">
        <v>107</v>
      </c>
      <c r="G62" s="9">
        <v>9604367</v>
      </c>
      <c r="H62" s="2"/>
    </row>
    <row r="63" spans="1:10" x14ac:dyDescent="0.25">
      <c r="A63" s="9" t="s">
        <v>110</v>
      </c>
      <c r="B63" s="9" t="s">
        <v>111</v>
      </c>
      <c r="C63" s="9" t="s">
        <v>112</v>
      </c>
      <c r="D63" s="9" t="s">
        <v>113</v>
      </c>
      <c r="E63" s="9" t="s">
        <v>163</v>
      </c>
      <c r="F63" s="8" t="s">
        <v>155</v>
      </c>
      <c r="G63" s="8">
        <v>1207334</v>
      </c>
    </row>
    <row r="64" spans="1:10" x14ac:dyDescent="0.25">
      <c r="A64" s="9" t="s">
        <v>114</v>
      </c>
      <c r="B64" s="9" t="s">
        <v>107</v>
      </c>
      <c r="C64" s="9" t="s">
        <v>107</v>
      </c>
      <c r="D64" s="9" t="s">
        <v>108</v>
      </c>
      <c r="E64" s="9" t="s">
        <v>162</v>
      </c>
      <c r="F64" s="7" t="s">
        <v>107</v>
      </c>
      <c r="G64" s="9">
        <v>9604367</v>
      </c>
    </row>
    <row r="65" spans="1:7" x14ac:dyDescent="0.25">
      <c r="A65" s="9" t="s">
        <v>115</v>
      </c>
      <c r="B65" s="9" t="s">
        <v>107</v>
      </c>
      <c r="C65" s="9" t="s">
        <v>107</v>
      </c>
      <c r="D65" s="9" t="s">
        <v>108</v>
      </c>
      <c r="E65" s="9" t="s">
        <v>162</v>
      </c>
      <c r="F65" s="7" t="s">
        <v>107</v>
      </c>
      <c r="G65" s="9">
        <v>9604367</v>
      </c>
    </row>
    <row r="66" spans="1:7" x14ac:dyDescent="0.25">
      <c r="A66" s="9" t="s">
        <v>116</v>
      </c>
      <c r="B66" s="9" t="s">
        <v>107</v>
      </c>
      <c r="C66" s="9" t="s">
        <v>107</v>
      </c>
      <c r="D66" s="9" t="s">
        <v>108</v>
      </c>
      <c r="E66" s="9" t="s">
        <v>162</v>
      </c>
      <c r="F66" s="8" t="s">
        <v>107</v>
      </c>
      <c r="G66" s="9">
        <v>9604367</v>
      </c>
    </row>
    <row r="67" spans="1:7" x14ac:dyDescent="0.25">
      <c r="A67" s="9" t="s">
        <v>117</v>
      </c>
      <c r="B67" s="9" t="s">
        <v>45</v>
      </c>
      <c r="C67" s="9" t="s">
        <v>45</v>
      </c>
      <c r="D67" s="9" t="s">
        <v>46</v>
      </c>
      <c r="E67" s="9" t="s">
        <v>164</v>
      </c>
      <c r="F67" s="4" t="s">
        <v>45</v>
      </c>
      <c r="G67" s="8">
        <v>2115900</v>
      </c>
    </row>
    <row r="68" spans="1:7" x14ac:dyDescent="0.25">
      <c r="A68" s="9" t="s">
        <v>118</v>
      </c>
      <c r="B68" s="9" t="s">
        <v>107</v>
      </c>
      <c r="C68" s="9" t="s">
        <v>107</v>
      </c>
      <c r="D68" s="9" t="s">
        <v>108</v>
      </c>
      <c r="E68" s="9" t="s">
        <v>162</v>
      </c>
      <c r="F68" s="4" t="s">
        <v>107</v>
      </c>
      <c r="G68" s="9">
        <v>9604367</v>
      </c>
    </row>
    <row r="69" spans="1:7" x14ac:dyDescent="0.25">
      <c r="A69" s="9" t="s">
        <v>119</v>
      </c>
      <c r="B69" s="9" t="s">
        <v>107</v>
      </c>
      <c r="C69" s="9" t="s">
        <v>107</v>
      </c>
      <c r="D69" s="9" t="s">
        <v>108</v>
      </c>
      <c r="E69" s="9" t="s">
        <v>162</v>
      </c>
      <c r="F69" s="4" t="s">
        <v>107</v>
      </c>
      <c r="G69" s="9">
        <v>9604367</v>
      </c>
    </row>
    <row r="70" spans="1:7" x14ac:dyDescent="0.25">
      <c r="A70" s="9" t="s">
        <v>120</v>
      </c>
      <c r="B70" s="9" t="s">
        <v>107</v>
      </c>
      <c r="C70" s="9" t="s">
        <v>107</v>
      </c>
      <c r="D70" s="9" t="s">
        <v>108</v>
      </c>
      <c r="E70" s="9" t="s">
        <v>162</v>
      </c>
      <c r="F70" s="4" t="s">
        <v>107</v>
      </c>
      <c r="G70" s="9">
        <v>9604367</v>
      </c>
    </row>
    <row r="71" spans="1:7" x14ac:dyDescent="0.25">
      <c r="A71" s="9" t="s">
        <v>122</v>
      </c>
      <c r="B71" s="9" t="s">
        <v>121</v>
      </c>
      <c r="C71" s="9" t="s">
        <v>121</v>
      </c>
      <c r="D71" s="9" t="s">
        <v>48</v>
      </c>
      <c r="E71" s="9" t="s">
        <v>165</v>
      </c>
      <c r="F71" s="4" t="s">
        <v>121</v>
      </c>
      <c r="G71" s="9">
        <v>2067770</v>
      </c>
    </row>
    <row r="72" spans="1:7" x14ac:dyDescent="0.25">
      <c r="A72" s="9" t="s">
        <v>123</v>
      </c>
      <c r="B72" s="9" t="s">
        <v>107</v>
      </c>
      <c r="C72" s="9" t="s">
        <v>107</v>
      </c>
      <c r="D72" s="9" t="s">
        <v>108</v>
      </c>
      <c r="E72" s="9" t="s">
        <v>162</v>
      </c>
      <c r="F72" s="4" t="s">
        <v>107</v>
      </c>
      <c r="G72" s="9">
        <v>9604367</v>
      </c>
    </row>
    <row r="73" spans="1:7" x14ac:dyDescent="0.25">
      <c r="A73" s="9" t="s">
        <v>166</v>
      </c>
      <c r="B73" s="9" t="s">
        <v>107</v>
      </c>
      <c r="C73" s="9" t="s">
        <v>107</v>
      </c>
      <c r="D73" s="9" t="s">
        <v>108</v>
      </c>
      <c r="E73" s="9" t="s">
        <v>162</v>
      </c>
      <c r="F73" s="4" t="s">
        <v>107</v>
      </c>
      <c r="G73" s="9">
        <v>9604367</v>
      </c>
    </row>
    <row r="74" spans="1:7" x14ac:dyDescent="0.25">
      <c r="A74" s="9" t="s">
        <v>167</v>
      </c>
      <c r="B74" s="9" t="s">
        <v>47</v>
      </c>
      <c r="C74" s="9" t="s">
        <v>47</v>
      </c>
      <c r="D74" s="9" t="s">
        <v>48</v>
      </c>
      <c r="E74" s="9" t="s">
        <v>126</v>
      </c>
      <c r="F74" s="4" t="s">
        <v>47</v>
      </c>
      <c r="G74" s="9">
        <v>2377152</v>
      </c>
    </row>
    <row r="75" spans="1:7" x14ac:dyDescent="0.25">
      <c r="A75" s="9" t="s">
        <v>124</v>
      </c>
      <c r="B75" s="9" t="s">
        <v>125</v>
      </c>
      <c r="C75" s="9" t="s">
        <v>125</v>
      </c>
      <c r="D75" s="9" t="s">
        <v>211</v>
      </c>
      <c r="E75" s="9" t="s">
        <v>212</v>
      </c>
      <c r="F75" s="8" t="s">
        <v>169</v>
      </c>
      <c r="G75" s="8">
        <v>1568026</v>
      </c>
    </row>
    <row r="77" spans="1:7" x14ac:dyDescent="0.25">
      <c r="D77" s="3" t="s">
        <v>129</v>
      </c>
      <c r="E77" s="4">
        <f t="array" ref="E77">SUM(1/COUNTIF(G2:G75,G2:G75))</f>
        <v>30.000000000000021</v>
      </c>
    </row>
    <row r="78" spans="1:7" x14ac:dyDescent="0.25">
      <c r="D78" s="3" t="s">
        <v>130</v>
      </c>
      <c r="E78" s="4">
        <f>COUNTIF(H2:H75,"PCB*")</f>
        <v>50</v>
      </c>
    </row>
    <row r="79" spans="1:7" x14ac:dyDescent="0.25">
      <c r="D79" s="3" t="s">
        <v>131</v>
      </c>
      <c r="E79" s="4">
        <f>COUNTBLANK(H2:H75)</f>
        <v>24</v>
      </c>
    </row>
    <row r="80" spans="1:7" x14ac:dyDescent="0.25">
      <c r="D80" s="3" t="s">
        <v>132</v>
      </c>
      <c r="E80" s="4">
        <f>SUM(E78:E79)</f>
        <v>74</v>
      </c>
    </row>
    <row r="83" spans="5:5" x14ac:dyDescent="0.25">
      <c r="E83" s="12"/>
    </row>
  </sheetData>
  <conditionalFormatting sqref="K1:K104857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16" workbookViewId="0">
      <selection activeCell="A31" sqref="A31:E31"/>
    </sheetView>
  </sheetViews>
  <sheetFormatPr defaultRowHeight="15" x14ac:dyDescent="0.25"/>
  <cols>
    <col min="1" max="1" width="5.140625" bestFit="1" customWidth="1"/>
    <col min="2" max="2" width="16" bestFit="1" customWidth="1"/>
    <col min="3" max="3" width="42.140625" bestFit="1" customWidth="1"/>
    <col min="4" max="4" width="31" bestFit="1" customWidth="1"/>
    <col min="5" max="5" width="79.7109375" bestFit="1" customWidth="1"/>
    <col min="6" max="6" width="3.7109375" bestFit="1" customWidth="1"/>
    <col min="7" max="7" width="16" bestFit="1" customWidth="1"/>
    <col min="8" max="8" width="12.140625" bestFit="1" customWidth="1"/>
    <col min="9" max="9" width="12.42578125" bestFit="1" customWidth="1"/>
    <col min="10" max="10" width="20.28515625" bestFit="1" customWidth="1"/>
    <col min="11" max="11" width="8.85546875" bestFit="1" customWidth="1"/>
    <col min="12" max="12" width="1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</v>
      </c>
      <c r="G1" t="s">
        <v>5</v>
      </c>
      <c r="H1" t="s">
        <v>6</v>
      </c>
      <c r="I1" t="s">
        <v>171</v>
      </c>
      <c r="J1" t="s">
        <v>172</v>
      </c>
      <c r="K1" t="s">
        <v>173</v>
      </c>
      <c r="L1" t="s">
        <v>174</v>
      </c>
    </row>
    <row r="2" spans="1:12" x14ac:dyDescent="0.25">
      <c r="A2" t="s">
        <v>7</v>
      </c>
      <c r="B2" t="s">
        <v>8</v>
      </c>
      <c r="C2" t="s">
        <v>9</v>
      </c>
      <c r="D2" t="s">
        <v>10</v>
      </c>
      <c r="E2" t="s">
        <v>156</v>
      </c>
    </row>
    <row r="3" spans="1:12" x14ac:dyDescent="0.25">
      <c r="A3" t="s">
        <v>11</v>
      </c>
      <c r="B3" t="s">
        <v>8</v>
      </c>
      <c r="C3" t="s">
        <v>9</v>
      </c>
      <c r="D3" t="s">
        <v>10</v>
      </c>
      <c r="E3" t="s">
        <v>156</v>
      </c>
    </row>
    <row r="4" spans="1:12" x14ac:dyDescent="0.25">
      <c r="A4" t="s">
        <v>12</v>
      </c>
      <c r="B4" t="s">
        <v>8</v>
      </c>
      <c r="C4" t="s">
        <v>9</v>
      </c>
      <c r="D4" t="s">
        <v>10</v>
      </c>
      <c r="E4" t="s">
        <v>156</v>
      </c>
    </row>
    <row r="5" spans="1:12" x14ac:dyDescent="0.25">
      <c r="A5" t="s">
        <v>13</v>
      </c>
      <c r="B5" t="s">
        <v>14</v>
      </c>
      <c r="C5" t="s">
        <v>9</v>
      </c>
      <c r="D5" t="s">
        <v>10</v>
      </c>
      <c r="E5" t="s">
        <v>156</v>
      </c>
    </row>
    <row r="6" spans="1:12" x14ac:dyDescent="0.25">
      <c r="A6" t="s">
        <v>15</v>
      </c>
      <c r="B6" t="s">
        <v>14</v>
      </c>
      <c r="C6" t="s">
        <v>9</v>
      </c>
      <c r="D6" t="s">
        <v>10</v>
      </c>
      <c r="E6" t="s">
        <v>156</v>
      </c>
    </row>
    <row r="7" spans="1:12" x14ac:dyDescent="0.25">
      <c r="A7" t="s">
        <v>16</v>
      </c>
      <c r="B7" t="s">
        <v>14</v>
      </c>
      <c r="C7" t="s">
        <v>9</v>
      </c>
      <c r="D7" t="s">
        <v>10</v>
      </c>
      <c r="E7" t="s">
        <v>156</v>
      </c>
    </row>
    <row r="8" spans="1:12" x14ac:dyDescent="0.25">
      <c r="A8" t="s">
        <v>17</v>
      </c>
      <c r="B8" t="s">
        <v>14</v>
      </c>
      <c r="C8" t="s">
        <v>9</v>
      </c>
      <c r="D8" t="s">
        <v>10</v>
      </c>
      <c r="E8" t="s">
        <v>156</v>
      </c>
    </row>
    <row r="9" spans="1:12" x14ac:dyDescent="0.25">
      <c r="A9" t="s">
        <v>18</v>
      </c>
      <c r="B9" t="s">
        <v>14</v>
      </c>
      <c r="C9" t="s">
        <v>9</v>
      </c>
      <c r="D9" t="s">
        <v>10</v>
      </c>
      <c r="E9" t="s">
        <v>156</v>
      </c>
    </row>
    <row r="10" spans="1:12" x14ac:dyDescent="0.25">
      <c r="A10" t="s">
        <v>19</v>
      </c>
      <c r="B10" t="s">
        <v>20</v>
      </c>
      <c r="C10" t="s">
        <v>9</v>
      </c>
      <c r="D10" t="s">
        <v>10</v>
      </c>
      <c r="E10" t="s">
        <v>156</v>
      </c>
    </row>
    <row r="11" spans="1:12" x14ac:dyDescent="0.25">
      <c r="A11" t="s">
        <v>21</v>
      </c>
      <c r="B11" t="s">
        <v>22</v>
      </c>
      <c r="C11" t="s">
        <v>23</v>
      </c>
      <c r="D11" t="s">
        <v>24</v>
      </c>
      <c r="E11" t="s">
        <v>157</v>
      </c>
    </row>
    <row r="12" spans="1:12" x14ac:dyDescent="0.25">
      <c r="A12" t="s">
        <v>25</v>
      </c>
      <c r="B12" t="s">
        <v>8</v>
      </c>
      <c r="C12" t="s">
        <v>9</v>
      </c>
      <c r="D12" t="s">
        <v>10</v>
      </c>
      <c r="E12" t="s">
        <v>156</v>
      </c>
    </row>
    <row r="13" spans="1:12" x14ac:dyDescent="0.25">
      <c r="A13" t="s">
        <v>26</v>
      </c>
      <c r="B13" t="s">
        <v>14</v>
      </c>
      <c r="C13" t="s">
        <v>9</v>
      </c>
      <c r="D13" t="s">
        <v>10</v>
      </c>
      <c r="E13" t="s">
        <v>156</v>
      </c>
    </row>
    <row r="14" spans="1:12" x14ac:dyDescent="0.25">
      <c r="A14" t="s">
        <v>27</v>
      </c>
      <c r="B14" t="s">
        <v>14</v>
      </c>
      <c r="C14" t="s">
        <v>9</v>
      </c>
      <c r="D14" t="s">
        <v>10</v>
      </c>
      <c r="E14" t="s">
        <v>156</v>
      </c>
    </row>
    <row r="15" spans="1:12" x14ac:dyDescent="0.25">
      <c r="A15" t="s">
        <v>28</v>
      </c>
      <c r="B15" t="s">
        <v>29</v>
      </c>
      <c r="C15" t="s">
        <v>9</v>
      </c>
      <c r="D15" t="s">
        <v>10</v>
      </c>
      <c r="E15" t="s">
        <v>156</v>
      </c>
    </row>
    <row r="16" spans="1:12" x14ac:dyDescent="0.25">
      <c r="A16" t="s">
        <v>30</v>
      </c>
      <c r="B16" t="s">
        <v>22</v>
      </c>
      <c r="C16" t="s">
        <v>23</v>
      </c>
      <c r="D16" t="s">
        <v>24</v>
      </c>
      <c r="E16" t="s">
        <v>157</v>
      </c>
    </row>
    <row r="17" spans="1:5" x14ac:dyDescent="0.25">
      <c r="A17" t="s">
        <v>31</v>
      </c>
      <c r="B17" t="s">
        <v>14</v>
      </c>
      <c r="C17" t="s">
        <v>9</v>
      </c>
      <c r="D17" t="s">
        <v>10</v>
      </c>
      <c r="E17" t="s">
        <v>156</v>
      </c>
    </row>
    <row r="18" spans="1:5" x14ac:dyDescent="0.25">
      <c r="A18" t="s">
        <v>32</v>
      </c>
      <c r="B18" t="s">
        <v>14</v>
      </c>
      <c r="C18" t="s">
        <v>9</v>
      </c>
      <c r="D18" t="s">
        <v>10</v>
      </c>
      <c r="E18" t="s">
        <v>156</v>
      </c>
    </row>
    <row r="19" spans="1:5" x14ac:dyDescent="0.25">
      <c r="A19" t="s">
        <v>33</v>
      </c>
      <c r="B19" t="s">
        <v>34</v>
      </c>
      <c r="C19" t="s">
        <v>9</v>
      </c>
      <c r="D19" t="s">
        <v>10</v>
      </c>
      <c r="E19" t="s">
        <v>156</v>
      </c>
    </row>
    <row r="20" spans="1:5" x14ac:dyDescent="0.25">
      <c r="A20" t="s">
        <v>35</v>
      </c>
      <c r="B20" t="s">
        <v>36</v>
      </c>
      <c r="C20" t="s">
        <v>9</v>
      </c>
      <c r="D20" t="s">
        <v>10</v>
      </c>
      <c r="E20" t="s">
        <v>156</v>
      </c>
    </row>
    <row r="21" spans="1:5" x14ac:dyDescent="0.25">
      <c r="A21" t="s">
        <v>37</v>
      </c>
      <c r="B21" t="s">
        <v>34</v>
      </c>
      <c r="C21" t="s">
        <v>9</v>
      </c>
      <c r="D21" t="s">
        <v>10</v>
      </c>
      <c r="E21" t="s">
        <v>156</v>
      </c>
    </row>
    <row r="22" spans="1:5" x14ac:dyDescent="0.25">
      <c r="A22" t="s">
        <v>38</v>
      </c>
      <c r="B22" t="s">
        <v>36</v>
      </c>
      <c r="C22" t="s">
        <v>9</v>
      </c>
      <c r="D22" t="s">
        <v>10</v>
      </c>
      <c r="E22" t="s">
        <v>156</v>
      </c>
    </row>
    <row r="23" spans="1:5" x14ac:dyDescent="0.25">
      <c r="A23" t="s">
        <v>39</v>
      </c>
      <c r="B23" t="s">
        <v>14</v>
      </c>
      <c r="C23" t="s">
        <v>9</v>
      </c>
      <c r="D23" t="s">
        <v>10</v>
      </c>
      <c r="E23" t="s">
        <v>156</v>
      </c>
    </row>
    <row r="24" spans="1:5" x14ac:dyDescent="0.25">
      <c r="A24" t="s">
        <v>40</v>
      </c>
      <c r="B24" t="s">
        <v>14</v>
      </c>
      <c r="C24" t="s">
        <v>9</v>
      </c>
      <c r="D24" t="s">
        <v>10</v>
      </c>
      <c r="E24" t="s">
        <v>156</v>
      </c>
    </row>
    <row r="25" spans="1:5" x14ac:dyDescent="0.25">
      <c r="A25" t="s">
        <v>41</v>
      </c>
      <c r="B25" t="s">
        <v>34</v>
      </c>
      <c r="C25" t="s">
        <v>9</v>
      </c>
      <c r="D25" t="s">
        <v>10</v>
      </c>
      <c r="E25" t="s">
        <v>156</v>
      </c>
    </row>
    <row r="26" spans="1:5" x14ac:dyDescent="0.25">
      <c r="A26" t="s">
        <v>42</v>
      </c>
      <c r="B26" t="s">
        <v>36</v>
      </c>
      <c r="C26" t="s">
        <v>9</v>
      </c>
      <c r="D26" t="s">
        <v>10</v>
      </c>
      <c r="E26" t="s">
        <v>156</v>
      </c>
    </row>
    <row r="27" spans="1:5" x14ac:dyDescent="0.25">
      <c r="A27" t="s">
        <v>43</v>
      </c>
      <c r="B27" t="s">
        <v>34</v>
      </c>
      <c r="C27" t="s">
        <v>9</v>
      </c>
      <c r="D27" t="s">
        <v>10</v>
      </c>
      <c r="E27" t="s">
        <v>156</v>
      </c>
    </row>
    <row r="28" spans="1:5" x14ac:dyDescent="0.25">
      <c r="A28" t="s">
        <v>44</v>
      </c>
      <c r="B28" t="s">
        <v>36</v>
      </c>
      <c r="C28" t="s">
        <v>9</v>
      </c>
      <c r="D28" t="s">
        <v>10</v>
      </c>
      <c r="E28" t="s">
        <v>156</v>
      </c>
    </row>
    <row r="29" spans="1:5" x14ac:dyDescent="0.25">
      <c r="A29" t="s">
        <v>175</v>
      </c>
      <c r="B29" t="s">
        <v>176</v>
      </c>
      <c r="C29" t="s">
        <v>177</v>
      </c>
      <c r="D29" t="s">
        <v>178</v>
      </c>
      <c r="E29" t="s">
        <v>179</v>
      </c>
    </row>
    <row r="30" spans="1:5" x14ac:dyDescent="0.25">
      <c r="A30" t="s">
        <v>180</v>
      </c>
      <c r="B30" t="s">
        <v>181</v>
      </c>
      <c r="C30" t="s">
        <v>177</v>
      </c>
      <c r="D30" t="s">
        <v>178</v>
      </c>
      <c r="E30" t="s">
        <v>179</v>
      </c>
    </row>
    <row r="31" spans="1:5" x14ac:dyDescent="0.25">
      <c r="A31" t="s">
        <v>182</v>
      </c>
      <c r="B31" t="s">
        <v>183</v>
      </c>
      <c r="C31" t="s">
        <v>184</v>
      </c>
      <c r="D31" t="s">
        <v>185</v>
      </c>
      <c r="E31" t="s">
        <v>179</v>
      </c>
    </row>
    <row r="32" spans="1:5" x14ac:dyDescent="0.25">
      <c r="A32" t="s">
        <v>186</v>
      </c>
      <c r="B32" t="s">
        <v>187</v>
      </c>
      <c r="C32" t="s">
        <v>188</v>
      </c>
      <c r="D32" t="s">
        <v>178</v>
      </c>
      <c r="E32" t="s">
        <v>189</v>
      </c>
    </row>
    <row r="33" spans="1:12" x14ac:dyDescent="0.25">
      <c r="A33" t="s">
        <v>190</v>
      </c>
      <c r="B33" t="s">
        <v>191</v>
      </c>
      <c r="C33" t="s">
        <v>188</v>
      </c>
      <c r="D33" t="s">
        <v>178</v>
      </c>
      <c r="E33" t="s">
        <v>189</v>
      </c>
    </row>
    <row r="34" spans="1:12" x14ac:dyDescent="0.25">
      <c r="A34" t="s">
        <v>192</v>
      </c>
      <c r="B34" t="s">
        <v>191</v>
      </c>
      <c r="C34" t="s">
        <v>188</v>
      </c>
      <c r="D34" t="s">
        <v>178</v>
      </c>
      <c r="E34" t="s">
        <v>189</v>
      </c>
    </row>
    <row r="35" spans="1:12" x14ac:dyDescent="0.25">
      <c r="A35" t="s">
        <v>193</v>
      </c>
      <c r="B35" t="s">
        <v>194</v>
      </c>
      <c r="C35" t="s">
        <v>195</v>
      </c>
      <c r="D35" t="s">
        <v>196</v>
      </c>
      <c r="E35" t="s">
        <v>189</v>
      </c>
    </row>
    <row r="36" spans="1:12" x14ac:dyDescent="0.25">
      <c r="A36" t="s">
        <v>197</v>
      </c>
      <c r="B36" t="s">
        <v>198</v>
      </c>
      <c r="C36" t="s">
        <v>195</v>
      </c>
      <c r="D36" t="s">
        <v>196</v>
      </c>
      <c r="E36" t="s">
        <v>189</v>
      </c>
    </row>
    <row r="37" spans="1:12" x14ac:dyDescent="0.25">
      <c r="A37" t="s">
        <v>49</v>
      </c>
      <c r="B37" t="s">
        <v>50</v>
      </c>
      <c r="C37" t="s">
        <v>51</v>
      </c>
      <c r="D37" t="s">
        <v>52</v>
      </c>
      <c r="E37" t="s">
        <v>158</v>
      </c>
      <c r="G37">
        <v>7447779006</v>
      </c>
      <c r="H37">
        <v>1635987</v>
      </c>
      <c r="I37" t="s">
        <v>199</v>
      </c>
      <c r="J37">
        <v>7345</v>
      </c>
      <c r="L37" t="s">
        <v>200</v>
      </c>
    </row>
    <row r="38" spans="1:12" x14ac:dyDescent="0.25">
      <c r="A38" t="s">
        <v>53</v>
      </c>
      <c r="B38" t="s">
        <v>54</v>
      </c>
      <c r="C38" t="s">
        <v>55</v>
      </c>
      <c r="D38" t="s">
        <v>56</v>
      </c>
      <c r="E38" t="s">
        <v>57</v>
      </c>
    </row>
    <row r="39" spans="1:12" x14ac:dyDescent="0.25">
      <c r="A39" t="s">
        <v>58</v>
      </c>
      <c r="B39" t="s">
        <v>59</v>
      </c>
      <c r="C39" t="s">
        <v>55</v>
      </c>
      <c r="D39" t="s">
        <v>56</v>
      </c>
      <c r="E39" t="s">
        <v>57</v>
      </c>
    </row>
    <row r="40" spans="1:12" x14ac:dyDescent="0.25">
      <c r="A40" t="s">
        <v>60</v>
      </c>
      <c r="B40" t="s">
        <v>59</v>
      </c>
      <c r="C40" t="s">
        <v>55</v>
      </c>
      <c r="D40" t="s">
        <v>56</v>
      </c>
      <c r="E40" t="s">
        <v>57</v>
      </c>
    </row>
    <row r="41" spans="1:12" x14ac:dyDescent="0.25">
      <c r="A41" t="s">
        <v>159</v>
      </c>
      <c r="B41" t="s">
        <v>61</v>
      </c>
      <c r="C41" t="s">
        <v>55</v>
      </c>
      <c r="D41" t="s">
        <v>56</v>
      </c>
      <c r="E41" t="s">
        <v>57</v>
      </c>
    </row>
    <row r="42" spans="1:12" x14ac:dyDescent="0.25">
      <c r="A42" t="s">
        <v>62</v>
      </c>
      <c r="B42">
        <v>470</v>
      </c>
      <c r="C42" t="s">
        <v>63</v>
      </c>
      <c r="D42" t="s">
        <v>64</v>
      </c>
      <c r="E42" t="s">
        <v>160</v>
      </c>
    </row>
    <row r="43" spans="1:12" x14ac:dyDescent="0.25">
      <c r="A43" t="s">
        <v>65</v>
      </c>
      <c r="B43" t="s">
        <v>66</v>
      </c>
      <c r="C43" t="s">
        <v>63</v>
      </c>
      <c r="D43" t="s">
        <v>64</v>
      </c>
      <c r="E43" t="s">
        <v>160</v>
      </c>
    </row>
    <row r="44" spans="1:12" x14ac:dyDescent="0.25">
      <c r="A44" t="s">
        <v>67</v>
      </c>
      <c r="B44" t="s">
        <v>68</v>
      </c>
      <c r="C44" t="s">
        <v>63</v>
      </c>
      <c r="D44" t="s">
        <v>64</v>
      </c>
      <c r="E44" t="s">
        <v>160</v>
      </c>
    </row>
    <row r="45" spans="1:12" x14ac:dyDescent="0.25">
      <c r="A45" t="s">
        <v>69</v>
      </c>
      <c r="B45" t="s">
        <v>70</v>
      </c>
      <c r="C45" t="s">
        <v>63</v>
      </c>
      <c r="D45" t="s">
        <v>64</v>
      </c>
      <c r="E45" t="s">
        <v>160</v>
      </c>
    </row>
    <row r="46" spans="1:12" x14ac:dyDescent="0.25">
      <c r="A46" t="s">
        <v>71</v>
      </c>
      <c r="B46" t="s">
        <v>72</v>
      </c>
      <c r="C46" t="s">
        <v>63</v>
      </c>
      <c r="D46" t="s">
        <v>64</v>
      </c>
      <c r="E46" t="s">
        <v>160</v>
      </c>
    </row>
    <row r="47" spans="1:12" x14ac:dyDescent="0.25">
      <c r="A47" t="s">
        <v>73</v>
      </c>
      <c r="B47" t="s">
        <v>74</v>
      </c>
      <c r="C47" t="s">
        <v>63</v>
      </c>
      <c r="D47" t="s">
        <v>64</v>
      </c>
      <c r="E47" t="s">
        <v>160</v>
      </c>
    </row>
    <row r="48" spans="1:12" x14ac:dyDescent="0.25">
      <c r="A48" t="s">
        <v>75</v>
      </c>
      <c r="B48" t="s">
        <v>74</v>
      </c>
      <c r="C48" t="s">
        <v>63</v>
      </c>
      <c r="D48" t="s">
        <v>64</v>
      </c>
      <c r="E48" t="s">
        <v>160</v>
      </c>
    </row>
    <row r="49" spans="1:5" x14ac:dyDescent="0.25">
      <c r="A49" t="s">
        <v>76</v>
      </c>
      <c r="B49" t="s">
        <v>77</v>
      </c>
      <c r="C49" t="s">
        <v>63</v>
      </c>
      <c r="D49" t="s">
        <v>64</v>
      </c>
      <c r="E49" t="s">
        <v>160</v>
      </c>
    </row>
    <row r="50" spans="1:5" x14ac:dyDescent="0.25">
      <c r="A50" t="s">
        <v>78</v>
      </c>
      <c r="B50" t="s">
        <v>79</v>
      </c>
      <c r="C50" t="s">
        <v>63</v>
      </c>
      <c r="D50" t="s">
        <v>64</v>
      </c>
      <c r="E50" t="s">
        <v>160</v>
      </c>
    </row>
    <row r="51" spans="1:5" x14ac:dyDescent="0.25">
      <c r="A51" t="s">
        <v>80</v>
      </c>
      <c r="B51" t="s">
        <v>81</v>
      </c>
      <c r="C51" t="s">
        <v>63</v>
      </c>
      <c r="D51" t="s">
        <v>64</v>
      </c>
      <c r="E51" t="s">
        <v>160</v>
      </c>
    </row>
    <row r="52" spans="1:5" x14ac:dyDescent="0.25">
      <c r="A52" t="s">
        <v>82</v>
      </c>
      <c r="B52" t="s">
        <v>66</v>
      </c>
      <c r="C52" t="s">
        <v>63</v>
      </c>
      <c r="D52" t="s">
        <v>64</v>
      </c>
      <c r="E52" t="s">
        <v>160</v>
      </c>
    </row>
    <row r="53" spans="1:5" x14ac:dyDescent="0.25">
      <c r="A53" t="s">
        <v>83</v>
      </c>
      <c r="B53" t="s">
        <v>74</v>
      </c>
      <c r="C53" t="s">
        <v>63</v>
      </c>
      <c r="D53" t="s">
        <v>64</v>
      </c>
      <c r="E53" t="s">
        <v>160</v>
      </c>
    </row>
    <row r="54" spans="1:5" x14ac:dyDescent="0.25">
      <c r="A54" t="s">
        <v>84</v>
      </c>
      <c r="B54" t="s">
        <v>74</v>
      </c>
      <c r="C54" t="s">
        <v>63</v>
      </c>
      <c r="D54" t="s">
        <v>64</v>
      </c>
      <c r="E54" t="s">
        <v>160</v>
      </c>
    </row>
    <row r="55" spans="1:5" x14ac:dyDescent="0.25">
      <c r="A55" t="s">
        <v>85</v>
      </c>
      <c r="B55" t="s">
        <v>86</v>
      </c>
      <c r="C55" t="s">
        <v>63</v>
      </c>
      <c r="D55" t="s">
        <v>64</v>
      </c>
      <c r="E55" t="s">
        <v>160</v>
      </c>
    </row>
    <row r="56" spans="1:5" x14ac:dyDescent="0.25">
      <c r="A56" t="s">
        <v>87</v>
      </c>
      <c r="B56" t="s">
        <v>88</v>
      </c>
      <c r="C56" t="s">
        <v>63</v>
      </c>
      <c r="D56" t="s">
        <v>64</v>
      </c>
      <c r="E56" t="s">
        <v>160</v>
      </c>
    </row>
    <row r="57" spans="1:5" x14ac:dyDescent="0.25">
      <c r="A57" t="s">
        <v>89</v>
      </c>
      <c r="B57" t="s">
        <v>66</v>
      </c>
      <c r="C57" t="s">
        <v>63</v>
      </c>
      <c r="D57" t="s">
        <v>64</v>
      </c>
      <c r="E57" t="s">
        <v>160</v>
      </c>
    </row>
    <row r="58" spans="1:5" x14ac:dyDescent="0.25">
      <c r="A58" t="s">
        <v>90</v>
      </c>
      <c r="B58" t="s">
        <v>74</v>
      </c>
      <c r="C58" t="s">
        <v>63</v>
      </c>
      <c r="D58" t="s">
        <v>64</v>
      </c>
      <c r="E58" t="s">
        <v>160</v>
      </c>
    </row>
    <row r="59" spans="1:5" x14ac:dyDescent="0.25">
      <c r="A59" t="s">
        <v>91</v>
      </c>
      <c r="B59" t="s">
        <v>74</v>
      </c>
      <c r="C59" t="s">
        <v>63</v>
      </c>
      <c r="D59" t="s">
        <v>64</v>
      </c>
      <c r="E59" t="s">
        <v>160</v>
      </c>
    </row>
    <row r="60" spans="1:5" x14ac:dyDescent="0.25">
      <c r="A60" t="s">
        <v>92</v>
      </c>
      <c r="B60" t="s">
        <v>74</v>
      </c>
      <c r="C60" t="s">
        <v>63</v>
      </c>
      <c r="D60" t="s">
        <v>64</v>
      </c>
      <c r="E60" t="s">
        <v>160</v>
      </c>
    </row>
    <row r="61" spans="1:5" x14ac:dyDescent="0.25">
      <c r="A61" t="s">
        <v>93</v>
      </c>
      <c r="B61" t="s">
        <v>74</v>
      </c>
      <c r="C61" t="s">
        <v>63</v>
      </c>
      <c r="D61" t="s">
        <v>64</v>
      </c>
      <c r="E61" t="s">
        <v>160</v>
      </c>
    </row>
    <row r="62" spans="1:5" x14ac:dyDescent="0.25">
      <c r="A62" t="s">
        <v>94</v>
      </c>
      <c r="B62" t="s">
        <v>74</v>
      </c>
      <c r="C62" t="s">
        <v>63</v>
      </c>
      <c r="D62" t="s">
        <v>64</v>
      </c>
      <c r="E62" t="s">
        <v>160</v>
      </c>
    </row>
    <row r="63" spans="1:5" x14ac:dyDescent="0.25">
      <c r="A63" t="s">
        <v>95</v>
      </c>
      <c r="B63" t="s">
        <v>74</v>
      </c>
      <c r="C63" t="s">
        <v>63</v>
      </c>
      <c r="D63" t="s">
        <v>64</v>
      </c>
      <c r="E63" t="s">
        <v>160</v>
      </c>
    </row>
    <row r="64" spans="1:5" x14ac:dyDescent="0.25">
      <c r="A64" t="s">
        <v>96</v>
      </c>
      <c r="B64" t="s">
        <v>97</v>
      </c>
      <c r="C64" t="s">
        <v>63</v>
      </c>
      <c r="D64" t="s">
        <v>64</v>
      </c>
      <c r="E64" t="s">
        <v>160</v>
      </c>
    </row>
    <row r="65" spans="1:12" x14ac:dyDescent="0.25">
      <c r="A65" t="s">
        <v>98</v>
      </c>
      <c r="B65" t="s">
        <v>97</v>
      </c>
      <c r="C65" t="s">
        <v>63</v>
      </c>
      <c r="D65" t="s">
        <v>64</v>
      </c>
      <c r="E65" t="s">
        <v>160</v>
      </c>
    </row>
    <row r="66" spans="1:12" x14ac:dyDescent="0.25">
      <c r="A66" t="s">
        <v>99</v>
      </c>
      <c r="B66" t="s">
        <v>100</v>
      </c>
      <c r="C66" t="s">
        <v>101</v>
      </c>
      <c r="D66" t="s">
        <v>102</v>
      </c>
      <c r="E66" t="s">
        <v>127</v>
      </c>
    </row>
    <row r="67" spans="1:12" x14ac:dyDescent="0.25">
      <c r="A67" t="s">
        <v>201</v>
      </c>
      <c r="B67" t="s">
        <v>202</v>
      </c>
      <c r="C67" t="s">
        <v>202</v>
      </c>
      <c r="D67" t="s">
        <v>203</v>
      </c>
    </row>
    <row r="68" spans="1:12" x14ac:dyDescent="0.25">
      <c r="A68" t="s">
        <v>103</v>
      </c>
      <c r="B68" t="s">
        <v>104</v>
      </c>
      <c r="C68" t="s">
        <v>104</v>
      </c>
      <c r="D68" t="s">
        <v>105</v>
      </c>
      <c r="E68" t="s">
        <v>161</v>
      </c>
      <c r="K68" t="s">
        <v>204</v>
      </c>
    </row>
    <row r="69" spans="1:12" x14ac:dyDescent="0.25">
      <c r="A69" t="s">
        <v>106</v>
      </c>
      <c r="B69" t="s">
        <v>107</v>
      </c>
      <c r="C69" t="s">
        <v>107</v>
      </c>
      <c r="D69" t="s">
        <v>108</v>
      </c>
      <c r="E69" t="s">
        <v>162</v>
      </c>
      <c r="G69" t="s">
        <v>107</v>
      </c>
      <c r="H69">
        <v>9604367</v>
      </c>
      <c r="I69" t="s">
        <v>205</v>
      </c>
      <c r="J69" t="s">
        <v>206</v>
      </c>
      <c r="L69" t="s">
        <v>207</v>
      </c>
    </row>
    <row r="70" spans="1:12" x14ac:dyDescent="0.25">
      <c r="A70" t="s">
        <v>109</v>
      </c>
      <c r="B70" t="s">
        <v>107</v>
      </c>
      <c r="C70" t="s">
        <v>107</v>
      </c>
      <c r="D70" t="s">
        <v>108</v>
      </c>
      <c r="E70" t="s">
        <v>162</v>
      </c>
      <c r="G70" t="s">
        <v>107</v>
      </c>
      <c r="H70">
        <v>9604367</v>
      </c>
      <c r="I70" t="s">
        <v>205</v>
      </c>
      <c r="J70" t="s">
        <v>206</v>
      </c>
      <c r="L70" t="s">
        <v>207</v>
      </c>
    </row>
    <row r="71" spans="1:12" x14ac:dyDescent="0.25">
      <c r="A71" t="s">
        <v>110</v>
      </c>
      <c r="B71" t="s">
        <v>111</v>
      </c>
      <c r="C71" t="s">
        <v>112</v>
      </c>
      <c r="D71" t="s">
        <v>113</v>
      </c>
      <c r="E71" t="s">
        <v>163</v>
      </c>
    </row>
    <row r="72" spans="1:12" x14ac:dyDescent="0.25">
      <c r="A72" t="s">
        <v>114</v>
      </c>
      <c r="B72" t="s">
        <v>107</v>
      </c>
      <c r="C72" t="s">
        <v>107</v>
      </c>
      <c r="D72" t="s">
        <v>108</v>
      </c>
      <c r="E72" t="s">
        <v>162</v>
      </c>
      <c r="G72" t="s">
        <v>107</v>
      </c>
      <c r="H72">
        <v>9604367</v>
      </c>
      <c r="I72" t="s">
        <v>205</v>
      </c>
      <c r="J72" t="s">
        <v>206</v>
      </c>
      <c r="L72" t="s">
        <v>207</v>
      </c>
    </row>
    <row r="73" spans="1:12" x14ac:dyDescent="0.25">
      <c r="A73" t="s">
        <v>115</v>
      </c>
      <c r="B73" t="s">
        <v>107</v>
      </c>
      <c r="C73" t="s">
        <v>107</v>
      </c>
      <c r="D73" t="s">
        <v>108</v>
      </c>
      <c r="E73" t="s">
        <v>162</v>
      </c>
      <c r="G73" t="s">
        <v>107</v>
      </c>
      <c r="H73">
        <v>9604367</v>
      </c>
      <c r="I73" t="s">
        <v>205</v>
      </c>
      <c r="J73" t="s">
        <v>206</v>
      </c>
      <c r="L73" t="s">
        <v>207</v>
      </c>
    </row>
    <row r="74" spans="1:12" x14ac:dyDescent="0.25">
      <c r="A74" t="s">
        <v>116</v>
      </c>
      <c r="B74" t="s">
        <v>107</v>
      </c>
      <c r="C74" t="s">
        <v>107</v>
      </c>
      <c r="D74" t="s">
        <v>108</v>
      </c>
      <c r="E74" t="s">
        <v>162</v>
      </c>
      <c r="G74" t="s">
        <v>107</v>
      </c>
      <c r="H74">
        <v>9604367</v>
      </c>
      <c r="I74" t="s">
        <v>205</v>
      </c>
      <c r="J74" t="s">
        <v>206</v>
      </c>
      <c r="L74" t="s">
        <v>207</v>
      </c>
    </row>
    <row r="75" spans="1:12" x14ac:dyDescent="0.25">
      <c r="A75" t="s">
        <v>117</v>
      </c>
      <c r="B75" t="s">
        <v>45</v>
      </c>
      <c r="C75" t="s">
        <v>45</v>
      </c>
      <c r="D75" t="s">
        <v>46</v>
      </c>
      <c r="E75" t="s">
        <v>164</v>
      </c>
      <c r="G75" t="s">
        <v>45</v>
      </c>
      <c r="H75">
        <v>1556468</v>
      </c>
      <c r="I75" t="s">
        <v>208</v>
      </c>
    </row>
    <row r="76" spans="1:12" x14ac:dyDescent="0.25">
      <c r="A76" t="s">
        <v>118</v>
      </c>
      <c r="B76" t="s">
        <v>107</v>
      </c>
      <c r="C76" t="s">
        <v>107</v>
      </c>
      <c r="D76" t="s">
        <v>108</v>
      </c>
      <c r="E76" t="s">
        <v>162</v>
      </c>
      <c r="G76" t="s">
        <v>107</v>
      </c>
      <c r="H76">
        <v>9604367</v>
      </c>
      <c r="I76" t="s">
        <v>205</v>
      </c>
      <c r="J76" t="s">
        <v>206</v>
      </c>
      <c r="L76" t="s">
        <v>207</v>
      </c>
    </row>
    <row r="77" spans="1:12" x14ac:dyDescent="0.25">
      <c r="A77" t="s">
        <v>119</v>
      </c>
      <c r="B77" t="s">
        <v>107</v>
      </c>
      <c r="C77" t="s">
        <v>107</v>
      </c>
      <c r="D77" t="s">
        <v>108</v>
      </c>
      <c r="E77" t="s">
        <v>162</v>
      </c>
      <c r="G77" t="s">
        <v>107</v>
      </c>
      <c r="H77">
        <v>9604367</v>
      </c>
      <c r="I77" t="s">
        <v>205</v>
      </c>
      <c r="J77" t="s">
        <v>206</v>
      </c>
      <c r="L77" t="s">
        <v>207</v>
      </c>
    </row>
    <row r="78" spans="1:12" x14ac:dyDescent="0.25">
      <c r="A78" t="s">
        <v>120</v>
      </c>
      <c r="B78" t="s">
        <v>107</v>
      </c>
      <c r="C78" t="s">
        <v>107</v>
      </c>
      <c r="D78" t="s">
        <v>108</v>
      </c>
      <c r="E78" t="s">
        <v>162</v>
      </c>
      <c r="G78" t="s">
        <v>107</v>
      </c>
      <c r="H78">
        <v>9604367</v>
      </c>
      <c r="I78" t="s">
        <v>205</v>
      </c>
      <c r="J78" t="s">
        <v>206</v>
      </c>
      <c r="L78" t="s">
        <v>207</v>
      </c>
    </row>
    <row r="79" spans="1:12" x14ac:dyDescent="0.25">
      <c r="A79" t="s">
        <v>122</v>
      </c>
      <c r="B79" t="s">
        <v>121</v>
      </c>
      <c r="C79" t="s">
        <v>121</v>
      </c>
      <c r="D79" t="s">
        <v>48</v>
      </c>
      <c r="E79" t="s">
        <v>165</v>
      </c>
      <c r="G79" t="s">
        <v>121</v>
      </c>
      <c r="H79">
        <v>2067770</v>
      </c>
      <c r="I79" t="s">
        <v>209</v>
      </c>
      <c r="J79" t="s">
        <v>210</v>
      </c>
      <c r="L79" t="s">
        <v>207</v>
      </c>
    </row>
    <row r="80" spans="1:12" x14ac:dyDescent="0.25">
      <c r="A80" t="s">
        <v>123</v>
      </c>
      <c r="B80" t="s">
        <v>107</v>
      </c>
      <c r="C80" t="s">
        <v>107</v>
      </c>
      <c r="D80" t="s">
        <v>108</v>
      </c>
      <c r="E80" t="s">
        <v>162</v>
      </c>
      <c r="G80" t="s">
        <v>107</v>
      </c>
      <c r="H80">
        <v>9604367</v>
      </c>
      <c r="I80" t="s">
        <v>205</v>
      </c>
      <c r="J80" t="s">
        <v>206</v>
      </c>
      <c r="L80" t="s">
        <v>207</v>
      </c>
    </row>
    <row r="81" spans="1:12" x14ac:dyDescent="0.25">
      <c r="A81" t="s">
        <v>166</v>
      </c>
      <c r="B81" t="s">
        <v>107</v>
      </c>
      <c r="C81" t="s">
        <v>107</v>
      </c>
      <c r="D81" t="s">
        <v>108</v>
      </c>
      <c r="E81" t="s">
        <v>162</v>
      </c>
      <c r="G81" t="s">
        <v>107</v>
      </c>
      <c r="H81">
        <v>9604367</v>
      </c>
      <c r="I81" t="s">
        <v>205</v>
      </c>
      <c r="J81" t="s">
        <v>206</v>
      </c>
      <c r="L81" t="s">
        <v>207</v>
      </c>
    </row>
    <row r="82" spans="1:12" x14ac:dyDescent="0.25">
      <c r="A82" t="s">
        <v>167</v>
      </c>
      <c r="B82" t="s">
        <v>47</v>
      </c>
      <c r="C82" t="s">
        <v>47</v>
      </c>
      <c r="D82" t="s">
        <v>48</v>
      </c>
      <c r="E82" t="s">
        <v>126</v>
      </c>
      <c r="G82" t="s">
        <v>47</v>
      </c>
      <c r="H82">
        <v>2377152</v>
      </c>
      <c r="J82" t="s">
        <v>210</v>
      </c>
      <c r="L82" t="s">
        <v>207</v>
      </c>
    </row>
    <row r="83" spans="1:12" x14ac:dyDescent="0.25">
      <c r="A83" t="s">
        <v>124</v>
      </c>
      <c r="C83" t="s">
        <v>169</v>
      </c>
      <c r="D83" t="s">
        <v>211</v>
      </c>
      <c r="E83" t="s">
        <v>212</v>
      </c>
      <c r="G83" t="s">
        <v>169</v>
      </c>
      <c r="H83">
        <v>1568026</v>
      </c>
      <c r="I83" t="s">
        <v>213</v>
      </c>
      <c r="J83" t="s">
        <v>214</v>
      </c>
      <c r="L83" t="s">
        <v>215</v>
      </c>
    </row>
    <row r="84" spans="1:12" x14ac:dyDescent="0.25">
      <c r="A84" t="s">
        <v>216</v>
      </c>
      <c r="B84" t="s">
        <v>217</v>
      </c>
      <c r="C84" t="s">
        <v>218</v>
      </c>
      <c r="D84" t="s">
        <v>218</v>
      </c>
      <c r="E84" t="s">
        <v>219</v>
      </c>
      <c r="H84" t="s">
        <v>220</v>
      </c>
      <c r="I84" t="s">
        <v>220</v>
      </c>
    </row>
    <row r="85" spans="1:12" x14ac:dyDescent="0.25">
      <c r="A85" t="s">
        <v>221</v>
      </c>
      <c r="B85" t="s">
        <v>222</v>
      </c>
      <c r="C85" t="s">
        <v>223</v>
      </c>
      <c r="D85" t="s">
        <v>223</v>
      </c>
      <c r="E85" t="s">
        <v>219</v>
      </c>
      <c r="H85" t="s">
        <v>220</v>
      </c>
      <c r="I85" t="s">
        <v>220</v>
      </c>
    </row>
    <row r="86" spans="1:12" x14ac:dyDescent="0.25">
      <c r="A86" t="s">
        <v>224</v>
      </c>
      <c r="B86" t="s">
        <v>225</v>
      </c>
      <c r="C86" t="s">
        <v>226</v>
      </c>
      <c r="D86" t="s">
        <v>226</v>
      </c>
      <c r="E86" t="s">
        <v>219</v>
      </c>
      <c r="H86" t="s">
        <v>220</v>
      </c>
      <c r="I86" t="s">
        <v>220</v>
      </c>
    </row>
    <row r="87" spans="1:12" x14ac:dyDescent="0.25">
      <c r="A87" t="s">
        <v>227</v>
      </c>
      <c r="B87" t="s">
        <v>228</v>
      </c>
      <c r="C87" t="s">
        <v>229</v>
      </c>
      <c r="D87" t="s">
        <v>229</v>
      </c>
      <c r="E87" t="s">
        <v>219</v>
      </c>
      <c r="H87" t="s">
        <v>220</v>
      </c>
      <c r="I87" t="s">
        <v>220</v>
      </c>
    </row>
    <row r="88" spans="1:12" x14ac:dyDescent="0.25">
      <c r="A88" t="s">
        <v>230</v>
      </c>
      <c r="B88" t="s">
        <v>231</v>
      </c>
      <c r="C88" t="s">
        <v>218</v>
      </c>
      <c r="D88" t="s">
        <v>218</v>
      </c>
      <c r="E88" t="s">
        <v>219</v>
      </c>
      <c r="H88" t="s">
        <v>220</v>
      </c>
      <c r="I8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BOM</vt:lpstr>
      <vt:lpstr>Sheet1</vt:lpstr>
      <vt:lpstr>BOM!SwitchBoard</vt:lpstr>
      <vt:lpstr>Sheet1!SwitchBoardNew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2016-03-04T17:37:34Z</dcterms:modified>
</cp:coreProperties>
</file>