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018"/>
  <workbookPr showInkAnnotation="0" autoCompressPictures="0"/>
  <mc:AlternateContent xmlns:mc="http://schemas.openxmlformats.org/markup-compatibility/2006">
    <mc:Choice Requires="x15">
      <x15ac:absPath xmlns:x15ac="http://schemas.microsoft.com/office/spreadsheetml/2010/11/ac" url="/Users/anders/Dropbox/EITI docs/Drafts/Norway SDT/"/>
    </mc:Choice>
  </mc:AlternateContent>
  <bookViews>
    <workbookView xWindow="23840" yWindow="1220" windowWidth="24460" windowHeight="25100" tabRatio="500" activeTab="3"/>
  </bookViews>
  <sheets>
    <sheet name="Introduction" sheetId="6" r:id="rId1"/>
    <sheet name="1. About" sheetId="2" r:id="rId2"/>
    <sheet name="2. Contextual" sheetId="3" r:id="rId3"/>
    <sheet name="3. Revenues" sheetId="10" r:id="rId4"/>
    <sheet name="Changelog" sheetId="11" state="hidden" r:id="rId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4" i="3" l="1"/>
  <c r="D13" i="3"/>
  <c r="D12" i="3"/>
  <c r="D11" i="3"/>
  <c r="BC9"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BL71" i="10"/>
  <c r="BM71" i="10"/>
  <c r="BN71" i="10"/>
  <c r="BO71" i="10"/>
  <c r="BP71" i="10"/>
  <c r="BQ71" i="10"/>
  <c r="BR71" i="10"/>
  <c r="BS71" i="10"/>
  <c r="BT71" i="10"/>
  <c r="BU71" i="10"/>
  <c r="BV71" i="10"/>
  <c r="BW71" i="10"/>
  <c r="BX71" i="10"/>
  <c r="BY71" i="10"/>
  <c r="BZ71" i="10"/>
  <c r="CA71"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BL72" i="10"/>
  <c r="BM72" i="10"/>
  <c r="BN72" i="10"/>
  <c r="BO72" i="10"/>
  <c r="BP72" i="10"/>
  <c r="BQ72" i="10"/>
  <c r="BR72" i="10"/>
  <c r="BS72" i="10"/>
  <c r="BT72" i="10"/>
  <c r="BU72" i="10"/>
  <c r="BV72" i="10"/>
  <c r="BW72" i="10"/>
  <c r="BX72" i="10"/>
  <c r="BY72" i="10"/>
  <c r="BZ72" i="10"/>
  <c r="CA72"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BL73" i="10"/>
  <c r="BM73" i="10"/>
  <c r="BN73" i="10"/>
  <c r="BO73" i="10"/>
  <c r="BP73" i="10"/>
  <c r="BQ73" i="10"/>
  <c r="BR73" i="10"/>
  <c r="BS73" i="10"/>
  <c r="BT73" i="10"/>
  <c r="BU73" i="10"/>
  <c r="BV73" i="10"/>
  <c r="BW73" i="10"/>
  <c r="BX73" i="10"/>
  <c r="BY73" i="10"/>
  <c r="BZ73" i="10"/>
  <c r="CA73" i="10"/>
  <c r="I74" i="10"/>
  <c r="J74" i="10"/>
  <c r="K74" i="10"/>
  <c r="L74" i="10"/>
  <c r="M74" i="10"/>
  <c r="N74" i="10"/>
  <c r="O74" i="10"/>
  <c r="P74" i="10"/>
  <c r="Q74" i="10"/>
  <c r="R74" i="10"/>
  <c r="S74" i="10"/>
  <c r="T74" i="10"/>
  <c r="U74" i="10"/>
  <c r="V74" i="10"/>
  <c r="W74" i="10"/>
  <c r="X74" i="10"/>
  <c r="Y74" i="10"/>
  <c r="Z74" i="10"/>
  <c r="AA74" i="10"/>
  <c r="AB74" i="10"/>
  <c r="AC74" i="10"/>
  <c r="AD74" i="10"/>
  <c r="AE74" i="10"/>
  <c r="AF74" i="10"/>
  <c r="AG74" i="10"/>
  <c r="AH74" i="10"/>
  <c r="AI74" i="10"/>
  <c r="AJ74" i="10"/>
  <c r="AK74" i="10"/>
  <c r="AL74" i="10"/>
  <c r="AM74" i="10"/>
  <c r="AN74" i="10"/>
  <c r="AO74" i="10"/>
  <c r="AP74" i="10"/>
  <c r="AQ74" i="10"/>
  <c r="AR74" i="10"/>
  <c r="AS74" i="10"/>
  <c r="AT74" i="10"/>
  <c r="AU74" i="10"/>
  <c r="AV74" i="10"/>
  <c r="AW74" i="10"/>
  <c r="AX74" i="10"/>
  <c r="AY74" i="10"/>
  <c r="AZ74" i="10"/>
  <c r="BA74" i="10"/>
  <c r="BB74" i="10"/>
  <c r="BC74" i="10"/>
  <c r="BD74" i="10"/>
  <c r="BE74" i="10"/>
  <c r="BF74" i="10"/>
  <c r="BG74" i="10"/>
  <c r="BH74" i="10"/>
  <c r="BI74" i="10"/>
  <c r="BJ74" i="10"/>
  <c r="BK74" i="10"/>
  <c r="BL74" i="10"/>
  <c r="BM74" i="10"/>
  <c r="BN74" i="10"/>
  <c r="BO74" i="10"/>
  <c r="BP74" i="10"/>
  <c r="BQ74" i="10"/>
  <c r="BR74" i="10"/>
  <c r="BS74" i="10"/>
  <c r="BT74" i="10"/>
  <c r="BU74" i="10"/>
  <c r="BV74" i="10"/>
  <c r="BW74" i="10"/>
  <c r="BX74" i="10"/>
  <c r="BY74" i="10"/>
  <c r="BZ74" i="10"/>
  <c r="CA74" i="10"/>
  <c r="I75" i="10"/>
  <c r="J75" i="10"/>
  <c r="K75" i="10"/>
  <c r="L75" i="10"/>
  <c r="M75" i="10"/>
  <c r="N75" i="10"/>
  <c r="O75" i="10"/>
  <c r="P75" i="10"/>
  <c r="Q75" i="10"/>
  <c r="R75" i="10"/>
  <c r="S75" i="10"/>
  <c r="T75" i="10"/>
  <c r="U75" i="10"/>
  <c r="V75" i="10"/>
  <c r="W75" i="10"/>
  <c r="X75" i="10"/>
  <c r="Y75" i="10"/>
  <c r="Z75" i="10"/>
  <c r="AA75" i="10"/>
  <c r="AB75" i="10"/>
  <c r="AC75" i="10"/>
  <c r="AD75" i="10"/>
  <c r="AE75" i="10"/>
  <c r="AF75" i="10"/>
  <c r="AG75" i="10"/>
  <c r="AH75" i="10"/>
  <c r="AI75" i="10"/>
  <c r="AJ75" i="10"/>
  <c r="AK75" i="10"/>
  <c r="AL75" i="10"/>
  <c r="AM75" i="10"/>
  <c r="AN75" i="10"/>
  <c r="AO75" i="10"/>
  <c r="AP75" i="10"/>
  <c r="AQ75" i="10"/>
  <c r="AR75" i="10"/>
  <c r="AS75" i="10"/>
  <c r="AT75" i="10"/>
  <c r="AU75" i="10"/>
  <c r="AV75" i="10"/>
  <c r="AW75" i="10"/>
  <c r="AX75" i="10"/>
  <c r="AY75" i="10"/>
  <c r="AZ75" i="10"/>
  <c r="BA75" i="10"/>
  <c r="BB75" i="10"/>
  <c r="BC75" i="10"/>
  <c r="BD75" i="10"/>
  <c r="BE75" i="10"/>
  <c r="BF75" i="10"/>
  <c r="BG75" i="10"/>
  <c r="BH75" i="10"/>
  <c r="BI75" i="10"/>
  <c r="BJ75" i="10"/>
  <c r="BK75" i="10"/>
  <c r="BL75" i="10"/>
  <c r="BM75" i="10"/>
  <c r="BN75" i="10"/>
  <c r="BO75" i="10"/>
  <c r="BP75" i="10"/>
  <c r="BQ75" i="10"/>
  <c r="BR75" i="10"/>
  <c r="BS75" i="10"/>
  <c r="BT75" i="10"/>
  <c r="BU75" i="10"/>
  <c r="BV75" i="10"/>
  <c r="BW75" i="10"/>
  <c r="BX75" i="10"/>
  <c r="BY75" i="10"/>
  <c r="BZ75" i="10"/>
  <c r="CA75" i="10"/>
  <c r="I76" i="10"/>
  <c r="J76" i="10"/>
  <c r="K76" i="10"/>
  <c r="L76" i="10"/>
  <c r="M76" i="10"/>
  <c r="N76" i="10"/>
  <c r="O76" i="10"/>
  <c r="P76" i="10"/>
  <c r="Q76" i="10"/>
  <c r="R76" i="10"/>
  <c r="S76" i="10"/>
  <c r="T76" i="10"/>
  <c r="U76" i="10"/>
  <c r="V76" i="10"/>
  <c r="W76" i="10"/>
  <c r="X76" i="10"/>
  <c r="Y76" i="10"/>
  <c r="Z76" i="10"/>
  <c r="AA76" i="10"/>
  <c r="AB76" i="10"/>
  <c r="AC76" i="10"/>
  <c r="AD76" i="10"/>
  <c r="AE76" i="10"/>
  <c r="AF76" i="10"/>
  <c r="AG76" i="10"/>
  <c r="AH76" i="10"/>
  <c r="AI76" i="10"/>
  <c r="AJ76" i="10"/>
  <c r="AK76" i="10"/>
  <c r="AL76" i="10"/>
  <c r="AM76" i="10"/>
  <c r="AN76" i="10"/>
  <c r="AO76" i="10"/>
  <c r="AP76" i="10"/>
  <c r="AQ76" i="10"/>
  <c r="AR76" i="10"/>
  <c r="AS76" i="10"/>
  <c r="AT76" i="10"/>
  <c r="AU76" i="10"/>
  <c r="AV76" i="10"/>
  <c r="AW76" i="10"/>
  <c r="AX76" i="10"/>
  <c r="AY76" i="10"/>
  <c r="AZ76" i="10"/>
  <c r="BA76" i="10"/>
  <c r="BB76" i="10"/>
  <c r="BC76" i="10"/>
  <c r="BD76" i="10"/>
  <c r="BE76" i="10"/>
  <c r="BF76" i="10"/>
  <c r="BG76" i="10"/>
  <c r="BH76" i="10"/>
  <c r="BI76" i="10"/>
  <c r="BJ76" i="10"/>
  <c r="BK76" i="10"/>
  <c r="BL76" i="10"/>
  <c r="BM76" i="10"/>
  <c r="BN76" i="10"/>
  <c r="BO76" i="10"/>
  <c r="BP76" i="10"/>
  <c r="BQ76" i="10"/>
  <c r="BR76" i="10"/>
  <c r="BS76" i="10"/>
  <c r="BT76" i="10"/>
  <c r="BU76" i="10"/>
  <c r="BV76" i="10"/>
  <c r="BW76" i="10"/>
  <c r="BX76" i="10"/>
  <c r="BY76" i="10"/>
  <c r="BZ76" i="10"/>
  <c r="CA76" i="10"/>
  <c r="I77" i="10"/>
  <c r="J77" i="10"/>
  <c r="K77" i="10"/>
  <c r="L77" i="10"/>
  <c r="M77" i="10"/>
  <c r="N77" i="10"/>
  <c r="O77" i="10"/>
  <c r="P77" i="10"/>
  <c r="Q77" i="10"/>
  <c r="R77" i="10"/>
  <c r="S77" i="10"/>
  <c r="T77" i="10"/>
  <c r="U77" i="10"/>
  <c r="V77" i="10"/>
  <c r="W77" i="10"/>
  <c r="X77" i="10"/>
  <c r="Y77" i="10"/>
  <c r="Z77" i="10"/>
  <c r="AA77" i="10"/>
  <c r="AB77" i="10"/>
  <c r="AC77" i="10"/>
  <c r="AD77" i="10"/>
  <c r="AE77" i="10"/>
  <c r="AF77" i="10"/>
  <c r="AG77" i="10"/>
  <c r="AH77" i="10"/>
  <c r="AI77" i="10"/>
  <c r="AJ77" i="10"/>
  <c r="AK77" i="10"/>
  <c r="AL77" i="10"/>
  <c r="AM77" i="10"/>
  <c r="AN77" i="10"/>
  <c r="AO77" i="10"/>
  <c r="AP77" i="10"/>
  <c r="AQ77" i="10"/>
  <c r="AR77" i="10"/>
  <c r="AS77" i="10"/>
  <c r="AT77" i="10"/>
  <c r="AU77" i="10"/>
  <c r="AV77" i="10"/>
  <c r="AW77" i="10"/>
  <c r="AX77" i="10"/>
  <c r="AY77" i="10"/>
  <c r="AZ77" i="10"/>
  <c r="BA77" i="10"/>
  <c r="BB77" i="10"/>
  <c r="BC77" i="10"/>
  <c r="BD77" i="10"/>
  <c r="BE77" i="10"/>
  <c r="BF77" i="10"/>
  <c r="BG77" i="10"/>
  <c r="BH77" i="10"/>
  <c r="BI77" i="10"/>
  <c r="BJ77" i="10"/>
  <c r="BK77" i="10"/>
  <c r="BL77" i="10"/>
  <c r="BM77" i="10"/>
  <c r="BN77" i="10"/>
  <c r="BO77" i="10"/>
  <c r="BP77" i="10"/>
  <c r="BQ77" i="10"/>
  <c r="BR77" i="10"/>
  <c r="BS77" i="10"/>
  <c r="BT77" i="10"/>
  <c r="BU77" i="10"/>
  <c r="BV77" i="10"/>
  <c r="BW77" i="10"/>
  <c r="BX77" i="10"/>
  <c r="BY77" i="10"/>
  <c r="BZ77" i="10"/>
  <c r="CA77" i="10"/>
  <c r="I78" i="10"/>
  <c r="J78" i="10"/>
  <c r="K78" i="10"/>
  <c r="L78" i="10"/>
  <c r="M78" i="10"/>
  <c r="N78" i="10"/>
  <c r="O78" i="10"/>
  <c r="P78" i="10"/>
  <c r="Q78" i="10"/>
  <c r="R78" i="10"/>
  <c r="S78" i="10"/>
  <c r="T78" i="10"/>
  <c r="U78" i="10"/>
  <c r="V78" i="10"/>
  <c r="W78" i="10"/>
  <c r="X78" i="10"/>
  <c r="Y78" i="10"/>
  <c r="Z78" i="10"/>
  <c r="AA78" i="10"/>
  <c r="AB78" i="10"/>
  <c r="AC78" i="10"/>
  <c r="AD78" i="10"/>
  <c r="AE78" i="10"/>
  <c r="AF78" i="10"/>
  <c r="AG78" i="10"/>
  <c r="AH78" i="10"/>
  <c r="AI78" i="10"/>
  <c r="AJ78" i="10"/>
  <c r="AK78" i="10"/>
  <c r="AL78" i="10"/>
  <c r="AM78" i="10"/>
  <c r="AN78" i="10"/>
  <c r="AO78" i="10"/>
  <c r="AP78" i="10"/>
  <c r="AQ78" i="10"/>
  <c r="AR78" i="10"/>
  <c r="AS78" i="10"/>
  <c r="AT78" i="10"/>
  <c r="AU78" i="10"/>
  <c r="AV78" i="10"/>
  <c r="AW78" i="10"/>
  <c r="AX78" i="10"/>
  <c r="AY78" i="10"/>
  <c r="AZ78" i="10"/>
  <c r="BA78" i="10"/>
  <c r="BB78" i="10"/>
  <c r="BC78" i="10"/>
  <c r="BD78" i="10"/>
  <c r="BE78" i="10"/>
  <c r="BF78" i="10"/>
  <c r="BG78" i="10"/>
  <c r="BH78" i="10"/>
  <c r="BI78" i="10"/>
  <c r="BJ78" i="10"/>
  <c r="BK78" i="10"/>
  <c r="BL78" i="10"/>
  <c r="BM78" i="10"/>
  <c r="BN78" i="10"/>
  <c r="BO78" i="10"/>
  <c r="BP78" i="10"/>
  <c r="BQ78" i="10"/>
  <c r="BR78" i="10"/>
  <c r="BS78" i="10"/>
  <c r="BT78" i="10"/>
  <c r="BU78" i="10"/>
  <c r="BV78" i="10"/>
  <c r="BW78" i="10"/>
  <c r="BX78" i="10"/>
  <c r="BY78" i="10"/>
  <c r="BZ78" i="10"/>
  <c r="CA78" i="10"/>
  <c r="I79" i="10"/>
  <c r="J79" i="10"/>
  <c r="K79" i="10"/>
  <c r="L79" i="10"/>
  <c r="M79" i="10"/>
  <c r="N79" i="10"/>
  <c r="O79" i="10"/>
  <c r="P79" i="10"/>
  <c r="Q79" i="10"/>
  <c r="R79" i="10"/>
  <c r="S79" i="10"/>
  <c r="T79" i="10"/>
  <c r="U79" i="10"/>
  <c r="V79" i="10"/>
  <c r="W79" i="10"/>
  <c r="X79" i="10"/>
  <c r="Y79" i="10"/>
  <c r="Z79" i="10"/>
  <c r="AA79" i="10"/>
  <c r="AB79" i="10"/>
  <c r="AC79" i="10"/>
  <c r="AD79" i="10"/>
  <c r="AE79" i="10"/>
  <c r="AF79" i="10"/>
  <c r="AG79" i="10"/>
  <c r="AH79" i="10"/>
  <c r="AI79" i="10"/>
  <c r="AJ79" i="10"/>
  <c r="AK79" i="10"/>
  <c r="AL79" i="10"/>
  <c r="AM79" i="10"/>
  <c r="AN79" i="10"/>
  <c r="AO79" i="10"/>
  <c r="AP79" i="10"/>
  <c r="AQ79" i="10"/>
  <c r="AR79" i="10"/>
  <c r="AS79" i="10"/>
  <c r="AT79" i="10"/>
  <c r="AU79" i="10"/>
  <c r="AV79" i="10"/>
  <c r="AW79" i="10"/>
  <c r="AX79" i="10"/>
  <c r="AY79" i="10"/>
  <c r="AZ79" i="10"/>
  <c r="BA79" i="10"/>
  <c r="BB79" i="10"/>
  <c r="BC79" i="10"/>
  <c r="BD79" i="10"/>
  <c r="BE79" i="10"/>
  <c r="BF79" i="10"/>
  <c r="BG79" i="10"/>
  <c r="BH79" i="10"/>
  <c r="BI79" i="10"/>
  <c r="BJ79" i="10"/>
  <c r="BK79" i="10"/>
  <c r="BL79" i="10"/>
  <c r="BM79" i="10"/>
  <c r="BN79" i="10"/>
  <c r="BO79" i="10"/>
  <c r="BP79" i="10"/>
  <c r="BQ79" i="10"/>
  <c r="BR79" i="10"/>
  <c r="BS79" i="10"/>
  <c r="BT79" i="10"/>
  <c r="BU79" i="10"/>
  <c r="BV79" i="10"/>
  <c r="BW79" i="10"/>
  <c r="BX79" i="10"/>
  <c r="BY79" i="10"/>
  <c r="BZ79" i="10"/>
  <c r="CA79" i="10"/>
  <c r="I80" i="10"/>
  <c r="J80" i="10"/>
  <c r="K80" i="10"/>
  <c r="L80" i="10"/>
  <c r="M80" i="10"/>
  <c r="N80" i="10"/>
  <c r="O80" i="10"/>
  <c r="P80" i="10"/>
  <c r="Q80" i="10"/>
  <c r="R80" i="10"/>
  <c r="S80" i="10"/>
  <c r="T80" i="10"/>
  <c r="U80" i="10"/>
  <c r="V80" i="10"/>
  <c r="W80" i="10"/>
  <c r="X80" i="10"/>
  <c r="Y80" i="10"/>
  <c r="Z80" i="10"/>
  <c r="AA80" i="10"/>
  <c r="AB80" i="10"/>
  <c r="AC80" i="10"/>
  <c r="AD80" i="10"/>
  <c r="AE80" i="10"/>
  <c r="AF80" i="10"/>
  <c r="AG80" i="10"/>
  <c r="AH80" i="10"/>
  <c r="AI80" i="10"/>
  <c r="AJ80" i="10"/>
  <c r="AK80" i="10"/>
  <c r="AL80" i="10"/>
  <c r="AM80" i="10"/>
  <c r="AN80" i="10"/>
  <c r="AO80" i="10"/>
  <c r="AP80" i="10"/>
  <c r="AQ80" i="10"/>
  <c r="AR80" i="10"/>
  <c r="AS80" i="10"/>
  <c r="AT80" i="10"/>
  <c r="AU80" i="10"/>
  <c r="AV80" i="10"/>
  <c r="AW80" i="10"/>
  <c r="AX80" i="10"/>
  <c r="AY80" i="10"/>
  <c r="AZ80" i="10"/>
  <c r="BA80" i="10"/>
  <c r="BB80" i="10"/>
  <c r="BC80" i="10"/>
  <c r="BD80" i="10"/>
  <c r="BE80" i="10"/>
  <c r="BF80" i="10"/>
  <c r="BG80" i="10"/>
  <c r="BH80" i="10"/>
  <c r="BI80" i="10"/>
  <c r="BJ80" i="10"/>
  <c r="BK80" i="10"/>
  <c r="BL80" i="10"/>
  <c r="BM80" i="10"/>
  <c r="BN80" i="10"/>
  <c r="BO80" i="10"/>
  <c r="BP80" i="10"/>
  <c r="BQ80" i="10"/>
  <c r="BR80" i="10"/>
  <c r="BS80" i="10"/>
  <c r="BT80" i="10"/>
  <c r="BU80" i="10"/>
  <c r="BV80" i="10"/>
  <c r="BW80" i="10"/>
  <c r="BX80" i="10"/>
  <c r="BY80" i="10"/>
  <c r="BZ80" i="10"/>
  <c r="CA8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BL70" i="10"/>
  <c r="BM70" i="10"/>
  <c r="BN70" i="10"/>
  <c r="BO70" i="10"/>
  <c r="BP70" i="10"/>
  <c r="BQ70" i="10"/>
  <c r="BR70" i="10"/>
  <c r="BS70" i="10"/>
  <c r="BT70" i="10"/>
  <c r="BU70" i="10"/>
  <c r="BV70" i="10"/>
  <c r="BW70" i="10"/>
  <c r="BX70" i="10"/>
  <c r="BY70" i="10"/>
  <c r="BZ70" i="10"/>
  <c r="CA70" i="10"/>
  <c r="I70" i="10"/>
  <c r="H51" i="10"/>
  <c r="H52" i="10"/>
  <c r="H53" i="10"/>
  <c r="H54" i="10"/>
  <c r="BP9"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10" i="10"/>
  <c r="H11" i="10"/>
  <c r="H12"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BA9" i="10"/>
  <c r="BB9" i="10"/>
  <c r="BD9" i="10"/>
  <c r="BE9" i="10"/>
  <c r="BF9" i="10"/>
  <c r="BG9" i="10"/>
  <c r="BH9" i="10"/>
  <c r="BI9" i="10"/>
  <c r="BJ9" i="10"/>
  <c r="BK9" i="10"/>
  <c r="BL9" i="10"/>
  <c r="BM9" i="10"/>
  <c r="BN9" i="10"/>
  <c r="BO9" i="10"/>
  <c r="BQ9" i="10"/>
  <c r="BR9" i="10"/>
  <c r="BS9" i="10"/>
  <c r="BT9" i="10"/>
  <c r="BU9" i="10"/>
  <c r="BV9" i="10"/>
  <c r="BW9" i="10"/>
  <c r="BX9" i="10"/>
  <c r="BY9" i="10"/>
  <c r="BZ9" i="10"/>
  <c r="CA9" i="10"/>
  <c r="CB9" i="10"/>
  <c r="CC9" i="10"/>
  <c r="CD12" i="10"/>
  <c r="D2" i="3"/>
  <c r="G57" i="10"/>
  <c r="N9" i="10"/>
  <c r="M9" i="10"/>
  <c r="L9" i="10"/>
  <c r="K9" i="10"/>
  <c r="J9" i="10"/>
  <c r="I9" i="10"/>
  <c r="H57" i="10"/>
</calcChain>
</file>

<file path=xl/sharedStrings.xml><?xml version="1.0" encoding="utf-8"?>
<sst xmlns="http://schemas.openxmlformats.org/spreadsheetml/2006/main" count="449" uniqueCount="341">
  <si>
    <t>Other revenue</t>
  </si>
  <si>
    <t>Commodities</t>
  </si>
  <si>
    <t>4Sea Energy AS</t>
  </si>
  <si>
    <t>Name of revenue stream in country</t>
  </si>
  <si>
    <t>BP Norge AS</t>
  </si>
  <si>
    <t>Brigde Energy Norge AS</t>
  </si>
  <si>
    <t>Capricorn Norge AS</t>
  </si>
  <si>
    <t>Concedo ASA</t>
  </si>
  <si>
    <t>Det Norske Oljeselskap ASA</t>
  </si>
  <si>
    <t>E.ON E&amp;P Norge AS</t>
  </si>
  <si>
    <t>Edison International Norway Branch NUF</t>
  </si>
  <si>
    <t>Explora Petroleum AS</t>
  </si>
  <si>
    <t>Faroe Petroleum Norge AS</t>
  </si>
  <si>
    <t>Fortis Petroleum Norway AS</t>
  </si>
  <si>
    <t>Lukoil Oil Company</t>
  </si>
  <si>
    <t>Maersk Oil Norway AS</t>
  </si>
  <si>
    <t>Nexen Exploration Norge AS</t>
  </si>
  <si>
    <t>North Energy ASA</t>
  </si>
  <si>
    <t>Norwegian Energy Company ASA</t>
  </si>
  <si>
    <t>OMV(Norge) AS</t>
  </si>
  <si>
    <t>Petrolia Norway AS</t>
  </si>
  <si>
    <t>Premier Oil Norge AS</t>
  </si>
  <si>
    <t>Repsol Exploration Norge AS</t>
  </si>
  <si>
    <t>Rocksource ASA</t>
  </si>
  <si>
    <t>Skagen 44 AS</t>
  </si>
  <si>
    <t>Skeie Energy AS</t>
  </si>
  <si>
    <t>Statoil ASA</t>
  </si>
  <si>
    <t>Suncor Energy Norge AS</t>
  </si>
  <si>
    <t>Svenska Petroleum Exploration AS</t>
  </si>
  <si>
    <t>Talisman Energy Norge AS</t>
  </si>
  <si>
    <t>Tullow Oil (Bream) Norge AS</t>
  </si>
  <si>
    <t>Tullow Oil Norge AS</t>
  </si>
  <si>
    <t>VNG Norge AS</t>
  </si>
  <si>
    <t>Wintershall Norge AS</t>
  </si>
  <si>
    <t>Subtotals</t>
  </si>
  <si>
    <t>Legal name</t>
  </si>
  <si>
    <t>Identification #</t>
  </si>
  <si>
    <t>Start Date</t>
  </si>
  <si>
    <t>End Date</t>
  </si>
  <si>
    <t>Oil</t>
  </si>
  <si>
    <t>Gas</t>
  </si>
  <si>
    <t>Mining</t>
  </si>
  <si>
    <t>Other</t>
  </si>
  <si>
    <t>&lt;text&gt;</t>
  </si>
  <si>
    <t>&lt;URL&gt;</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</si>
  <si>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</si>
  <si>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</si>
  <si>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</si>
  <si>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</si>
  <si>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</si>
  <si>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</si>
  <si>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</si>
  <si>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</si>
  <si>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</si>
  <si>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</si>
  <si>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</si>
  <si>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</si>
  <si>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</si>
  <si>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</si>
  <si>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</si>
  <si>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</si>
  <si>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</si>
  <si>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</si>
  <si>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</si>
  <si>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</si>
  <si>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</si>
  <si>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</si>
  <si>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</si>
  <si>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</si>
  <si>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</si>
  <si>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</si>
  <si>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oil</t>
  </si>
  <si>
    <t>gas</t>
  </si>
  <si>
    <t>gold</t>
  </si>
  <si>
    <t>…</t>
  </si>
  <si>
    <t>Included in EITI Report</t>
  </si>
  <si>
    <t xml:space="preserve">   Part 3 covers data on government revenues per revenue stream and company. An example of this part using Norway's 2012 EITI Report is available in a final worksheet</t>
  </si>
  <si>
    <t>Norges Bank</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</si>
  <si>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</si>
  <si>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</si>
  <si>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</si>
  <si>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</si>
  <si>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</si>
  <si>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</si>
  <si>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</si>
  <si>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</si>
  <si>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</si>
  <si>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</si>
  <si>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</si>
  <si>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</si>
  <si>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</si>
  <si>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</si>
  <si>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</si>
  <si>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</si>
  <si>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</si>
  <si>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</si>
  <si>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</si>
  <si>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</si>
  <si>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</si>
  <si>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</si>
  <si>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</si>
  <si>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</si>
  <si>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</si>
  <si>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</si>
  <si>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</si>
  <si>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</si>
  <si>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</si>
  <si>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</si>
  <si>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</si>
  <si>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</si>
  <si>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</si>
  <si>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</si>
  <si>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</si>
  <si>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</si>
  <si>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</si>
  <si>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</si>
  <si>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</si>
  <si>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</si>
  <si>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</si>
  <si>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</si>
  <si>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</si>
  <si>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</si>
  <si>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</si>
  <si>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</si>
  <si>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</si>
  <si>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</si>
  <si>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</si>
  <si>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</si>
  <si>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</si>
  <si>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</si>
  <si>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</si>
  <si>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</si>
  <si>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</si>
  <si>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</si>
  <si>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</si>
  <si>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</si>
  <si>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</si>
  <si>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</si>
  <si>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</si>
  <si>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</si>
  <si>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</si>
  <si>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</si>
  <si>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</si>
  <si>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</si>
  <si>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</si>
  <si>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</si>
  <si>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</si>
  <si>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</si>
  <si>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</si>
  <si>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</si>
  <si>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</si>
  <si>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</si>
  <si>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</si>
  <si>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</si>
  <si>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</si>
  <si>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</si>
  <si>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</si>
  <si>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</si>
  <si>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</si>
  <si>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</si>
  <si>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</si>
  <si>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</si>
  <si>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</si>
  <si>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</si>
  <si>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</si>
  <si>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</si>
  <si>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</si>
  <si>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</si>
  <si>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</si>
  <si>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</si>
  <si>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</si>
  <si>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</si>
  <si>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</si>
  <si>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</si>
  <si>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</si>
  <si>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&lt;URL, or reference to section in EITI Report&gt;</t>
  </si>
  <si>
    <t>Publicly available registry of contracts</t>
  </si>
  <si>
    <t>Add/remove rows as necessary, per registry</t>
  </si>
  <si>
    <t>&lt;reference to section in EITI Report&gt;</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</si>
  <si>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</si>
  <si>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</si>
  <si>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</si>
  <si>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</si>
  <si>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</si>
  <si>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</si>
  <si>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</si>
  <si>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</si>
  <si>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</si>
  <si>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</si>
  <si>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</si>
  <si>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</si>
  <si>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</si>
  <si>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</si>
  <si>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</si>
  <si>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</si>
  <si>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</si>
  <si>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</si>
  <si>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</si>
  <si>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</si>
  <si>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</si>
  <si>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</si>
  <si>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</si>
  <si>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</si>
  <si>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</si>
  <si>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</si>
  <si>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</si>
  <si>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</si>
  <si>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</si>
  <si>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</si>
  <si>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</si>
  <si>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</si>
  <si>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</si>
  <si>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</si>
  <si>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</si>
  <si>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</si>
  <si>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</si>
  <si>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</si>
  <si>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</si>
  <si>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</si>
  <si>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</si>
  <si>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</si>
  <si>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</si>
  <si>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</si>
  <si>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</si>
  <si>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</si>
  <si>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</si>
  <si>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</si>
  <si>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</si>
  <si>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</si>
  <si>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</si>
  <si>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</si>
  <si>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Example: million NOK</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</si>
  <si>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</si>
  <si>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</si>
  <si>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</si>
  <si>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</si>
  <si>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</si>
  <si>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</si>
  <si>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</si>
  <si>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</si>
  <si>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</si>
  <si>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</si>
  <si>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</si>
  <si>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</si>
  <si>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</si>
  <si>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</si>
  <si>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</si>
  <si>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</si>
  <si>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 xml:space="preserve">Revenues not classified </t>
  </si>
  <si>
    <t>15E</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</si>
  <si>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</si>
  <si>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</si>
  <si>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</si>
  <si>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</si>
  <si>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</si>
  <si>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Norway</t>
  </si>
  <si>
    <t>Deloitte</t>
  </si>
  <si>
    <t>Yes</t>
  </si>
  <si>
    <t>No</t>
  </si>
  <si>
    <t>http://www.eiti.no/files/2015/02/2014_EITI_rapport_engelsk_for_2013.pdf</t>
  </si>
  <si>
    <t>http://www.eiti.no/files/2015/02/Vedlegg_1_6_engelsk.xlsx</t>
  </si>
  <si>
    <t>NOK</t>
  </si>
  <si>
    <t>Not applicable</t>
  </si>
  <si>
    <t>Anders Tunold Kråkenes</t>
  </si>
  <si>
    <t>EITI</t>
  </si>
  <si>
    <t>akrakenes@eiti.org</t>
  </si>
  <si>
    <t>Section 2.2 and https://www.regjeringen.no/no/dokumenter/Meld-St-1-20142015/id2005410/</t>
  </si>
  <si>
    <t>https://www.regjeringen.no/no/dokumenter/Meld-St-3-20132014/id757226/</t>
  </si>
  <si>
    <t>State Accounts 2013</t>
  </si>
  <si>
    <t>EITI Report</t>
  </si>
  <si>
    <t>Section 5.2</t>
  </si>
  <si>
    <t>Public register of licences, oil</t>
  </si>
  <si>
    <t>Public register of licences, mining</t>
  </si>
  <si>
    <t>http://factpages.npd.no/factpages/Default.aspx?culture=en</t>
  </si>
  <si>
    <t>NPD FactPages</t>
  </si>
  <si>
    <t>Section 2.4</t>
  </si>
  <si>
    <t>Partially</t>
  </si>
  <si>
    <t>Total volume sold, dry gas</t>
  </si>
  <si>
    <t>Total volume sold, Oil, NGL, condensate</t>
  </si>
  <si>
    <t>Section 2.9.1 - https://www.petoro.no/petoro-annual-report/2013-/about/key-figures</t>
  </si>
  <si>
    <t>Sm3 o.e.</t>
  </si>
  <si>
    <t>Total revenue received, oil, NGL, condensate</t>
  </si>
  <si>
    <t>Total revenue received, gas</t>
  </si>
  <si>
    <t>Section 2.9.1</t>
  </si>
  <si>
    <t>Included and reconciled</t>
  </si>
  <si>
    <t>Not included</t>
  </si>
  <si>
    <t>Selskapsskatt (Corporate Income Tax)</t>
  </si>
  <si>
    <t>Tullow Norge AS</t>
  </si>
  <si>
    <t xml:space="preserve">Total E &amp; P Norge AS </t>
  </si>
  <si>
    <t xml:space="preserve">Talisman Petroleum Norge AS </t>
  </si>
  <si>
    <t xml:space="preserve">Statoil Petroleum AS </t>
  </si>
  <si>
    <t>Spike Exploration Holding AS</t>
  </si>
  <si>
    <t xml:space="preserve">Solveig Gas Norway AS </t>
  </si>
  <si>
    <t xml:space="preserve">Silex Gas Norway AS </t>
  </si>
  <si>
    <t xml:space="preserve">RWE-DEA Norge AS </t>
  </si>
  <si>
    <t>RN Nordic Oil (Rosneft)</t>
  </si>
  <si>
    <t xml:space="preserve">PGNiG Upstream International AS </t>
  </si>
  <si>
    <t xml:space="preserve">Norsea Gas AS </t>
  </si>
  <si>
    <t xml:space="preserve">Norpipe Oil AS </t>
  </si>
  <si>
    <t xml:space="preserve">Njord Gas Infrastructure AS </t>
  </si>
  <si>
    <t>Moeco Oil &amp; Gas Norge AS</t>
  </si>
  <si>
    <t xml:space="preserve">Marathon Oil Norge AS </t>
  </si>
  <si>
    <t xml:space="preserve">Lundin Norway AS </t>
  </si>
  <si>
    <t>Lotos Expl. and Prod.Norge AS</t>
  </si>
  <si>
    <t>Lime Petroleum Norway AS</t>
  </si>
  <si>
    <t>KUFPEC Norway AS</t>
  </si>
  <si>
    <t>Ithaca Petroleum Norge AS</t>
  </si>
  <si>
    <t xml:space="preserve">Infragas Norge AS </t>
  </si>
  <si>
    <t xml:space="preserve">Idemitsu Petroleum Norge AS </t>
  </si>
  <si>
    <t xml:space="preserve">Hess Norge AS </t>
  </si>
  <si>
    <t xml:space="preserve">GDF SUEZ E&amp;P Norge AS </t>
  </si>
  <si>
    <t xml:space="preserve">ExxonMobil Expl. and Prod. Norway AS </t>
  </si>
  <si>
    <t xml:space="preserve">Enterprise Oil Norge AS </t>
  </si>
  <si>
    <t>Enquest Norge AS</t>
  </si>
  <si>
    <t xml:space="preserve">Eni Norge AS </t>
  </si>
  <si>
    <t xml:space="preserve">DONG E&amp;P Norge AS </t>
  </si>
  <si>
    <t>Dana Petroleum Norway AS</t>
  </si>
  <si>
    <t xml:space="preserve">Core Energy AS </t>
  </si>
  <si>
    <t xml:space="preserve">ConocoPhillips Skandinavia AS </t>
  </si>
  <si>
    <t xml:space="preserve">Chevron Norge AS </t>
  </si>
  <si>
    <t xml:space="preserve">Centrica Energi NUF </t>
  </si>
  <si>
    <t>BG Norge Ltd</t>
  </si>
  <si>
    <t xml:space="preserve">Bayerngas Produksjon Norge AS </t>
  </si>
  <si>
    <t xml:space="preserve">Bayerngas Norge AS </t>
  </si>
  <si>
    <t>Atlantic Petroleum Norge AS</t>
  </si>
  <si>
    <t xml:space="preserve">A/S Norske Shell </t>
  </si>
  <si>
    <t>Petoro</t>
  </si>
  <si>
    <t>Included not reconciled</t>
  </si>
  <si>
    <t>Arealavgift (Arae fee)</t>
  </si>
  <si>
    <t>Utbytte fra Statoil (Dividends from Statoil)</t>
  </si>
  <si>
    <t>CO2-avgift (CO2 tax)</t>
  </si>
  <si>
    <t>NOx-avgift (NOx tax)</t>
  </si>
  <si>
    <t>The Norwegian Petroleum Directorate</t>
  </si>
  <si>
    <t>The Petroleum Tax Office</t>
  </si>
  <si>
    <t>Directorate of Customs and Excise</t>
  </si>
  <si>
    <t>Statens direkte økonomiske engasjement (State Direct Financial Investment)</t>
  </si>
  <si>
    <t>Section 2.2 and http://www.norskpetroleum.no/en/production/production-of-oil-and-gas/</t>
  </si>
  <si>
    <t>NGL, volume</t>
  </si>
  <si>
    <t>Condensate, volume</t>
  </si>
  <si>
    <t>Sm3</t>
  </si>
  <si>
    <t>Not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</si>
</sst>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43" formatCode="_-* #,##0.00_-;\-* #,##0.00_-;_-* &quot;-&quot;??_-;_-@_-"/>
    <numFmt numFmtId="164" formatCode="yyyy\-mm\-dd;@"/>
    <numFmt numFmtId="165" formatCode="_ * #,##0.00_ ;_ * \-#,##0.00_ ;_ * &quot;-&quot;??_ ;_ @_ "/>
    <numFmt numFmtId="166" formatCode="#,##0_ ;[Red]\-#,##0\ "/>
  </numFmts>
  <fonts count="39" x14ac:knownFonts="1">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sz val="10"/>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1">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rgb="FF92D050"/>
      </left>
      <right style="thin">
        <color rgb="FF92D050"/>
      </right>
      <top style="thin">
        <color rgb="FF92D050"/>
      </top>
      <bottom style="thin">
        <color rgb="FF92D050"/>
      </bottom>
      <diagonal/>
    </border>
  </borders>
  <cellStyleXfs count="33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3" borderId="23"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8" fillId="0" borderId="0"/>
    <xf numFmtId="165" fontId="38" fillId="0" borderId="0" applyFont="0" applyFill="0" applyBorder="0" applyAlignment="0" applyProtection="0"/>
  </cellStyleXfs>
  <cellXfs count="181">
    <xf numFmtId="0" fontId="0" fillId="0" borderId="0" xfId="0"/>
    <xf numFmtId="0" fontId="2" fillId="0" borderId="0" xfId="0" applyFo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Border="1"/>
    <xf numFmtId="0" fontId="2" fillId="0" borderId="9" xfId="0" applyFont="1" applyBorder="1"/>
    <xf numFmtId="0" fontId="2" fillId="0" borderId="7" xfId="0" applyFont="1" applyBorder="1" applyAlignment="1">
      <alignment vertical="center" wrapText="1"/>
    </xf>
    <xf numFmtId="0" fontId="4" fillId="0" borderId="7" xfId="0" applyFont="1" applyBorder="1" applyAlignment="1">
      <alignment vertical="center" wrapText="1"/>
    </xf>
    <xf numFmtId="0" fontId="2" fillId="0" borderId="12" xfId="0" applyFont="1" applyBorder="1" applyAlignment="1">
      <alignment vertical="center" wrapText="1"/>
    </xf>
    <xf numFmtId="0" fontId="3" fillId="0" borderId="2" xfId="0" applyFont="1" applyBorder="1" applyAlignment="1">
      <alignment horizontal="right"/>
    </xf>
    <xf numFmtId="0" fontId="3" fillId="0" borderId="8" xfId="0" applyFont="1" applyBorder="1" applyAlignment="1">
      <alignment horizontal="right"/>
    </xf>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1" xfId="27" applyFont="1" applyBorder="1" applyAlignment="1">
      <alignment vertical="center" wrapText="1"/>
    </xf>
    <xf numFmtId="0" fontId="2" fillId="0" borderId="0" xfId="0" applyFont="1" applyBorder="1" applyAlignment="1">
      <alignment vertical="top" wrapText="1"/>
    </xf>
    <xf numFmtId="0" fontId="4" fillId="0" borderId="0" xfId="0" applyFont="1" applyBorder="1" applyAlignment="1">
      <alignment vertical="top" wrapText="1"/>
    </xf>
    <xf numFmtId="0" fontId="2" fillId="0" borderId="5" xfId="0" applyFont="1" applyBorder="1" applyAlignment="1">
      <alignment vertical="top" wrapText="1"/>
    </xf>
    <xf numFmtId="0" fontId="3" fillId="0" borderId="8" xfId="0" applyFont="1" applyBorder="1" applyAlignment="1">
      <alignment vertical="top"/>
    </xf>
    <xf numFmtId="0" fontId="3" fillId="0" borderId="10" xfId="0" applyFont="1" applyBorder="1" applyAlignment="1">
      <alignment vertical="center" wrapText="1"/>
    </xf>
    <xf numFmtId="0" fontId="3" fillId="0" borderId="8" xfId="0" applyFont="1" applyBorder="1" applyAlignment="1">
      <alignment vertical="center" wrapText="1"/>
    </xf>
    <xf numFmtId="3" fontId="10" fillId="0" borderId="9" xfId="0" applyNumberFormat="1" applyFont="1" applyBorder="1"/>
    <xf numFmtId="0" fontId="4" fillId="0" borderId="10" xfId="0" applyFont="1" applyBorder="1" applyAlignment="1">
      <alignment horizontal="right"/>
    </xf>
    <xf numFmtId="3" fontId="4" fillId="0" borderId="7" xfId="0" applyNumberFormat="1" applyFont="1" applyBorder="1" applyAlignment="1">
      <alignment vertical="center" wrapText="1"/>
    </xf>
    <xf numFmtId="0" fontId="0" fillId="10" borderId="0" xfId="0" applyFill="1" applyBorder="1" applyAlignment="1">
      <alignment wrapText="1"/>
    </xf>
    <xf numFmtId="0" fontId="2" fillId="10" borderId="0" xfId="0" applyFont="1" applyFill="1" applyBorder="1"/>
    <xf numFmtId="0" fontId="24" fillId="10" borderId="0" xfId="0" applyFont="1" applyFill="1"/>
    <xf numFmtId="0" fontId="2" fillId="10" borderId="9" xfId="0" applyFont="1" applyFill="1" applyBorder="1"/>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2" fillId="0" borderId="1" xfId="0" applyFont="1" applyFill="1" applyBorder="1" applyAlignment="1">
      <alignment vertical="center" wrapText="1"/>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9" fillId="0" borderId="0" xfId="0" applyFont="1" applyAlignment="1">
      <alignment vertical="top"/>
    </xf>
    <xf numFmtId="0" fontId="28" fillId="0" borderId="0" xfId="0" applyFont="1" applyAlignment="1"/>
    <xf numFmtId="0" fontId="27" fillId="0" borderId="0" xfId="0" applyFont="1" applyAlignment="1">
      <alignment vertical="top"/>
    </xf>
    <xf numFmtId="0" fontId="27" fillId="0" borderId="2" xfId="0" applyFont="1" applyBorder="1"/>
    <xf numFmtId="0" fontId="3" fillId="0" borderId="9"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9" xfId="0" applyFont="1" applyFill="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7" xfId="245" applyNumberFormat="1" applyFont="1" applyFill="1" applyBorder="1" applyAlignment="1">
      <alignment vertical="center" wrapText="1"/>
    </xf>
    <xf numFmtId="3" fontId="2" fillId="0" borderId="7" xfId="245" applyNumberFormat="1" applyFont="1" applyBorder="1" applyAlignment="1">
      <alignment vertical="center" wrapText="1"/>
    </xf>
    <xf numFmtId="3" fontId="3" fillId="0" borderId="7" xfId="245" applyNumberFormat="1" applyFont="1" applyFill="1" applyBorder="1" applyAlignment="1">
      <alignment vertical="center" wrapText="1"/>
    </xf>
    <xf numFmtId="3" fontId="2" fillId="0" borderId="10"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0" fontId="9" fillId="0" borderId="21"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1" fillId="13" borderId="23" xfId="320" applyFont="1" applyAlignment="1">
      <alignment horizontal="left" vertical="center" wrapText="1"/>
    </xf>
    <xf numFmtId="0" fontId="31" fillId="13" borderId="24" xfId="320" applyFont="1" applyBorder="1" applyAlignment="1">
      <alignment horizontal="left" vertical="center" wrapText="1"/>
    </xf>
    <xf numFmtId="0" fontId="35" fillId="0" borderId="22" xfId="0" applyFont="1" applyBorder="1"/>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5" xfId="0" applyFont="1" applyBorder="1" applyAlignment="1">
      <alignment vertical="center" wrapText="1"/>
    </xf>
    <xf numFmtId="0" fontId="34" fillId="0" borderId="0" xfId="0" applyFont="1" applyAlignment="1">
      <alignment vertical="center" wrapText="1"/>
    </xf>
    <xf numFmtId="0" fontId="35" fillId="0" borderId="0" xfId="0" applyFont="1"/>
    <xf numFmtId="0" fontId="11" fillId="0" borderId="0" xfId="0" applyFont="1" applyAlignment="1">
      <alignment horizontal="left" vertical="center" wrapText="1"/>
    </xf>
    <xf numFmtId="0" fontId="11" fillId="4" borderId="36" xfId="0" applyFont="1" applyFill="1" applyBorder="1" applyAlignment="1">
      <alignment horizontal="left" vertical="center"/>
    </xf>
    <xf numFmtId="0" fontId="11" fillId="4" borderId="31" xfId="0" applyFont="1" applyFill="1" applyBorder="1" applyAlignment="1">
      <alignment horizontal="left" vertical="center"/>
    </xf>
    <xf numFmtId="0" fontId="3" fillId="0" borderId="0" xfId="0" applyFont="1" applyBorder="1" applyAlignment="1">
      <alignment vertical="top"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4" borderId="13" xfId="0" applyFont="1" applyFill="1" applyBorder="1" applyAlignment="1">
      <alignment horizontal="left" vertical="center" wrapText="1"/>
    </xf>
    <xf numFmtId="0" fontId="11" fillId="0" borderId="4" xfId="0" applyFont="1" applyBorder="1" applyAlignment="1">
      <alignment vertical="center"/>
    </xf>
    <xf numFmtId="164" fontId="11" fillId="4" borderId="15" xfId="0" applyNumberFormat="1" applyFont="1" applyFill="1" applyBorder="1" applyAlignment="1">
      <alignment horizontal="left" vertical="center" wrapText="1"/>
    </xf>
    <xf numFmtId="0" fontId="11" fillId="0" borderId="0" xfId="0" applyFont="1" applyAlignment="1">
      <alignment vertical="center"/>
    </xf>
    <xf numFmtId="0" fontId="11" fillId="0" borderId="9" xfId="0" applyFont="1" applyBorder="1" applyAlignment="1">
      <alignment vertical="center"/>
    </xf>
    <xf numFmtId="0" fontId="11" fillId="4" borderId="15"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5"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11" fillId="10" borderId="17"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2" fillId="0" borderId="0" xfId="128" applyFont="1" applyAlignment="1">
      <alignment vertical="center"/>
    </xf>
    <xf numFmtId="164" fontId="11" fillId="4" borderId="26" xfId="0" applyNumberFormat="1" applyFont="1" applyFill="1" applyBorder="1" applyAlignment="1">
      <alignment horizontal="left" vertical="center" wrapText="1"/>
    </xf>
    <xf numFmtId="164" fontId="11" fillId="4" borderId="27" xfId="0" applyNumberFormat="1" applyFont="1" applyFill="1" applyBorder="1" applyAlignment="1">
      <alignment horizontal="left" vertical="center" wrapText="1"/>
    </xf>
    <xf numFmtId="0" fontId="33" fillId="0" borderId="0" xfId="0" applyFont="1" applyBorder="1" applyAlignment="1">
      <alignment vertical="center"/>
    </xf>
    <xf numFmtId="164" fontId="11" fillId="4" borderId="19" xfId="0" applyNumberFormat="1" applyFont="1" applyFill="1" applyBorder="1" applyAlignment="1">
      <alignment horizontal="left" vertical="center" wrapText="1"/>
    </xf>
    <xf numFmtId="164" fontId="11" fillId="4" borderId="29" xfId="0" applyNumberFormat="1" applyFont="1" applyFill="1" applyBorder="1" applyAlignment="1">
      <alignment horizontal="left" vertical="center" wrapText="1"/>
    </xf>
    <xf numFmtId="0" fontId="11" fillId="0" borderId="14" xfId="0" applyFont="1" applyBorder="1" applyAlignment="1">
      <alignment vertical="center" wrapText="1"/>
    </xf>
    <xf numFmtId="0" fontId="34" fillId="0" borderId="0" xfId="0" applyFont="1" applyBorder="1" applyAlignment="1">
      <alignment vertical="center"/>
    </xf>
    <xf numFmtId="0" fontId="14" fillId="0" borderId="14" xfId="0" applyFont="1" applyBorder="1" applyAlignment="1">
      <alignment vertical="center"/>
    </xf>
    <xf numFmtId="0" fontId="34" fillId="0" borderId="9" xfId="0" applyFont="1" applyBorder="1" applyAlignment="1">
      <alignment vertical="center"/>
    </xf>
    <xf numFmtId="164" fontId="11" fillId="11" borderId="29" xfId="0" applyNumberFormat="1" applyFont="1" applyFill="1" applyBorder="1" applyAlignment="1">
      <alignment horizontal="left" vertical="center" wrapText="1"/>
    </xf>
    <xf numFmtId="0" fontId="11" fillId="5" borderId="29"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164" fontId="11" fillId="4" borderId="19" xfId="0" applyNumberFormat="1" applyFont="1" applyFill="1" applyBorder="1" applyAlignment="1">
      <alignment horizontal="left" vertical="center" wrapText="1"/>
    </xf>
    <xf numFmtId="0" fontId="15" fillId="0" borderId="0" xfId="0" applyFont="1" applyAlignment="1">
      <alignment vertical="center"/>
    </xf>
    <xf numFmtId="0" fontId="14" fillId="0" borderId="9" xfId="0" applyFont="1" applyBorder="1" applyAlignment="1">
      <alignment vertical="center"/>
    </xf>
    <xf numFmtId="164" fontId="11" fillId="5" borderId="32"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4" fontId="11" fillId="4" borderId="35" xfId="0" applyNumberFormat="1" applyFont="1" applyFill="1" applyBorder="1" applyAlignment="1">
      <alignment horizontal="left" vertical="center" wrapText="1"/>
    </xf>
    <xf numFmtId="0" fontId="33" fillId="0" borderId="9" xfId="0" applyFont="1" applyBorder="1" applyAlignment="1">
      <alignment vertical="center"/>
    </xf>
    <xf numFmtId="0" fontId="11" fillId="0" borderId="38" xfId="0" applyFont="1" applyBorder="1" applyAlignment="1">
      <alignment vertical="center"/>
    </xf>
    <xf numFmtId="0" fontId="11" fillId="10" borderId="32" xfId="0" applyFont="1" applyFill="1" applyBorder="1" applyAlignment="1">
      <alignment horizontal="left" vertical="center" wrapText="1"/>
    </xf>
    <xf numFmtId="164" fontId="11" fillId="4" borderId="19" xfId="0" applyNumberFormat="1" applyFont="1" applyFill="1" applyBorder="1" applyAlignment="1">
      <alignment horizontal="left" vertical="center" wrapText="1"/>
    </xf>
    <xf numFmtId="164" fontId="11" fillId="4" borderId="19" xfId="0" applyNumberFormat="1" applyFont="1" applyFill="1" applyBorder="1" applyAlignment="1">
      <alignment horizontal="left" vertical="center" wrapText="1"/>
    </xf>
    <xf numFmtId="2" fontId="11" fillId="4" borderId="15" xfId="0" applyNumberFormat="1" applyFont="1" applyFill="1" applyBorder="1" applyAlignment="1">
      <alignment horizontal="left" vertical="center" wrapText="1"/>
    </xf>
    <xf numFmtId="41" fontId="11" fillId="4" borderId="39" xfId="0" applyNumberFormat="1" applyFont="1" applyFill="1" applyBorder="1" applyAlignment="1">
      <alignment horizontal="left" vertical="center" wrapText="1"/>
    </xf>
    <xf numFmtId="41" fontId="11" fillId="4" borderId="28" xfId="0" applyNumberFormat="1" applyFont="1" applyFill="1" applyBorder="1" applyAlignment="1">
      <alignment horizontal="left" vertical="center" wrapText="1"/>
    </xf>
    <xf numFmtId="43" fontId="11" fillId="0" borderId="0" xfId="0" applyNumberFormat="1" applyFont="1" applyAlignment="1">
      <alignment horizontal="left" vertical="center" wrapText="1"/>
    </xf>
    <xf numFmtId="2" fontId="11" fillId="4" borderId="28" xfId="0" applyNumberFormat="1" applyFont="1" applyFill="1" applyBorder="1" applyAlignment="1">
      <alignment horizontal="right" vertical="center" wrapText="1"/>
    </xf>
    <xf numFmtId="1" fontId="11" fillId="0" borderId="0" xfId="0" applyNumberFormat="1" applyFont="1" applyAlignment="1">
      <alignment horizontal="left" vertical="center" wrapText="1"/>
    </xf>
    <xf numFmtId="164" fontId="11" fillId="4" borderId="19" xfId="0" applyNumberFormat="1" applyFont="1" applyFill="1" applyBorder="1" applyAlignment="1">
      <alignment horizontal="left" vertical="center" wrapText="1"/>
    </xf>
    <xf numFmtId="3" fontId="2" fillId="0" borderId="0" xfId="0" applyNumberFormat="1" applyFont="1"/>
    <xf numFmtId="166" fontId="2" fillId="0" borderId="0" xfId="245" applyNumberFormat="1" applyFont="1"/>
    <xf numFmtId="166" fontId="0" fillId="0" borderId="40" xfId="245" applyNumberFormat="1" applyFont="1" applyBorder="1" applyAlignment="1">
      <alignment horizontal="right"/>
    </xf>
    <xf numFmtId="164" fontId="11" fillId="4" borderId="19" xfId="0" applyNumberFormat="1" applyFont="1" applyFill="1" applyBorder="1" applyAlignment="1">
      <alignment horizontal="left" vertical="center" wrapText="1"/>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35" xfId="0" applyFont="1" applyFill="1" applyBorder="1" applyAlignment="1">
      <alignment horizontal="left" vertical="center" wrapText="1"/>
    </xf>
    <xf numFmtId="0" fontId="11" fillId="10" borderId="20" xfId="0" applyFont="1" applyFill="1" applyBorder="1" applyAlignment="1">
      <alignment horizontal="left" vertical="center" wrapText="1"/>
    </xf>
    <xf numFmtId="164" fontId="11" fillId="5" borderId="30" xfId="0" applyNumberFormat="1" applyFont="1" applyFill="1" applyBorder="1" applyAlignment="1">
      <alignment horizontal="left" vertical="center" wrapText="1"/>
    </xf>
    <xf numFmtId="164" fontId="11" fillId="5" borderId="31" xfId="0" applyNumberFormat="1" applyFont="1" applyFill="1" applyBorder="1" applyAlignment="1">
      <alignment horizontal="left" vertical="center" wrapText="1"/>
    </xf>
    <xf numFmtId="0" fontId="11" fillId="10" borderId="33" xfId="0" applyFont="1" applyFill="1" applyBorder="1" applyAlignment="1">
      <alignment horizontal="left" vertical="center" wrapText="1"/>
    </xf>
    <xf numFmtId="0" fontId="11" fillId="10" borderId="34"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35"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10" borderId="28"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1" fillId="5" borderId="28" xfId="0" applyFont="1" applyFill="1" applyBorder="1" applyAlignment="1">
      <alignment horizontal="left" vertical="center" wrapText="1"/>
    </xf>
    <xf numFmtId="0" fontId="11" fillId="5" borderId="19" xfId="0" applyFont="1" applyFill="1" applyBorder="1" applyAlignment="1">
      <alignment horizontal="left" vertical="center" wrapText="1"/>
    </xf>
    <xf numFmtId="164" fontId="11" fillId="4" borderId="28" xfId="0" applyNumberFormat="1" applyFont="1" applyFill="1" applyBorder="1" applyAlignment="1">
      <alignment horizontal="left" vertical="center" wrapText="1"/>
    </xf>
    <xf numFmtId="164" fontId="11" fillId="4" borderId="19" xfId="0" applyNumberFormat="1" applyFont="1" applyFill="1" applyBorder="1" applyAlignment="1">
      <alignment horizontal="left" vertical="center" wrapText="1"/>
    </xf>
    <xf numFmtId="0" fontId="27" fillId="0" borderId="2" xfId="0" applyFont="1" applyBorder="1" applyAlignment="1">
      <alignment horizontal="left" vertical="top" wrapText="1"/>
    </xf>
    <xf numFmtId="0" fontId="37" fillId="0" borderId="0" xfId="0" applyFont="1" applyBorder="1" applyAlignment="1">
      <alignment horizontal="left" vertical="top" wrapText="1"/>
    </xf>
    <xf numFmtId="0" fontId="37" fillId="0" borderId="7" xfId="0" applyFont="1" applyBorder="1" applyAlignment="1">
      <alignment horizontal="left" vertical="top" wrapText="1"/>
    </xf>
    <xf numFmtId="0" fontId="30" fillId="0" borderId="37" xfId="0" applyFont="1"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3" fontId="14" fillId="0" borderId="2" xfId="0" applyNumberFormat="1" applyFont="1" applyBorder="1" applyAlignment="1">
      <alignment vertical="top"/>
    </xf>
    <xf numFmtId="0" fontId="36" fillId="0" borderId="0" xfId="0" applyFont="1" applyAlignment="1"/>
    <xf numFmtId="0" fontId="9" fillId="0" borderId="4" xfId="0" applyFont="1" applyBorder="1" applyAlignment="1">
      <alignment horizontal="left"/>
    </xf>
    <xf numFmtId="0" fontId="0" fillId="0" borderId="4" xfId="0" applyBorder="1" applyAlignment="1"/>
  </cellXfs>
  <cellStyles count="333">
    <cellStyle name="Comma" xfId="245" builtinId="3"/>
    <cellStyle name="Comma 2" xfId="3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31"/>
    <cellStyle name="Output" xfId="320" builtinId="21"/>
  </cellStyles>
  <dxfs count="2">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ecretariat@eiti.org."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D46"/>
  <sheetViews>
    <sheetView showGridLines="0" workbookViewId="0"/>
  </sheetViews>
  <sheetFormatPr baseColWidth="10" defaultColWidth="3.5" defaultRowHeight="24" customHeight="1" x14ac:dyDescent="0.2"/>
  <cols>
    <col min="1" max="1" width="3.5" style="21"/>
    <col min="2" max="2" width="30.33203125" style="21" customWidth="1"/>
    <col min="3" max="3" width="37.83203125" style="21" customWidth="1"/>
    <col min="4" max="4" width="85.83203125" style="21" customWidth="1"/>
    <col min="5" max="16384" width="3.5" style="21"/>
  </cols>
  <sheetData>
    <row r="1" spans="2:4" ht="16" customHeight="1" x14ac:dyDescent="0.2"/>
    <row r="2" spans="2:4" ht="21" x14ac:dyDescent="0.2">
      <c r="B2" s="153" t="s">
        <v>170</v>
      </c>
      <c r="C2" s="150"/>
      <c r="D2" s="150"/>
    </row>
    <row r="3" spans="2:4" ht="16" customHeight="1" x14ac:dyDescent="0.2">
      <c r="B3" s="22" t="s">
        <v>254</v>
      </c>
      <c r="C3" s="22"/>
      <c r="D3" s="22"/>
    </row>
    <row r="4" spans="2:4" ht="16" customHeight="1" x14ac:dyDescent="0.2">
      <c r="B4" s="19"/>
      <c r="C4" s="20"/>
      <c r="D4" s="20"/>
    </row>
    <row r="5" spans="2:4" ht="16" customHeight="1" x14ac:dyDescent="0.2">
      <c r="B5" s="20" t="s">
        <v>58</v>
      </c>
      <c r="C5" s="20"/>
      <c r="D5" s="20"/>
    </row>
    <row r="6" spans="2:4" ht="16" customHeight="1" x14ac:dyDescent="0.2">
      <c r="B6" s="154" t="s">
        <v>54</v>
      </c>
      <c r="C6" s="154"/>
      <c r="D6" s="154"/>
    </row>
    <row r="7" spans="2:4" ht="16" customHeight="1" x14ac:dyDescent="0.2">
      <c r="B7" s="154"/>
      <c r="C7" s="154"/>
      <c r="D7" s="154"/>
    </row>
    <row r="8" spans="2:4" ht="16" customHeight="1" x14ac:dyDescent="0.2">
      <c r="B8" s="149"/>
      <c r="C8" s="150"/>
      <c r="D8" s="150"/>
    </row>
    <row r="9" spans="2:4" ht="16" customHeight="1" x14ac:dyDescent="0.2">
      <c r="B9" s="149" t="s">
        <v>171</v>
      </c>
      <c r="C9" s="150"/>
      <c r="D9" s="150"/>
    </row>
    <row r="10" spans="2:4" ht="16" customHeight="1" x14ac:dyDescent="0.2">
      <c r="B10" s="149" t="s">
        <v>67</v>
      </c>
      <c r="C10" s="150"/>
      <c r="D10" s="150"/>
    </row>
    <row r="11" spans="2:4" ht="16" customHeight="1" x14ac:dyDescent="0.2">
      <c r="B11" s="149"/>
      <c r="C11" s="150"/>
      <c r="D11" s="150"/>
    </row>
    <row r="12" spans="2:4" ht="16" customHeight="1" x14ac:dyDescent="0.2">
      <c r="B12" s="149" t="s">
        <v>68</v>
      </c>
      <c r="C12" s="150"/>
      <c r="D12" s="150"/>
    </row>
    <row r="13" spans="2:4" ht="16" customHeight="1" x14ac:dyDescent="0.2">
      <c r="B13" s="149" t="s">
        <v>169</v>
      </c>
      <c r="C13" s="150"/>
      <c r="D13" s="150"/>
    </row>
    <row r="14" spans="2:4" ht="16" customHeight="1" x14ac:dyDescent="0.2">
      <c r="B14" s="149" t="s">
        <v>55</v>
      </c>
      <c r="C14" s="150"/>
      <c r="D14" s="150"/>
    </row>
    <row r="15" spans="2:4" ht="16" customHeight="1" x14ac:dyDescent="0.2">
      <c r="B15" s="149" t="s">
        <v>76</v>
      </c>
      <c r="C15" s="150"/>
      <c r="D15" s="150"/>
    </row>
    <row r="16" spans="2:4" ht="16" customHeight="1" x14ac:dyDescent="0.2">
      <c r="B16" s="149"/>
      <c r="C16" s="150"/>
      <c r="D16" s="150"/>
    </row>
    <row r="17" spans="2:4" ht="16" customHeight="1" x14ac:dyDescent="0.2">
      <c r="B17" s="152" t="s">
        <v>56</v>
      </c>
      <c r="C17" s="150"/>
      <c r="D17" s="83"/>
    </row>
    <row r="18" spans="2:4" ht="16" customHeight="1" x14ac:dyDescent="0.2">
      <c r="B18" s="151" t="s">
        <v>57</v>
      </c>
      <c r="C18" s="150"/>
      <c r="D18" s="83"/>
    </row>
    <row r="19" spans="2:4" ht="16" customHeight="1" x14ac:dyDescent="0.2">
      <c r="B19" s="24"/>
      <c r="C19" s="24"/>
      <c r="D19" s="24"/>
    </row>
    <row r="20" spans="2:4" ht="16" customHeight="1" x14ac:dyDescent="0.2">
      <c r="B20" s="23"/>
      <c r="C20" s="23"/>
      <c r="D20" s="23"/>
    </row>
    <row r="21" spans="2:4" ht="16" customHeight="1" x14ac:dyDescent="0.2">
      <c r="B21" s="23" t="s">
        <v>233</v>
      </c>
      <c r="C21" s="23"/>
      <c r="D21" s="84" t="s">
        <v>232</v>
      </c>
    </row>
    <row r="22" spans="2:4" ht="16" customHeight="1" x14ac:dyDescent="0.2"/>
    <row r="23" spans="2:4" ht="14" x14ac:dyDescent="0.2"/>
    <row r="24" spans="2:4" ht="14" x14ac:dyDescent="0.2"/>
    <row r="25" spans="2:4" ht="14" x14ac:dyDescent="0.2"/>
    <row r="26" spans="2:4" ht="14" x14ac:dyDescent="0.2"/>
    <row r="27" spans="2:4" ht="14" x14ac:dyDescent="0.2"/>
    <row r="28" spans="2:4" ht="14" x14ac:dyDescent="0.2"/>
    <row r="29" spans="2:4" ht="14" x14ac:dyDescent="0.2"/>
    <row r="30" spans="2:4" ht="14" x14ac:dyDescent="0.2"/>
    <row r="31" spans="2:4" ht="14" x14ac:dyDescent="0.2"/>
    <row r="32" spans="2:4" ht="14" x14ac:dyDescent="0.2"/>
    <row r="33" ht="14" x14ac:dyDescent="0.2"/>
    <row r="34" ht="14" x14ac:dyDescent="0.2"/>
    <row r="35" ht="14" x14ac:dyDescent="0.2"/>
    <row r="36" ht="14" x14ac:dyDescent="0.2"/>
    <row r="37" ht="14" x14ac:dyDescent="0.2"/>
    <row r="38" ht="14" x14ac:dyDescent="0.2"/>
    <row r="39" ht="14" x14ac:dyDescent="0.2"/>
    <row r="40" ht="14" x14ac:dyDescent="0.2"/>
    <row r="41" ht="14" x14ac:dyDescent="0.2"/>
    <row r="42" ht="14" x14ac:dyDescent="0.2"/>
    <row r="43" ht="14" x14ac:dyDescent="0.2"/>
    <row r="44" ht="14" x14ac:dyDescent="0.2"/>
    <row r="45" ht="14" x14ac:dyDescent="0.2"/>
    <row r="46" ht="14" x14ac:dyDescent="0.2"/>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E36"/>
  <sheetViews>
    <sheetView showGridLines="0" workbookViewId="0">
      <selection activeCell="B31" sqref="B31"/>
    </sheetView>
  </sheetViews>
  <sheetFormatPr baseColWidth="10" defaultColWidth="3.5" defaultRowHeight="24" customHeight="1" x14ac:dyDescent="0.2"/>
  <cols>
    <col min="1" max="1" width="3.5" style="90"/>
    <col min="2" max="2" width="53.33203125" style="90" customWidth="1"/>
    <col min="3" max="3" width="27" style="90" customWidth="1"/>
    <col min="4" max="4" width="60.33203125" style="90" customWidth="1"/>
    <col min="5" max="5" width="38.33203125" style="90" customWidth="1"/>
    <col min="6" max="16384" width="3.5" style="90"/>
  </cols>
  <sheetData>
    <row r="1" spans="2:5" ht="16" customHeight="1" x14ac:dyDescent="0.2"/>
    <row r="2" spans="2:5" ht="25" customHeight="1" x14ac:dyDescent="0.2">
      <c r="B2" s="94" t="s">
        <v>168</v>
      </c>
    </row>
    <row r="3" spans="2:5" ht="16" customHeight="1" x14ac:dyDescent="0.2">
      <c r="B3" s="95" t="s">
        <v>69</v>
      </c>
    </row>
    <row r="4" spans="2:5" ht="16" customHeight="1" thickBot="1" x14ac:dyDescent="0.25">
      <c r="D4" s="25" t="s">
        <v>48</v>
      </c>
      <c r="E4" s="25" t="s">
        <v>227</v>
      </c>
    </row>
    <row r="5" spans="2:5" ht="16" customHeight="1" thickTop="1" x14ac:dyDescent="0.2">
      <c r="B5" s="96" t="s">
        <v>60</v>
      </c>
      <c r="C5" s="97"/>
      <c r="D5" s="98" t="s">
        <v>255</v>
      </c>
      <c r="E5" s="80"/>
    </row>
    <row r="6" spans="2:5" ht="16" customHeight="1" x14ac:dyDescent="0.2">
      <c r="B6" s="99" t="s">
        <v>61</v>
      </c>
      <c r="C6" s="96" t="s">
        <v>37</v>
      </c>
      <c r="D6" s="100">
        <v>41275</v>
      </c>
      <c r="E6" s="80"/>
    </row>
    <row r="7" spans="2:5" ht="16" customHeight="1" x14ac:dyDescent="0.2">
      <c r="B7" s="101"/>
      <c r="C7" s="96" t="s">
        <v>38</v>
      </c>
      <c r="D7" s="100">
        <v>41639</v>
      </c>
      <c r="E7" s="80"/>
    </row>
    <row r="8" spans="2:5" ht="16" customHeight="1" x14ac:dyDescent="0.2">
      <c r="B8" s="96" t="s">
        <v>62</v>
      </c>
      <c r="C8" s="102"/>
      <c r="D8" s="103" t="s">
        <v>256</v>
      </c>
      <c r="E8" s="80"/>
    </row>
    <row r="9" spans="2:5" ht="16" customHeight="1" x14ac:dyDescent="0.2">
      <c r="B9" s="96" t="s">
        <v>63</v>
      </c>
      <c r="C9" s="96"/>
      <c r="D9" s="100">
        <v>42041</v>
      </c>
      <c r="E9" s="80"/>
    </row>
    <row r="10" spans="2:5" ht="16" customHeight="1" x14ac:dyDescent="0.2">
      <c r="B10" s="99" t="s">
        <v>64</v>
      </c>
      <c r="C10" s="96" t="s">
        <v>39</v>
      </c>
      <c r="D10" s="103" t="s">
        <v>257</v>
      </c>
      <c r="E10" s="80"/>
    </row>
    <row r="11" spans="2:5" ht="16" customHeight="1" x14ac:dyDescent="0.2">
      <c r="B11" s="104" t="s">
        <v>51</v>
      </c>
      <c r="C11" s="96" t="s">
        <v>40</v>
      </c>
      <c r="D11" s="103" t="s">
        <v>257</v>
      </c>
      <c r="E11" s="80"/>
    </row>
    <row r="12" spans="2:5" ht="16" customHeight="1" x14ac:dyDescent="0.2">
      <c r="B12" s="105"/>
      <c r="C12" s="96" t="s">
        <v>41</v>
      </c>
      <c r="D12" s="103" t="s">
        <v>258</v>
      </c>
      <c r="E12" s="80"/>
    </row>
    <row r="13" spans="2:5" ht="16" customHeight="1" x14ac:dyDescent="0.2">
      <c r="B13" s="105"/>
      <c r="C13" s="96" t="s">
        <v>42</v>
      </c>
      <c r="D13" s="106" t="s">
        <v>43</v>
      </c>
      <c r="E13" s="80"/>
    </row>
    <row r="14" spans="2:5" ht="16" customHeight="1" x14ac:dyDescent="0.2">
      <c r="B14" s="99" t="s">
        <v>65</v>
      </c>
      <c r="C14" s="99" t="s">
        <v>52</v>
      </c>
      <c r="D14" s="103" t="s">
        <v>259</v>
      </c>
      <c r="E14" s="80"/>
    </row>
    <row r="15" spans="2:5" ht="16" customHeight="1" x14ac:dyDescent="0.2">
      <c r="B15" s="104" t="s">
        <v>53</v>
      </c>
      <c r="C15" s="97" t="s">
        <v>237</v>
      </c>
      <c r="D15" s="107" t="s">
        <v>260</v>
      </c>
      <c r="E15" s="80"/>
    </row>
    <row r="16" spans="2:5" ht="16" customHeight="1" x14ac:dyDescent="0.2">
      <c r="C16" s="102" t="s">
        <v>45</v>
      </c>
      <c r="D16" s="106" t="s">
        <v>44</v>
      </c>
      <c r="E16" s="80"/>
    </row>
    <row r="17" spans="2:5" ht="16" customHeight="1" x14ac:dyDescent="0.2">
      <c r="B17" s="96" t="s">
        <v>78</v>
      </c>
      <c r="C17" s="96"/>
      <c r="D17" s="103">
        <v>5</v>
      </c>
      <c r="E17" s="80"/>
    </row>
    <row r="18" spans="2:5" ht="16" customHeight="1" x14ac:dyDescent="0.2">
      <c r="B18" s="96" t="s">
        <v>79</v>
      </c>
      <c r="C18" s="96"/>
      <c r="D18" s="103">
        <v>71</v>
      </c>
      <c r="E18" s="80"/>
    </row>
    <row r="19" spans="2:5" ht="16" customHeight="1" x14ac:dyDescent="0.2">
      <c r="B19" s="99" t="s">
        <v>82</v>
      </c>
      <c r="C19" s="96" t="s">
        <v>174</v>
      </c>
      <c r="D19" s="100" t="s">
        <v>261</v>
      </c>
      <c r="E19" s="80"/>
    </row>
    <row r="20" spans="2:5" ht="16" customHeight="1" x14ac:dyDescent="0.2">
      <c r="B20" s="101"/>
      <c r="C20" s="96" t="s">
        <v>172</v>
      </c>
      <c r="D20" s="138">
        <v>5.9</v>
      </c>
      <c r="E20" s="80"/>
    </row>
    <row r="21" spans="2:5" ht="16" customHeight="1" x14ac:dyDescent="0.2">
      <c r="B21" s="99" t="s">
        <v>66</v>
      </c>
      <c r="C21" s="96" t="s">
        <v>46</v>
      </c>
      <c r="D21" s="103" t="s">
        <v>257</v>
      </c>
      <c r="E21" s="80"/>
    </row>
    <row r="22" spans="2:5" ht="16" customHeight="1" x14ac:dyDescent="0.2">
      <c r="B22" s="104" t="s">
        <v>230</v>
      </c>
      <c r="C22" s="96" t="s">
        <v>47</v>
      </c>
      <c r="D22" s="103" t="s">
        <v>257</v>
      </c>
      <c r="E22" s="80"/>
    </row>
    <row r="23" spans="2:5" ht="16" customHeight="1" x14ac:dyDescent="0.2">
      <c r="B23" s="105"/>
      <c r="C23" s="99" t="s">
        <v>59</v>
      </c>
      <c r="D23" s="103" t="s">
        <v>262</v>
      </c>
      <c r="E23" s="80"/>
    </row>
    <row r="24" spans="2:5" ht="16" customHeight="1" x14ac:dyDescent="0.2">
      <c r="B24" s="99" t="s">
        <v>184</v>
      </c>
      <c r="C24" s="96" t="s">
        <v>181</v>
      </c>
      <c r="D24" s="108" t="s">
        <v>263</v>
      </c>
      <c r="E24" s="80"/>
    </row>
    <row r="25" spans="2:5" ht="16" customHeight="1" x14ac:dyDescent="0.2">
      <c r="B25" s="105"/>
      <c r="C25" s="96" t="s">
        <v>183</v>
      </c>
      <c r="D25" s="109" t="s">
        <v>264</v>
      </c>
      <c r="E25" s="80"/>
    </row>
    <row r="26" spans="2:5" ht="16" customHeight="1" thickBot="1" x14ac:dyDescent="0.25">
      <c r="B26" s="102"/>
      <c r="C26" s="96" t="s">
        <v>182</v>
      </c>
      <c r="D26" s="110" t="s">
        <v>265</v>
      </c>
      <c r="E26" s="80"/>
    </row>
    <row r="27" spans="2:5" ht="16" customHeight="1" thickTop="1" x14ac:dyDescent="0.2">
      <c r="B27" s="105"/>
      <c r="C27" s="105"/>
      <c r="D27" s="111"/>
    </row>
    <row r="28" spans="2:5" ht="16" customHeight="1" x14ac:dyDescent="0.2">
      <c r="B28" s="105"/>
      <c r="C28" s="105"/>
      <c r="D28" s="111"/>
    </row>
    <row r="29" spans="2:5" ht="16" customHeight="1" x14ac:dyDescent="0.2"/>
    <row r="30" spans="2:5" ht="16" customHeight="1" x14ac:dyDescent="0.2"/>
    <row r="31" spans="2:5" ht="16" customHeight="1" x14ac:dyDescent="0.2"/>
    <row r="32" spans="2:5" ht="16" customHeight="1" x14ac:dyDescent="0.2"/>
    <row r="33" ht="16" customHeight="1" x14ac:dyDescent="0.2"/>
    <row r="34" ht="16" customHeight="1" x14ac:dyDescent="0.2"/>
    <row r="35" ht="16" customHeight="1" x14ac:dyDescent="0.2"/>
    <row r="36" ht="16" customHeight="1" x14ac:dyDescent="0.2"/>
  </sheetData>
  <dataValidations count="2">
    <dataValidation allowBlank="1" sqref="D6:D7 D19:D20 D9"/>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s>
  <pageMargins left="0.75" right="0.75" top="1" bottom="1" header="0.5" footer="0.5"/>
  <pageSetup paperSize="9" scale="66" orientation="landscape" horizontalDpi="2400" verticalDpi="24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H49"/>
  <sheetViews>
    <sheetView showGridLines="0" topLeftCell="B1" zoomScale="121" zoomScaleNormal="121" zoomScalePageLayoutView="121" workbookViewId="0">
      <selection activeCell="D18" sqref="D18"/>
    </sheetView>
  </sheetViews>
  <sheetFormatPr baseColWidth="10" defaultColWidth="3.5" defaultRowHeight="24" customHeight="1" x14ac:dyDescent="0.2"/>
  <cols>
    <col min="1" max="1" width="3.5" style="90"/>
    <col min="2" max="2" width="55.6640625" style="90" customWidth="1"/>
    <col min="3" max="3" width="52" style="90" customWidth="1"/>
    <col min="4" max="4" width="35.33203125" style="90" bestFit="1" customWidth="1"/>
    <col min="5" max="5" width="15.1640625" style="90" bestFit="1" customWidth="1"/>
    <col min="6" max="6" width="32.83203125" style="90" bestFit="1" customWidth="1"/>
    <col min="7" max="7" width="32.1640625" style="90" customWidth="1"/>
    <col min="8" max="8" width="46.5" style="90" customWidth="1"/>
    <col min="9" max="16384" width="3.5" style="90"/>
  </cols>
  <sheetData>
    <row r="1" spans="2:8" ht="16" customHeight="1" x14ac:dyDescent="0.2"/>
    <row r="2" spans="2:8" ht="25" customHeight="1" x14ac:dyDescent="0.2">
      <c r="B2" s="94" t="s">
        <v>49</v>
      </c>
      <c r="C2" s="17"/>
      <c r="D2" s="141">
        <f>D9/0.49</f>
        <v>1163265306122.449</v>
      </c>
      <c r="E2" s="25"/>
    </row>
    <row r="3" spans="2:8" ht="16" customHeight="1" x14ac:dyDescent="0.2">
      <c r="B3" s="112"/>
      <c r="E3" s="25" t="s">
        <v>185</v>
      </c>
    </row>
    <row r="4" spans="2:8" ht="15" customHeight="1" thickBot="1" x14ac:dyDescent="0.25">
      <c r="D4" s="25" t="s">
        <v>48</v>
      </c>
      <c r="E4" s="25" t="s">
        <v>229</v>
      </c>
      <c r="F4" s="26" t="s">
        <v>228</v>
      </c>
      <c r="G4" s="25" t="s">
        <v>227</v>
      </c>
      <c r="H4" s="78"/>
    </row>
    <row r="5" spans="2:8" ht="16.5" customHeight="1" thickBot="1" x14ac:dyDescent="0.25">
      <c r="B5" s="99" t="s">
        <v>189</v>
      </c>
      <c r="C5" s="96" t="s">
        <v>243</v>
      </c>
      <c r="D5" s="139">
        <v>674000000000</v>
      </c>
      <c r="E5" s="113" t="s">
        <v>261</v>
      </c>
      <c r="F5" s="114" t="s">
        <v>266</v>
      </c>
      <c r="G5" s="81"/>
    </row>
    <row r="6" spans="2:8" ht="16.5" customHeight="1" thickBot="1" x14ac:dyDescent="0.25">
      <c r="B6" s="115" t="s">
        <v>186</v>
      </c>
      <c r="C6" s="96" t="s">
        <v>240</v>
      </c>
      <c r="D6" s="140">
        <v>3011000000000</v>
      </c>
      <c r="E6" s="116" t="s">
        <v>261</v>
      </c>
      <c r="F6" s="114" t="s">
        <v>266</v>
      </c>
      <c r="G6" s="81"/>
    </row>
    <row r="7" spans="2:8" ht="16.5" customHeight="1" thickBot="1" x14ac:dyDescent="0.25">
      <c r="C7" s="118" t="s">
        <v>241</v>
      </c>
      <c r="D7" s="140">
        <v>379000000000</v>
      </c>
      <c r="E7" s="126" t="s">
        <v>261</v>
      </c>
      <c r="F7" s="114" t="s">
        <v>266</v>
      </c>
      <c r="G7" s="81"/>
    </row>
    <row r="8" spans="2:8" ht="16.5" customHeight="1" thickBot="1" x14ac:dyDescent="0.25">
      <c r="B8" s="105"/>
      <c r="C8" s="96" t="s">
        <v>242</v>
      </c>
      <c r="D8" s="140">
        <v>1292000000000</v>
      </c>
      <c r="E8" s="126" t="s">
        <v>261</v>
      </c>
      <c r="F8" s="114" t="s">
        <v>266</v>
      </c>
      <c r="G8" s="81"/>
    </row>
    <row r="9" spans="2:8" ht="16" customHeight="1" thickBot="1" x14ac:dyDescent="0.25">
      <c r="B9" s="105"/>
      <c r="C9" s="96" t="s">
        <v>244</v>
      </c>
      <c r="D9" s="140">
        <v>570000000000</v>
      </c>
      <c r="E9" s="126" t="s">
        <v>261</v>
      </c>
      <c r="F9" s="114" t="s">
        <v>266</v>
      </c>
      <c r="G9" s="81"/>
    </row>
    <row r="10" spans="2:8" ht="16" customHeight="1" thickBot="1" x14ac:dyDescent="0.25">
      <c r="B10" s="105"/>
      <c r="C10" s="96" t="s">
        <v>245</v>
      </c>
      <c r="D10" s="140">
        <v>1171000000000</v>
      </c>
      <c r="E10" s="126" t="s">
        <v>261</v>
      </c>
      <c r="F10" s="114" t="s">
        <v>266</v>
      </c>
      <c r="G10" s="81"/>
    </row>
    <row r="11" spans="2:8" ht="16" customHeight="1" thickBot="1" x14ac:dyDescent="0.25">
      <c r="B11" s="99" t="s">
        <v>190</v>
      </c>
      <c r="C11" s="96" t="s">
        <v>187</v>
      </c>
      <c r="D11" s="140">
        <f>84.94399*1000000</f>
        <v>84943990</v>
      </c>
      <c r="E11" s="116" t="s">
        <v>339</v>
      </c>
      <c r="F11" s="114" t="s">
        <v>336</v>
      </c>
      <c r="G11" s="81"/>
    </row>
    <row r="12" spans="2:8" ht="16" customHeight="1" thickBot="1" x14ac:dyDescent="0.25">
      <c r="B12" s="115" t="s">
        <v>186</v>
      </c>
      <c r="C12" s="96" t="s">
        <v>188</v>
      </c>
      <c r="D12" s="140">
        <f>108.745838*1000000</f>
        <v>108745838</v>
      </c>
      <c r="E12" s="116" t="s">
        <v>280</v>
      </c>
      <c r="F12" s="114" t="s">
        <v>336</v>
      </c>
      <c r="G12" s="81"/>
    </row>
    <row r="13" spans="2:8" ht="16" customHeight="1" thickBot="1" x14ac:dyDescent="0.25">
      <c r="B13" s="119"/>
      <c r="C13" s="96" t="s">
        <v>337</v>
      </c>
      <c r="D13" s="140">
        <f>17.718292*1000000</f>
        <v>17718292</v>
      </c>
      <c r="E13" s="144" t="s">
        <v>280</v>
      </c>
      <c r="F13" s="114" t="s">
        <v>336</v>
      </c>
      <c r="G13" s="81"/>
    </row>
    <row r="14" spans="2:8" ht="16" customHeight="1" x14ac:dyDescent="0.2">
      <c r="B14" s="119"/>
      <c r="C14" s="96" t="s">
        <v>338</v>
      </c>
      <c r="D14" s="140">
        <f>3.99116*1000000</f>
        <v>3991160</v>
      </c>
      <c r="E14" s="144" t="s">
        <v>280</v>
      </c>
      <c r="F14" s="114" t="s">
        <v>336</v>
      </c>
      <c r="G14" s="81"/>
    </row>
    <row r="15" spans="2:8" ht="16" customHeight="1" x14ac:dyDescent="0.2">
      <c r="B15" s="99" t="s">
        <v>191</v>
      </c>
      <c r="C15" s="96" t="s">
        <v>187</v>
      </c>
      <c r="D15" s="142" t="s">
        <v>340</v>
      </c>
      <c r="E15" s="148" t="s">
        <v>339</v>
      </c>
      <c r="F15" s="117" t="s">
        <v>175</v>
      </c>
      <c r="G15" s="81"/>
    </row>
    <row r="16" spans="2:8" ht="16" customHeight="1" x14ac:dyDescent="0.2">
      <c r="B16" s="115" t="s">
        <v>186</v>
      </c>
      <c r="C16" s="96" t="s">
        <v>188</v>
      </c>
      <c r="D16" s="142" t="s">
        <v>340</v>
      </c>
      <c r="E16" s="148" t="s">
        <v>280</v>
      </c>
      <c r="F16" s="117" t="s">
        <v>175</v>
      </c>
      <c r="G16" s="81"/>
    </row>
    <row r="17" spans="2:7" ht="16" customHeight="1" x14ac:dyDescent="0.2">
      <c r="B17" s="119"/>
      <c r="C17" s="96" t="s">
        <v>337</v>
      </c>
      <c r="D17" s="142" t="s">
        <v>340</v>
      </c>
      <c r="E17" s="148" t="s">
        <v>280</v>
      </c>
      <c r="F17" s="117" t="s">
        <v>175</v>
      </c>
      <c r="G17" s="81"/>
    </row>
    <row r="18" spans="2:7" ht="16" customHeight="1" x14ac:dyDescent="0.2">
      <c r="B18" s="121"/>
      <c r="C18" s="96" t="s">
        <v>338</v>
      </c>
      <c r="D18" s="142" t="s">
        <v>340</v>
      </c>
      <c r="E18" s="148" t="s">
        <v>280</v>
      </c>
      <c r="F18" s="117" t="s">
        <v>175</v>
      </c>
      <c r="G18" s="81"/>
    </row>
    <row r="19" spans="2:7" ht="16" customHeight="1" x14ac:dyDescent="0.2">
      <c r="B19" s="105" t="s">
        <v>247</v>
      </c>
      <c r="C19" s="96" t="s">
        <v>246</v>
      </c>
      <c r="D19" s="165" t="s">
        <v>257</v>
      </c>
      <c r="E19" s="166"/>
      <c r="F19" s="117" t="s">
        <v>175</v>
      </c>
      <c r="G19" s="81"/>
    </row>
    <row r="20" spans="2:7" ht="16" customHeight="1" x14ac:dyDescent="0.2">
      <c r="B20" s="104" t="s">
        <v>179</v>
      </c>
      <c r="C20" s="96" t="s">
        <v>80</v>
      </c>
      <c r="D20" s="167"/>
      <c r="E20" s="168"/>
      <c r="F20" s="122"/>
      <c r="G20" s="81"/>
    </row>
    <row r="21" spans="2:7" ht="16" customHeight="1" x14ac:dyDescent="0.2">
      <c r="B21" s="105"/>
      <c r="C21" s="96" t="s">
        <v>180</v>
      </c>
      <c r="D21" s="167" t="s">
        <v>268</v>
      </c>
      <c r="E21" s="168"/>
      <c r="F21" s="123" t="s">
        <v>267</v>
      </c>
      <c r="G21" s="81"/>
    </row>
    <row r="22" spans="2:7" ht="16" customHeight="1" x14ac:dyDescent="0.2">
      <c r="B22" s="104"/>
      <c r="C22" s="96" t="s">
        <v>199</v>
      </c>
      <c r="D22" s="167" t="s">
        <v>269</v>
      </c>
      <c r="E22" s="168"/>
      <c r="F22" s="123" t="s">
        <v>270</v>
      </c>
      <c r="G22" s="81"/>
    </row>
    <row r="23" spans="2:7" ht="16" customHeight="1" x14ac:dyDescent="0.2">
      <c r="B23" s="124" t="s">
        <v>192</v>
      </c>
      <c r="C23" s="125" t="s">
        <v>271</v>
      </c>
      <c r="D23" s="169" t="s">
        <v>274</v>
      </c>
      <c r="E23" s="170"/>
      <c r="F23" s="117" t="s">
        <v>273</v>
      </c>
      <c r="G23" s="81"/>
    </row>
    <row r="24" spans="2:7" ht="16" customHeight="1" x14ac:dyDescent="0.2">
      <c r="B24" s="104" t="s">
        <v>200</v>
      </c>
      <c r="C24" s="125" t="s">
        <v>272</v>
      </c>
      <c r="D24" s="169"/>
      <c r="E24" s="170"/>
      <c r="F24" s="117"/>
      <c r="G24" s="81"/>
    </row>
    <row r="25" spans="2:7" ht="16" customHeight="1" x14ac:dyDescent="0.2">
      <c r="B25" s="127"/>
      <c r="C25" s="96" t="s">
        <v>196</v>
      </c>
      <c r="D25" s="167"/>
      <c r="E25" s="168"/>
      <c r="F25" s="123"/>
      <c r="G25" s="81"/>
    </row>
    <row r="26" spans="2:7" ht="16" customHeight="1" x14ac:dyDescent="0.2">
      <c r="B26" s="124" t="s">
        <v>193</v>
      </c>
      <c r="C26" s="125" t="s">
        <v>50</v>
      </c>
      <c r="D26" s="169" t="s">
        <v>269</v>
      </c>
      <c r="E26" s="170"/>
      <c r="F26" s="117" t="s">
        <v>275</v>
      </c>
      <c r="G26" s="81"/>
    </row>
    <row r="27" spans="2:7" ht="16" customHeight="1" x14ac:dyDescent="0.2">
      <c r="B27" s="124" t="s">
        <v>194</v>
      </c>
      <c r="C27" s="125" t="s">
        <v>81</v>
      </c>
      <c r="D27" s="167" t="s">
        <v>258</v>
      </c>
      <c r="E27" s="168"/>
      <c r="F27" s="123"/>
      <c r="G27" s="81"/>
    </row>
    <row r="28" spans="2:7" ht="16" customHeight="1" x14ac:dyDescent="0.2">
      <c r="B28" s="124" t="s">
        <v>195</v>
      </c>
      <c r="C28" s="125" t="s">
        <v>197</v>
      </c>
      <c r="D28" s="165" t="s">
        <v>257</v>
      </c>
      <c r="E28" s="166"/>
      <c r="F28" s="117" t="s">
        <v>178</v>
      </c>
      <c r="G28" s="81"/>
    </row>
    <row r="29" spans="2:7" ht="16" customHeight="1" x14ac:dyDescent="0.2">
      <c r="B29" s="25" t="s">
        <v>177</v>
      </c>
      <c r="C29" s="125" t="s">
        <v>198</v>
      </c>
      <c r="D29" s="165" t="s">
        <v>276</v>
      </c>
      <c r="E29" s="166"/>
      <c r="F29" s="122"/>
      <c r="G29" s="81"/>
    </row>
    <row r="30" spans="2:7" ht="16" customHeight="1" x14ac:dyDescent="0.2">
      <c r="C30" s="125" t="s">
        <v>176</v>
      </c>
      <c r="D30" s="163" t="s">
        <v>274</v>
      </c>
      <c r="E30" s="164"/>
      <c r="F30" s="123" t="s">
        <v>273</v>
      </c>
      <c r="G30" s="81"/>
    </row>
    <row r="31" spans="2:7" ht="16" customHeight="1" thickBot="1" x14ac:dyDescent="0.25">
      <c r="B31" s="128"/>
      <c r="C31" s="120" t="s">
        <v>173</v>
      </c>
      <c r="D31" s="157"/>
      <c r="E31" s="158"/>
      <c r="F31" s="129"/>
      <c r="G31" s="81"/>
    </row>
    <row r="32" spans="2:7" ht="16" customHeight="1" x14ac:dyDescent="0.2">
      <c r="B32" s="130"/>
      <c r="C32" s="130"/>
      <c r="D32" s="131"/>
      <c r="E32" s="131"/>
      <c r="F32" s="131"/>
    </row>
    <row r="33" spans="2:7" ht="16" customHeight="1" x14ac:dyDescent="0.2">
      <c r="D33" s="143"/>
    </row>
    <row r="34" spans="2:7" ht="16" customHeight="1" thickBot="1" x14ac:dyDescent="0.25">
      <c r="D34" s="161" t="s">
        <v>70</v>
      </c>
      <c r="E34" s="162"/>
    </row>
    <row r="35" spans="2:7" ht="16" customHeight="1" x14ac:dyDescent="0.2">
      <c r="B35" s="99" t="s">
        <v>201</v>
      </c>
      <c r="C35" s="96" t="s">
        <v>203</v>
      </c>
      <c r="D35" s="159" t="s">
        <v>257</v>
      </c>
      <c r="E35" s="160"/>
      <c r="F35" s="114" t="s">
        <v>178</v>
      </c>
      <c r="G35" s="81"/>
    </row>
    <row r="36" spans="2:7" ht="16" customHeight="1" x14ac:dyDescent="0.2">
      <c r="B36" s="115" t="s">
        <v>186</v>
      </c>
      <c r="C36" s="96" t="s">
        <v>278</v>
      </c>
      <c r="D36" s="140">
        <v>24000000000</v>
      </c>
      <c r="E36" s="136" t="s">
        <v>280</v>
      </c>
      <c r="F36" s="117" t="s">
        <v>279</v>
      </c>
      <c r="G36" s="81"/>
    </row>
    <row r="37" spans="2:7" ht="16" customHeight="1" x14ac:dyDescent="0.2">
      <c r="B37" s="115"/>
      <c r="C37" s="96" t="s">
        <v>277</v>
      </c>
      <c r="D37" s="140">
        <v>36000000000</v>
      </c>
      <c r="E37" s="116" t="s">
        <v>280</v>
      </c>
      <c r="F37" s="117" t="s">
        <v>279</v>
      </c>
      <c r="G37" s="81"/>
    </row>
    <row r="38" spans="2:7" ht="16" customHeight="1" x14ac:dyDescent="0.2">
      <c r="B38" s="115"/>
      <c r="C38" s="96" t="s">
        <v>281</v>
      </c>
      <c r="D38" s="140">
        <v>92614000000</v>
      </c>
      <c r="E38" s="137" t="s">
        <v>261</v>
      </c>
      <c r="F38" s="117" t="s">
        <v>283</v>
      </c>
      <c r="G38" s="81"/>
    </row>
    <row r="39" spans="2:7" ht="16" customHeight="1" x14ac:dyDescent="0.2">
      <c r="C39" s="96" t="s">
        <v>282</v>
      </c>
      <c r="D39" s="140">
        <v>90441000000</v>
      </c>
      <c r="E39" s="126" t="s">
        <v>261</v>
      </c>
      <c r="F39" s="117" t="s">
        <v>283</v>
      </c>
      <c r="G39" s="81"/>
    </row>
    <row r="40" spans="2:7" ht="16" customHeight="1" x14ac:dyDescent="0.2">
      <c r="B40" s="99" t="s">
        <v>205</v>
      </c>
      <c r="C40" s="102" t="s">
        <v>203</v>
      </c>
      <c r="D40" s="155" t="s">
        <v>262</v>
      </c>
      <c r="E40" s="156"/>
      <c r="F40" s="117" t="s">
        <v>178</v>
      </c>
      <c r="G40" s="81"/>
    </row>
    <row r="41" spans="2:7" ht="16" customHeight="1" x14ac:dyDescent="0.2">
      <c r="B41" s="99" t="s">
        <v>202</v>
      </c>
      <c r="C41" s="102" t="s">
        <v>204</v>
      </c>
      <c r="D41" s="155" t="s">
        <v>262</v>
      </c>
      <c r="E41" s="156"/>
      <c r="F41" s="117" t="s">
        <v>178</v>
      </c>
      <c r="G41" s="81"/>
    </row>
    <row r="42" spans="2:7" ht="16" customHeight="1" x14ac:dyDescent="0.2">
      <c r="B42" s="115" t="s">
        <v>186</v>
      </c>
      <c r="C42" s="96" t="s">
        <v>209</v>
      </c>
      <c r="D42" s="132"/>
      <c r="E42" s="126"/>
      <c r="F42" s="117" t="s">
        <v>178</v>
      </c>
      <c r="G42" s="81"/>
    </row>
    <row r="43" spans="2:7" ht="16" customHeight="1" x14ac:dyDescent="0.2">
      <c r="B43" s="99" t="s">
        <v>206</v>
      </c>
      <c r="C43" s="102" t="s">
        <v>210</v>
      </c>
      <c r="D43" s="155" t="s">
        <v>257</v>
      </c>
      <c r="E43" s="156"/>
      <c r="F43" s="117" t="s">
        <v>283</v>
      </c>
      <c r="G43" s="81"/>
    </row>
    <row r="44" spans="2:7" ht="16" customHeight="1" x14ac:dyDescent="0.2">
      <c r="B44" s="115" t="s">
        <v>186</v>
      </c>
      <c r="C44" s="96" t="s">
        <v>209</v>
      </c>
      <c r="D44" s="140">
        <v>10421000000</v>
      </c>
      <c r="E44" s="126" t="s">
        <v>261</v>
      </c>
      <c r="F44" s="117" t="s">
        <v>283</v>
      </c>
      <c r="G44" s="81"/>
    </row>
    <row r="45" spans="2:7" ht="16" customHeight="1" x14ac:dyDescent="0.2">
      <c r="B45" s="99" t="s">
        <v>207</v>
      </c>
      <c r="C45" s="102" t="s">
        <v>211</v>
      </c>
      <c r="D45" s="155" t="s">
        <v>262</v>
      </c>
      <c r="E45" s="156"/>
      <c r="F45" s="117" t="s">
        <v>178</v>
      </c>
      <c r="G45" s="81"/>
    </row>
    <row r="46" spans="2:7" ht="16" customHeight="1" x14ac:dyDescent="0.2">
      <c r="B46" s="115" t="s">
        <v>186</v>
      </c>
      <c r="C46" s="96" t="s">
        <v>209</v>
      </c>
      <c r="D46" s="132"/>
      <c r="E46" s="126"/>
      <c r="F46" s="117" t="s">
        <v>178</v>
      </c>
      <c r="G46" s="81"/>
    </row>
    <row r="47" spans="2:7" ht="16" customHeight="1" x14ac:dyDescent="0.2">
      <c r="B47" s="99" t="s">
        <v>208</v>
      </c>
      <c r="C47" s="102" t="s">
        <v>212</v>
      </c>
      <c r="D47" s="155" t="s">
        <v>262</v>
      </c>
      <c r="E47" s="156"/>
      <c r="F47" s="117" t="s">
        <v>178</v>
      </c>
      <c r="G47" s="81"/>
    </row>
    <row r="48" spans="2:7" ht="16" customHeight="1" thickBot="1" x14ac:dyDescent="0.25">
      <c r="B48" s="133" t="s">
        <v>186</v>
      </c>
      <c r="C48" s="134" t="s">
        <v>209</v>
      </c>
      <c r="D48" s="91"/>
      <c r="E48" s="92"/>
      <c r="F48" s="135" t="s">
        <v>178</v>
      </c>
      <c r="G48" s="81"/>
    </row>
    <row r="49" ht="16" customHeight="1" x14ac:dyDescent="0.2"/>
  </sheetData>
  <mergeCells count="20">
    <mergeCell ref="D30:E30"/>
    <mergeCell ref="D19:E19"/>
    <mergeCell ref="D20:E20"/>
    <mergeCell ref="D21:E21"/>
    <mergeCell ref="D22:E22"/>
    <mergeCell ref="D23:E23"/>
    <mergeCell ref="D24:E24"/>
    <mergeCell ref="D25:E25"/>
    <mergeCell ref="D26:E26"/>
    <mergeCell ref="D27:E27"/>
    <mergeCell ref="D28:E28"/>
    <mergeCell ref="D29:E29"/>
    <mergeCell ref="D47:E47"/>
    <mergeCell ref="D31:E31"/>
    <mergeCell ref="D35:E35"/>
    <mergeCell ref="D40:E40"/>
    <mergeCell ref="D41:E41"/>
    <mergeCell ref="D43:E43"/>
    <mergeCell ref="D45:E45"/>
    <mergeCell ref="D34:E34"/>
  </mergeCells>
  <dataValidations xWindow="1043" yWindow="1056" count="2">
    <dataValidation allowBlank="1" sqref="F28:F29 F23:F24 F31 F26 D23:D24 D26 F35:F48 F5:F20"/>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28:E29 D19:E19 D40:E41 D43:E43 D45:E45 D47:E47 D35:E35">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CD81"/>
  <sheetViews>
    <sheetView tabSelected="1" topLeftCell="F8" zoomScale="127" zoomScaleNormal="127" zoomScalePageLayoutView="127" workbookViewId="0">
      <selection activeCell="G37" sqref="G37"/>
    </sheetView>
  </sheetViews>
  <sheetFormatPr baseColWidth="10" defaultColWidth="10.83203125" defaultRowHeight="16" x14ac:dyDescent="0.2"/>
  <cols>
    <col min="1" max="1" width="3.6640625" style="1" customWidth="1"/>
    <col min="2" max="2" width="7.33203125" style="3" customWidth="1"/>
    <col min="3" max="3" width="59.5" style="1" customWidth="1"/>
    <col min="4" max="4" width="38.1640625" style="1" customWidth="1"/>
    <col min="5" max="6" width="40.5" style="1" customWidth="1"/>
    <col min="7" max="7" width="55.83203125" style="1" customWidth="1"/>
    <col min="8" max="8" width="16.1640625" style="1" customWidth="1"/>
    <col min="9" max="9" width="12" style="1" bestFit="1" customWidth="1"/>
    <col min="10" max="10" width="15.6640625" style="1" bestFit="1" customWidth="1"/>
    <col min="11" max="11" width="12" style="1" bestFit="1" customWidth="1"/>
    <col min="12" max="13" width="11.5" style="1" customWidth="1"/>
    <col min="14" max="14" width="13" style="1" bestFit="1" customWidth="1"/>
    <col min="15" max="17" width="12.5" style="1" bestFit="1" customWidth="1"/>
    <col min="18" max="18" width="14" style="1" bestFit="1" customWidth="1"/>
    <col min="19" max="19" width="11.5" style="1" bestFit="1" customWidth="1"/>
    <col min="20" max="20" width="12.5" style="1" bestFit="1" customWidth="1"/>
    <col min="21" max="21" width="15" style="1" bestFit="1" customWidth="1"/>
    <col min="22" max="22" width="11.5" style="1" bestFit="1" customWidth="1"/>
    <col min="23" max="23" width="12.5" style="1" bestFit="1" customWidth="1"/>
    <col min="24" max="25" width="14" style="1" bestFit="1" customWidth="1"/>
    <col min="26" max="27" width="12.5" style="1" bestFit="1" customWidth="1"/>
    <col min="28" max="28" width="14" style="1" bestFit="1" customWidth="1"/>
    <col min="29" max="29" width="11.33203125" style="1" bestFit="1" customWidth="1"/>
    <col min="30" max="30" width="14" style="1" bestFit="1" customWidth="1"/>
    <col min="31" max="31" width="11.5" style="1" bestFit="1" customWidth="1"/>
    <col min="32" max="32" width="15" style="1" bestFit="1" customWidth="1"/>
    <col min="33" max="33" width="12.5" style="1" bestFit="1" customWidth="1"/>
    <col min="34" max="34" width="11.5" style="1" bestFit="1" customWidth="1"/>
    <col min="35" max="35" width="14" style="1" bestFit="1" customWidth="1"/>
    <col min="36" max="36" width="10.83203125" style="1"/>
    <col min="37" max="37" width="14" style="1" bestFit="1" customWidth="1"/>
    <col min="38" max="39" width="12.5" style="1" bestFit="1" customWidth="1"/>
    <col min="40" max="40" width="11.5" style="1" bestFit="1" customWidth="1"/>
    <col min="41" max="41" width="11.33203125" style="1" bestFit="1" customWidth="1"/>
    <col min="42" max="42" width="12.5" style="1" bestFit="1" customWidth="1"/>
    <col min="43" max="43" width="11.5" style="1" bestFit="1" customWidth="1"/>
    <col min="44" max="44" width="12.5" style="1" bestFit="1" customWidth="1"/>
    <col min="45" max="45" width="14" style="1" bestFit="1" customWidth="1"/>
    <col min="46" max="46" width="15" style="1" bestFit="1" customWidth="1"/>
    <col min="47" max="47" width="11.33203125" style="1" bestFit="1" customWidth="1"/>
    <col min="48" max="49" width="12.5" style="1" bestFit="1" customWidth="1"/>
    <col min="50" max="50" width="11.5" style="1" bestFit="1" customWidth="1"/>
    <col min="51" max="52" width="12.5" style="1" bestFit="1" customWidth="1"/>
    <col min="53" max="53" width="14" style="1" bestFit="1" customWidth="1"/>
    <col min="54" max="54" width="12.5" style="1" bestFit="1" customWidth="1"/>
    <col min="55" max="55" width="16" style="1" bestFit="1" customWidth="1"/>
    <col min="56" max="56" width="11.5" style="1" bestFit="1" customWidth="1"/>
    <col min="57" max="64" width="12.5" style="1" bestFit="1" customWidth="1"/>
    <col min="65" max="65" width="11.5" style="1" bestFit="1" customWidth="1"/>
    <col min="66" max="66" width="14" style="1" bestFit="1" customWidth="1"/>
    <col min="67" max="67" width="11.5" style="1" bestFit="1" customWidth="1"/>
    <col min="68" max="68" width="16" style="1" customWidth="1"/>
    <col min="69" max="69" width="16" style="1" bestFit="1" customWidth="1"/>
    <col min="70" max="72" width="12.5" style="1" bestFit="1" customWidth="1"/>
    <col min="73" max="73" width="11.5" style="1" bestFit="1" customWidth="1"/>
    <col min="74" max="74" width="15" style="1" bestFit="1" customWidth="1"/>
    <col min="75" max="75" width="12.5" style="1" bestFit="1" customWidth="1"/>
    <col min="76" max="76" width="11.5" style="1" bestFit="1" customWidth="1"/>
    <col min="77" max="79" width="12.5" style="1" bestFit="1" customWidth="1"/>
    <col min="80" max="16384" width="10.83203125" style="1"/>
  </cols>
  <sheetData>
    <row r="1" spans="2:82" ht="16" customHeight="1" x14ac:dyDescent="0.2"/>
    <row r="2" spans="2:82" ht="26" x14ac:dyDescent="0.25">
      <c r="B2" s="18" t="s">
        <v>158</v>
      </c>
      <c r="G2" s="69" t="s">
        <v>217</v>
      </c>
      <c r="H2" s="13" t="s">
        <v>161</v>
      </c>
      <c r="I2" s="15"/>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row>
    <row r="3" spans="2:82" x14ac:dyDescent="0.2">
      <c r="B3" s="54" t="s">
        <v>159</v>
      </c>
      <c r="G3" s="82" t="s">
        <v>231</v>
      </c>
      <c r="H3" s="56" t="s">
        <v>166</v>
      </c>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row>
    <row r="4" spans="2:82" ht="64" x14ac:dyDescent="0.2">
      <c r="B4" s="55" t="s">
        <v>165</v>
      </c>
      <c r="H4" s="14" t="s">
        <v>35</v>
      </c>
      <c r="I4" s="37" t="s">
        <v>2</v>
      </c>
      <c r="J4" s="37" t="s">
        <v>325</v>
      </c>
      <c r="K4" s="37" t="s">
        <v>324</v>
      </c>
      <c r="L4" s="37" t="s">
        <v>323</v>
      </c>
      <c r="M4" s="37" t="s">
        <v>322</v>
      </c>
      <c r="N4" s="37" t="s">
        <v>321</v>
      </c>
      <c r="O4" s="37" t="s">
        <v>4</v>
      </c>
      <c r="P4" s="37" t="s">
        <v>5</v>
      </c>
      <c r="Q4" s="37" t="s">
        <v>6</v>
      </c>
      <c r="R4" s="37" t="s">
        <v>320</v>
      </c>
      <c r="S4" s="37" t="s">
        <v>319</v>
      </c>
      <c r="T4" s="37" t="s">
        <v>7</v>
      </c>
      <c r="U4" s="37" t="s">
        <v>318</v>
      </c>
      <c r="V4" s="37" t="s">
        <v>317</v>
      </c>
      <c r="W4" s="37" t="s">
        <v>316</v>
      </c>
      <c r="X4" s="37" t="s">
        <v>8</v>
      </c>
      <c r="Y4" s="37" t="s">
        <v>315</v>
      </c>
      <c r="Z4" s="37" t="s">
        <v>9</v>
      </c>
      <c r="AA4" s="37" t="s">
        <v>10</v>
      </c>
      <c r="AB4" s="37" t="s">
        <v>314</v>
      </c>
      <c r="AC4" s="37" t="s">
        <v>313</v>
      </c>
      <c r="AD4" s="37" t="s">
        <v>312</v>
      </c>
      <c r="AE4" s="37" t="s">
        <v>11</v>
      </c>
      <c r="AF4" s="37" t="s">
        <v>311</v>
      </c>
      <c r="AG4" s="37" t="s">
        <v>12</v>
      </c>
      <c r="AH4" s="37" t="s">
        <v>13</v>
      </c>
      <c r="AI4" s="37" t="s">
        <v>310</v>
      </c>
      <c r="AJ4" s="37" t="s">
        <v>309</v>
      </c>
      <c r="AK4" s="37" t="s">
        <v>308</v>
      </c>
      <c r="AL4" s="37" t="s">
        <v>307</v>
      </c>
      <c r="AM4" s="37" t="s">
        <v>306</v>
      </c>
      <c r="AN4" s="37" t="s">
        <v>305</v>
      </c>
      <c r="AO4" s="37" t="s">
        <v>304</v>
      </c>
      <c r="AP4" s="37" t="s">
        <v>303</v>
      </c>
      <c r="AQ4" s="37" t="s">
        <v>14</v>
      </c>
      <c r="AR4" s="37" t="s">
        <v>302</v>
      </c>
      <c r="AS4" s="37" t="s">
        <v>15</v>
      </c>
      <c r="AT4" s="37" t="s">
        <v>301</v>
      </c>
      <c r="AU4" s="37" t="s">
        <v>300</v>
      </c>
      <c r="AV4" s="37" t="s">
        <v>16</v>
      </c>
      <c r="AW4" s="37" t="s">
        <v>299</v>
      </c>
      <c r="AX4" s="37" t="s">
        <v>298</v>
      </c>
      <c r="AY4" s="37" t="s">
        <v>297</v>
      </c>
      <c r="AZ4" s="37" t="s">
        <v>17</v>
      </c>
      <c r="BA4" s="37" t="s">
        <v>18</v>
      </c>
      <c r="BB4" s="37" t="s">
        <v>19</v>
      </c>
      <c r="BC4" s="37" t="s">
        <v>326</v>
      </c>
      <c r="BD4" s="37" t="s">
        <v>20</v>
      </c>
      <c r="BE4" s="37" t="s">
        <v>296</v>
      </c>
      <c r="BF4" s="37" t="s">
        <v>21</v>
      </c>
      <c r="BG4" s="37" t="s">
        <v>22</v>
      </c>
      <c r="BH4" s="37" t="s">
        <v>295</v>
      </c>
      <c r="BI4" s="37" t="s">
        <v>23</v>
      </c>
      <c r="BJ4" s="37" t="s">
        <v>294</v>
      </c>
      <c r="BK4" s="37" t="s">
        <v>293</v>
      </c>
      <c r="BL4" s="37" t="s">
        <v>24</v>
      </c>
      <c r="BM4" s="37" t="s">
        <v>25</v>
      </c>
      <c r="BN4" s="37" t="s">
        <v>292</v>
      </c>
      <c r="BO4" s="37" t="s">
        <v>291</v>
      </c>
      <c r="BP4" s="37" t="s">
        <v>26</v>
      </c>
      <c r="BQ4" s="37" t="s">
        <v>290</v>
      </c>
      <c r="BR4" s="37" t="s">
        <v>27</v>
      </c>
      <c r="BS4" s="37" t="s">
        <v>28</v>
      </c>
      <c r="BT4" s="37" t="s">
        <v>29</v>
      </c>
      <c r="BU4" s="37" t="s">
        <v>289</v>
      </c>
      <c r="BV4" s="37" t="s">
        <v>288</v>
      </c>
      <c r="BW4" s="37" t="s">
        <v>287</v>
      </c>
      <c r="BX4" s="37" t="s">
        <v>30</v>
      </c>
      <c r="BY4" s="37" t="s">
        <v>31</v>
      </c>
      <c r="BZ4" s="37" t="s">
        <v>32</v>
      </c>
      <c r="CA4" s="37" t="s">
        <v>33</v>
      </c>
      <c r="CB4" s="37"/>
      <c r="CC4" s="37"/>
    </row>
    <row r="5" spans="2:82" x14ac:dyDescent="0.2">
      <c r="B5" s="55"/>
      <c r="H5" s="9" t="s">
        <v>36</v>
      </c>
      <c r="I5" s="38">
        <v>123456789</v>
      </c>
      <c r="J5" s="38">
        <v>123456789</v>
      </c>
      <c r="K5" s="38">
        <v>123456789</v>
      </c>
      <c r="L5" s="39">
        <v>123456789</v>
      </c>
      <c r="M5" s="39">
        <v>123456789</v>
      </c>
      <c r="N5" s="39">
        <v>123456789</v>
      </c>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row>
    <row r="6" spans="2:82" x14ac:dyDescent="0.2">
      <c r="H6" s="10" t="s">
        <v>1</v>
      </c>
      <c r="I6" s="40" t="s">
        <v>71</v>
      </c>
      <c r="J6" s="40" t="s">
        <v>72</v>
      </c>
      <c r="K6" s="40" t="s">
        <v>73</v>
      </c>
      <c r="L6" s="40" t="s">
        <v>74</v>
      </c>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row>
    <row r="7" spans="2:82" ht="21" x14ac:dyDescent="0.25">
      <c r="B7" s="13" t="s">
        <v>160</v>
      </c>
      <c r="C7" s="12"/>
      <c r="D7" s="12"/>
      <c r="E7" s="174" t="s">
        <v>238</v>
      </c>
      <c r="F7" s="175"/>
      <c r="G7" s="176"/>
      <c r="H7" s="179" t="s">
        <v>218</v>
      </c>
      <c r="I7" s="180"/>
      <c r="J7" s="180"/>
      <c r="K7" s="180"/>
      <c r="L7" s="180"/>
      <c r="M7" s="180"/>
      <c r="N7" s="180"/>
    </row>
    <row r="8" spans="2:82" ht="65" customHeight="1" x14ac:dyDescent="0.2">
      <c r="B8" s="171" t="s">
        <v>250</v>
      </c>
      <c r="C8" s="172"/>
      <c r="D8" s="173"/>
      <c r="E8" s="171" t="s">
        <v>251</v>
      </c>
      <c r="F8" s="172"/>
      <c r="G8" s="173"/>
      <c r="H8" s="177" t="s">
        <v>167</v>
      </c>
      <c r="I8" s="178"/>
      <c r="J8" s="178"/>
      <c r="K8" s="178"/>
      <c r="L8" s="178"/>
      <c r="M8" s="178"/>
      <c r="N8" s="178"/>
    </row>
    <row r="9" spans="2:82" x14ac:dyDescent="0.2">
      <c r="B9" s="31" t="s">
        <v>157</v>
      </c>
      <c r="C9" s="5"/>
      <c r="D9" s="32" t="s">
        <v>75</v>
      </c>
      <c r="E9" s="33" t="s">
        <v>3</v>
      </c>
      <c r="F9" s="57" t="s">
        <v>213</v>
      </c>
      <c r="G9" s="32" t="s">
        <v>215</v>
      </c>
      <c r="H9" s="35" t="s">
        <v>34</v>
      </c>
      <c r="I9" s="34">
        <f t="shared" ref="I9:BV9" si="0">SUM(I11:I55)</f>
        <v>-90713000</v>
      </c>
      <c r="J9" s="34">
        <f t="shared" si="0"/>
        <v>12890652000</v>
      </c>
      <c r="K9" s="34">
        <f t="shared" si="0"/>
        <v>-25671000</v>
      </c>
      <c r="L9" s="34">
        <f t="shared" si="0"/>
        <v>0</v>
      </c>
      <c r="M9" s="34">
        <f t="shared" si="0"/>
        <v>0</v>
      </c>
      <c r="N9" s="34">
        <f t="shared" si="0"/>
        <v>-122292000</v>
      </c>
      <c r="O9" s="34">
        <f t="shared" si="0"/>
        <v>57091000</v>
      </c>
      <c r="P9" s="34">
        <f t="shared" si="0"/>
        <v>-237761000</v>
      </c>
      <c r="Q9" s="34">
        <f t="shared" si="0"/>
        <v>-356988000</v>
      </c>
      <c r="R9" s="34">
        <f t="shared" si="0"/>
        <v>3184915000</v>
      </c>
      <c r="S9" s="34">
        <f t="shared" si="0"/>
        <v>97775000</v>
      </c>
      <c r="T9" s="34">
        <f t="shared" si="0"/>
        <v>-138136000</v>
      </c>
      <c r="U9" s="34">
        <f t="shared" si="0"/>
        <v>11338086000</v>
      </c>
      <c r="V9" s="34">
        <f t="shared" si="0"/>
        <v>20168000</v>
      </c>
      <c r="W9" s="34">
        <f t="shared" si="0"/>
        <v>-444581000</v>
      </c>
      <c r="X9" s="34">
        <f t="shared" si="0"/>
        <v>-1276263000</v>
      </c>
      <c r="Y9" s="34">
        <f t="shared" si="0"/>
        <v>2854828000</v>
      </c>
      <c r="Z9" s="34">
        <f t="shared" si="0"/>
        <v>-351019000</v>
      </c>
      <c r="AA9" s="34">
        <f t="shared" si="0"/>
        <v>-418672000</v>
      </c>
      <c r="AB9" s="34">
        <f t="shared" si="0"/>
        <v>6376295000</v>
      </c>
      <c r="AC9" s="34">
        <f t="shared" si="0"/>
        <v>-7374000</v>
      </c>
      <c r="AD9" s="34">
        <f t="shared" si="0"/>
        <v>1633058000</v>
      </c>
      <c r="AE9" s="34">
        <f t="shared" si="0"/>
        <v>-88853000</v>
      </c>
      <c r="AF9" s="34">
        <f t="shared" si="0"/>
        <v>27064981000</v>
      </c>
      <c r="AG9" s="34">
        <f t="shared" si="0"/>
        <v>-447776000</v>
      </c>
      <c r="AH9" s="34">
        <f t="shared" si="0"/>
        <v>-35963000</v>
      </c>
      <c r="AI9" s="34">
        <f t="shared" si="0"/>
        <v>3672608000</v>
      </c>
      <c r="AJ9" s="34">
        <f t="shared" si="0"/>
        <v>0</v>
      </c>
      <c r="AK9" s="34">
        <f t="shared" si="0"/>
        <v>1150311000</v>
      </c>
      <c r="AL9" s="34">
        <f t="shared" si="0"/>
        <v>374791000</v>
      </c>
      <c r="AM9" s="34">
        <f t="shared" si="0"/>
        <v>-146361000</v>
      </c>
      <c r="AN9" s="34">
        <f t="shared" si="0"/>
        <v>-12622000</v>
      </c>
      <c r="AO9" s="34">
        <f t="shared" si="0"/>
        <v>-5584000</v>
      </c>
      <c r="AP9" s="34">
        <f t="shared" si="0"/>
        <v>-134284000</v>
      </c>
      <c r="AQ9" s="34">
        <f t="shared" si="0"/>
        <v>-64288000</v>
      </c>
      <c r="AR9" s="34">
        <f t="shared" si="0"/>
        <v>1025447000</v>
      </c>
      <c r="AS9" s="34">
        <f t="shared" si="0"/>
        <v>-1229537000</v>
      </c>
      <c r="AT9" s="34">
        <f t="shared" si="0"/>
        <v>12954076000</v>
      </c>
      <c r="AU9" s="34">
        <f t="shared" si="0"/>
        <v>-1049000</v>
      </c>
      <c r="AV9" s="34">
        <f t="shared" si="0"/>
        <v>-102350000</v>
      </c>
      <c r="AW9" s="34">
        <f t="shared" si="0"/>
        <v>756492000</v>
      </c>
      <c r="AX9" s="34">
        <f t="shared" si="0"/>
        <v>31055000</v>
      </c>
      <c r="AY9" s="34">
        <f t="shared" si="0"/>
        <v>199500000</v>
      </c>
      <c r="AZ9" s="34">
        <f t="shared" si="0"/>
        <v>-421808000</v>
      </c>
      <c r="BA9" s="34">
        <f t="shared" si="0"/>
        <v>-1358877000</v>
      </c>
      <c r="BB9" s="34">
        <f t="shared" si="0"/>
        <v>-348892000</v>
      </c>
      <c r="BC9" s="34">
        <f t="shared" si="0"/>
        <v>124825251000</v>
      </c>
      <c r="BD9" s="34">
        <f t="shared" si="0"/>
        <v>-74462000</v>
      </c>
      <c r="BE9" s="34">
        <f t="shared" si="0"/>
        <v>-161524000</v>
      </c>
      <c r="BF9" s="34">
        <f t="shared" si="0"/>
        <v>-115686000</v>
      </c>
      <c r="BG9" s="34">
        <f t="shared" si="0"/>
        <v>-285171000</v>
      </c>
      <c r="BH9" s="34">
        <f t="shared" si="0"/>
        <v>-249813000</v>
      </c>
      <c r="BI9" s="34">
        <f t="shared" si="0"/>
        <v>-241715000</v>
      </c>
      <c r="BJ9" s="34">
        <f t="shared" si="0"/>
        <v>844283000</v>
      </c>
      <c r="BK9" s="34">
        <f t="shared" si="0"/>
        <v>526739000</v>
      </c>
      <c r="BL9" s="34">
        <f t="shared" si="0"/>
        <v>-138156000</v>
      </c>
      <c r="BM9" s="34">
        <f t="shared" si="0"/>
        <v>-23196000</v>
      </c>
      <c r="BN9" s="34">
        <f t="shared" si="0"/>
        <v>2234411000</v>
      </c>
      <c r="BO9" s="34">
        <f t="shared" si="0"/>
        <v>-15050000</v>
      </c>
      <c r="BP9" s="34">
        <f t="shared" si="0"/>
        <v>14342510000</v>
      </c>
      <c r="BQ9" s="34">
        <f t="shared" si="0"/>
        <v>110425362000</v>
      </c>
      <c r="BR9" s="34">
        <f t="shared" si="0"/>
        <v>-819226000</v>
      </c>
      <c r="BS9" s="34">
        <f t="shared" si="0"/>
        <v>-259622000</v>
      </c>
      <c r="BT9" s="34">
        <f t="shared" si="0"/>
        <v>-49633000</v>
      </c>
      <c r="BU9" s="34">
        <f t="shared" si="0"/>
        <v>-17886000</v>
      </c>
      <c r="BV9" s="34">
        <f t="shared" si="0"/>
        <v>18910602000</v>
      </c>
      <c r="BW9" s="34">
        <f t="shared" ref="BW9:CC9" si="1">SUM(BW11:BW55)</f>
        <v>-126014000</v>
      </c>
      <c r="BX9" s="34">
        <f t="shared" si="1"/>
        <v>-15406000</v>
      </c>
      <c r="BY9" s="34">
        <f t="shared" si="1"/>
        <v>-495706000</v>
      </c>
      <c r="BZ9" s="34">
        <f t="shared" si="1"/>
        <v>-307799000</v>
      </c>
      <c r="CA9" s="34">
        <f t="shared" si="1"/>
        <v>-897331000</v>
      </c>
      <c r="CB9" s="34">
        <f t="shared" si="1"/>
        <v>0</v>
      </c>
      <c r="CC9" s="34">
        <f t="shared" si="1"/>
        <v>0</v>
      </c>
    </row>
    <row r="10" spans="2:82" x14ac:dyDescent="0.2">
      <c r="B10" s="47" t="s">
        <v>83</v>
      </c>
      <c r="C10" s="48" t="s">
        <v>84</v>
      </c>
      <c r="D10" s="7"/>
      <c r="E10" s="41"/>
      <c r="F10" s="58"/>
      <c r="G10" s="64"/>
      <c r="H10" s="36">
        <f t="shared" ref="H10:H11" si="2">SUM(I10:CA10)</f>
        <v>0</v>
      </c>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6"/>
      <c r="AH10" s="146"/>
      <c r="AI10" s="146"/>
      <c r="AJ10" s="146"/>
      <c r="AK10" s="146"/>
      <c r="AL10" s="146"/>
      <c r="AM10" s="146"/>
      <c r="AN10" s="146"/>
      <c r="AO10" s="146"/>
      <c r="AP10" s="146"/>
      <c r="AQ10" s="146"/>
      <c r="AR10" s="146"/>
      <c r="AS10" s="146"/>
      <c r="AT10" s="146"/>
      <c r="AU10" s="146"/>
      <c r="AV10" s="146"/>
      <c r="AW10" s="146"/>
      <c r="AX10" s="146"/>
      <c r="AY10" s="146"/>
      <c r="AZ10" s="146"/>
      <c r="BA10" s="146"/>
      <c r="BB10" s="146"/>
      <c r="BC10" s="146"/>
      <c r="BD10" s="146"/>
      <c r="BE10" s="146"/>
      <c r="BF10" s="146"/>
      <c r="BG10" s="146"/>
      <c r="BH10" s="146"/>
      <c r="BI10" s="146"/>
      <c r="BJ10" s="146"/>
      <c r="BK10" s="146"/>
      <c r="BL10" s="146"/>
      <c r="BM10" s="146"/>
      <c r="BN10" s="146"/>
      <c r="BO10" s="146"/>
      <c r="BP10" s="146"/>
      <c r="BQ10" s="146"/>
      <c r="BR10" s="146"/>
      <c r="BS10" s="146"/>
      <c r="BT10" s="146"/>
      <c r="BU10" s="146"/>
      <c r="BV10" s="146"/>
      <c r="BW10" s="146"/>
      <c r="BX10" s="146"/>
      <c r="BY10" s="146"/>
      <c r="BZ10" s="146"/>
      <c r="CA10" s="146"/>
    </row>
    <row r="11" spans="2:82" x14ac:dyDescent="0.2">
      <c r="B11" s="49" t="s">
        <v>85</v>
      </c>
      <c r="C11" s="50" t="s">
        <v>86</v>
      </c>
      <c r="D11" s="6"/>
      <c r="E11" s="41"/>
      <c r="F11" s="58"/>
      <c r="G11" s="64"/>
      <c r="H11" s="36">
        <f t="shared" si="2"/>
        <v>0</v>
      </c>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6"/>
      <c r="BC11" s="146"/>
      <c r="BD11" s="146"/>
      <c r="BE11" s="146"/>
      <c r="BF11" s="146"/>
      <c r="BG11" s="146"/>
      <c r="BH11" s="146"/>
      <c r="BI11" s="146"/>
      <c r="BJ11" s="146"/>
      <c r="BK11" s="146"/>
      <c r="BL11" s="146"/>
      <c r="BM11" s="146"/>
      <c r="BN11" s="146"/>
      <c r="BO11" s="146"/>
      <c r="BP11" s="146"/>
      <c r="BQ11" s="146"/>
      <c r="BR11" s="146"/>
      <c r="BS11" s="146"/>
      <c r="BT11" s="146"/>
      <c r="BU11" s="146"/>
      <c r="BV11" s="146"/>
      <c r="BW11" s="146"/>
      <c r="BX11" s="146"/>
      <c r="BY11" s="146"/>
      <c r="BZ11" s="146"/>
      <c r="CA11" s="146"/>
    </row>
    <row r="12" spans="2:82" x14ac:dyDescent="0.2">
      <c r="B12" s="45" t="s">
        <v>87</v>
      </c>
      <c r="C12" s="28" t="s">
        <v>88</v>
      </c>
      <c r="D12" s="27" t="s">
        <v>284</v>
      </c>
      <c r="E12" s="41" t="s">
        <v>286</v>
      </c>
      <c r="F12" s="58" t="s">
        <v>333</v>
      </c>
      <c r="G12" s="64">
        <v>201503788000</v>
      </c>
      <c r="H12" s="36">
        <f>SUM(I12:CA12)</f>
        <v>201503788000</v>
      </c>
      <c r="I12" s="146">
        <v>-90713000</v>
      </c>
      <c r="J12" s="146">
        <v>12801770000</v>
      </c>
      <c r="K12" s="146">
        <v>-25671000</v>
      </c>
      <c r="L12" s="146">
        <v>0</v>
      </c>
      <c r="M12" s="146">
        <v>0</v>
      </c>
      <c r="N12" s="146">
        <v>-161294000</v>
      </c>
      <c r="O12" s="146">
        <v>-200140000</v>
      </c>
      <c r="P12" s="146">
        <v>-237761000</v>
      </c>
      <c r="Q12" s="146">
        <v>-356988000</v>
      </c>
      <c r="R12" s="146">
        <v>3107929000</v>
      </c>
      <c r="S12" s="146">
        <v>97775000</v>
      </c>
      <c r="T12" s="146">
        <v>-138136000</v>
      </c>
      <c r="U12" s="146">
        <v>10974566000</v>
      </c>
      <c r="V12" s="146">
        <v>20168000</v>
      </c>
      <c r="W12" s="146">
        <v>-444581000</v>
      </c>
      <c r="X12" s="146">
        <v>-1306856000</v>
      </c>
      <c r="Y12" s="146">
        <v>2852673000</v>
      </c>
      <c r="Z12" s="146">
        <v>-351019000</v>
      </c>
      <c r="AA12" s="146">
        <v>-418672000</v>
      </c>
      <c r="AB12" s="146">
        <v>6309576000</v>
      </c>
      <c r="AC12" s="146">
        <v>-7374000</v>
      </c>
      <c r="AD12" s="146">
        <v>1633058000</v>
      </c>
      <c r="AE12" s="146">
        <v>-88853000</v>
      </c>
      <c r="AF12" s="146">
        <v>26987785000</v>
      </c>
      <c r="AG12" s="146">
        <v>-448212000</v>
      </c>
      <c r="AH12" s="146">
        <v>-35963000</v>
      </c>
      <c r="AI12" s="146">
        <v>3628485000</v>
      </c>
      <c r="AJ12" s="146">
        <v>0</v>
      </c>
      <c r="AK12" s="146">
        <v>1150311000</v>
      </c>
      <c r="AL12" s="146">
        <v>374791000</v>
      </c>
      <c r="AM12" s="146">
        <v>-146361000</v>
      </c>
      <c r="AN12" s="146">
        <v>-12622000</v>
      </c>
      <c r="AO12" s="146">
        <v>-5584000</v>
      </c>
      <c r="AP12" s="146">
        <v>-134908000</v>
      </c>
      <c r="AQ12" s="146">
        <v>-64288000</v>
      </c>
      <c r="AR12" s="146">
        <v>934926000</v>
      </c>
      <c r="AS12" s="146">
        <v>-1233539000</v>
      </c>
      <c r="AT12" s="146">
        <v>12877978000</v>
      </c>
      <c r="AU12" s="146">
        <v>-1049000</v>
      </c>
      <c r="AV12" s="146">
        <v>-102350000</v>
      </c>
      <c r="AW12" s="146">
        <v>756492000</v>
      </c>
      <c r="AX12" s="146">
        <v>31055000</v>
      </c>
      <c r="AY12" s="146">
        <v>199500000</v>
      </c>
      <c r="AZ12" s="146">
        <v>-421808000</v>
      </c>
      <c r="BA12" s="146">
        <v>-1358877000</v>
      </c>
      <c r="BB12" s="146">
        <v>-348892000</v>
      </c>
      <c r="BC12" s="146">
        <v>0</v>
      </c>
      <c r="BD12" s="146">
        <v>-74462000</v>
      </c>
      <c r="BE12" s="146">
        <v>-161524000</v>
      </c>
      <c r="BF12" s="146">
        <v>-153702000</v>
      </c>
      <c r="BG12" s="146">
        <v>-285171000</v>
      </c>
      <c r="BH12" s="146">
        <v>-249813000</v>
      </c>
      <c r="BI12" s="146">
        <v>-241715000</v>
      </c>
      <c r="BJ12" s="146">
        <v>809513000</v>
      </c>
      <c r="BK12" s="146">
        <v>526739000</v>
      </c>
      <c r="BL12" s="146">
        <v>-138156000</v>
      </c>
      <c r="BM12" s="146">
        <v>-23196000</v>
      </c>
      <c r="BN12" s="146">
        <v>2234411000</v>
      </c>
      <c r="BO12" s="146">
        <v>-15050000</v>
      </c>
      <c r="BP12" s="146">
        <v>0</v>
      </c>
      <c r="BQ12" s="146">
        <v>106991712000</v>
      </c>
      <c r="BR12" s="146">
        <v>-868707000</v>
      </c>
      <c r="BS12" s="146">
        <v>-259622000</v>
      </c>
      <c r="BT12" s="146">
        <v>-150473000</v>
      </c>
      <c r="BU12" s="146">
        <v>-17886000</v>
      </c>
      <c r="BV12" s="146">
        <v>18929358000</v>
      </c>
      <c r="BW12" s="146">
        <v>-126014000</v>
      </c>
      <c r="BX12" s="146">
        <v>-15406000</v>
      </c>
      <c r="BY12" s="146">
        <v>-495706000</v>
      </c>
      <c r="BZ12" s="146">
        <v>-340816000</v>
      </c>
      <c r="CA12" s="146">
        <v>-966853000</v>
      </c>
      <c r="CD12" s="145" t="e">
        <f>H12-#REF!</f>
        <v>#REF!</v>
      </c>
    </row>
    <row r="13" spans="2:82" x14ac:dyDescent="0.2">
      <c r="B13" s="45" t="s">
        <v>89</v>
      </c>
      <c r="C13" s="28" t="s">
        <v>90</v>
      </c>
      <c r="D13" s="27" t="s">
        <v>284</v>
      </c>
      <c r="E13" s="41"/>
      <c r="F13" s="4"/>
      <c r="G13" s="64"/>
      <c r="H13" s="36">
        <f t="shared" ref="H13:H54" si="3">SUM(I13:CA13)</f>
        <v>0</v>
      </c>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row>
    <row r="14" spans="2:82" x14ac:dyDescent="0.2">
      <c r="B14" s="45" t="s">
        <v>91</v>
      </c>
      <c r="C14" s="28" t="s">
        <v>92</v>
      </c>
      <c r="D14" s="27" t="s">
        <v>262</v>
      </c>
      <c r="E14" s="41"/>
      <c r="F14" s="58"/>
      <c r="G14" s="64"/>
      <c r="H14" s="36">
        <f t="shared" si="3"/>
        <v>0</v>
      </c>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row>
    <row r="15" spans="2:82" x14ac:dyDescent="0.2">
      <c r="B15" s="45" t="s">
        <v>93</v>
      </c>
      <c r="C15" s="28" t="s">
        <v>94</v>
      </c>
      <c r="D15" s="27" t="s">
        <v>262</v>
      </c>
      <c r="E15" s="41"/>
      <c r="F15" s="58"/>
      <c r="G15" s="64"/>
      <c r="H15" s="36">
        <f t="shared" si="3"/>
        <v>0</v>
      </c>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row>
    <row r="16" spans="2:82" x14ac:dyDescent="0.2">
      <c r="B16" s="52" t="s">
        <v>95</v>
      </c>
      <c r="C16" s="50" t="s">
        <v>96</v>
      </c>
      <c r="D16" s="6"/>
      <c r="E16" s="41"/>
      <c r="F16" s="58"/>
      <c r="G16" s="64"/>
      <c r="H16" s="36">
        <f t="shared" si="3"/>
        <v>0</v>
      </c>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row>
    <row r="17" spans="2:79" x14ac:dyDescent="0.2">
      <c r="B17" s="45" t="s">
        <v>97</v>
      </c>
      <c r="C17" s="28" t="s">
        <v>98</v>
      </c>
      <c r="D17" s="27" t="s">
        <v>262</v>
      </c>
      <c r="E17" s="41"/>
      <c r="F17" s="58"/>
      <c r="G17" s="64"/>
      <c r="H17" s="36">
        <f t="shared" si="3"/>
        <v>0</v>
      </c>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row>
    <row r="18" spans="2:79" x14ac:dyDescent="0.2">
      <c r="B18" s="45" t="s">
        <v>99</v>
      </c>
      <c r="C18" s="28" t="s">
        <v>100</v>
      </c>
      <c r="D18" s="27" t="s">
        <v>262</v>
      </c>
      <c r="E18" s="41"/>
      <c r="F18" s="58"/>
      <c r="G18" s="64"/>
      <c r="H18" s="36">
        <f t="shared" si="3"/>
        <v>0</v>
      </c>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row>
    <row r="19" spans="2:79" x14ac:dyDescent="0.2">
      <c r="B19" s="52" t="s">
        <v>101</v>
      </c>
      <c r="C19" s="50" t="s">
        <v>102</v>
      </c>
      <c r="D19" s="7"/>
      <c r="E19" s="41"/>
      <c r="F19" s="58"/>
      <c r="G19" s="64"/>
      <c r="H19" s="36">
        <f t="shared" si="3"/>
        <v>0</v>
      </c>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c r="BW19" s="146"/>
      <c r="BX19" s="146"/>
      <c r="BY19" s="146"/>
      <c r="BZ19" s="146"/>
      <c r="CA19" s="146"/>
    </row>
    <row r="20" spans="2:79" x14ac:dyDescent="0.2">
      <c r="B20" s="45" t="s">
        <v>103</v>
      </c>
      <c r="C20" s="28" t="s">
        <v>104</v>
      </c>
      <c r="D20" s="27" t="s">
        <v>284</v>
      </c>
      <c r="E20" s="41" t="s">
        <v>328</v>
      </c>
      <c r="F20" s="58" t="s">
        <v>332</v>
      </c>
      <c r="G20" s="64">
        <v>1700043000</v>
      </c>
      <c r="H20" s="36">
        <f t="shared" si="3"/>
        <v>1700043000</v>
      </c>
      <c r="I20" s="146">
        <v>0</v>
      </c>
      <c r="J20" s="147">
        <v>39960000</v>
      </c>
      <c r="K20" s="146">
        <v>0</v>
      </c>
      <c r="L20" s="146">
        <v>0</v>
      </c>
      <c r="M20" s="146">
        <v>0</v>
      </c>
      <c r="N20" s="147">
        <v>39002000</v>
      </c>
      <c r="O20" s="147">
        <v>79434000</v>
      </c>
      <c r="P20" s="146">
        <v>0</v>
      </c>
      <c r="Q20" s="146">
        <v>0</v>
      </c>
      <c r="R20" s="147">
        <v>76986000</v>
      </c>
      <c r="S20" s="146">
        <v>0</v>
      </c>
      <c r="T20" s="146">
        <v>0</v>
      </c>
      <c r="U20" s="147">
        <v>73810000</v>
      </c>
      <c r="V20" s="146">
        <v>0</v>
      </c>
      <c r="W20" s="146">
        <v>0</v>
      </c>
      <c r="X20" s="147">
        <v>30593000</v>
      </c>
      <c r="Y20" s="147">
        <v>2155000</v>
      </c>
      <c r="Z20" s="146">
        <v>0</v>
      </c>
      <c r="AA20" s="146">
        <v>0</v>
      </c>
      <c r="AB20" s="147">
        <v>66719000</v>
      </c>
      <c r="AC20" s="146">
        <v>0</v>
      </c>
      <c r="AD20" s="146">
        <v>0</v>
      </c>
      <c r="AE20" s="146">
        <v>0</v>
      </c>
      <c r="AF20" s="147">
        <v>7262000</v>
      </c>
      <c r="AG20" s="146">
        <v>0</v>
      </c>
      <c r="AH20" s="146">
        <v>0</v>
      </c>
      <c r="AI20" s="147">
        <v>10549000</v>
      </c>
      <c r="AJ20" s="146">
        <v>0</v>
      </c>
      <c r="AK20" s="146">
        <v>0</v>
      </c>
      <c r="AL20" s="146">
        <v>0</v>
      </c>
      <c r="AM20" s="146">
        <v>0</v>
      </c>
      <c r="AN20" s="146">
        <v>0</v>
      </c>
      <c r="AO20" s="146">
        <v>0</v>
      </c>
      <c r="AP20" s="146">
        <v>0</v>
      </c>
      <c r="AQ20" s="146">
        <v>0</v>
      </c>
      <c r="AR20" s="147">
        <v>90521000</v>
      </c>
      <c r="AS20" s="147">
        <v>960000</v>
      </c>
      <c r="AT20" s="147">
        <v>25547000</v>
      </c>
      <c r="AU20" s="146">
        <v>0</v>
      </c>
      <c r="AV20" s="146">
        <v>0</v>
      </c>
      <c r="AW20" s="146">
        <v>0</v>
      </c>
      <c r="AX20" s="146">
        <v>0</v>
      </c>
      <c r="AY20" s="146">
        <v>0</v>
      </c>
      <c r="AZ20" s="146">
        <v>0</v>
      </c>
      <c r="BA20" s="146">
        <v>0</v>
      </c>
      <c r="BB20" s="146">
        <v>0</v>
      </c>
      <c r="BC20" s="146">
        <v>0</v>
      </c>
      <c r="BD20" s="146">
        <v>0</v>
      </c>
      <c r="BE20" s="146">
        <v>0</v>
      </c>
      <c r="BF20" s="147">
        <v>38016000</v>
      </c>
      <c r="BG20" s="146">
        <v>0</v>
      </c>
      <c r="BH20" s="146">
        <v>0</v>
      </c>
      <c r="BI20" s="146">
        <v>0</v>
      </c>
      <c r="BJ20" s="147">
        <v>34770000</v>
      </c>
      <c r="BK20" s="146">
        <v>0</v>
      </c>
      <c r="BL20" s="146">
        <v>0</v>
      </c>
      <c r="BM20" s="146">
        <v>0</v>
      </c>
      <c r="BN20" s="146">
        <v>0</v>
      </c>
      <c r="BO20" s="146">
        <v>0</v>
      </c>
      <c r="BP20" s="146">
        <v>0</v>
      </c>
      <c r="BQ20" s="147">
        <v>890483000</v>
      </c>
      <c r="BR20" s="147">
        <v>49481000</v>
      </c>
      <c r="BS20" s="146">
        <v>0</v>
      </c>
      <c r="BT20" s="147">
        <v>68034000</v>
      </c>
      <c r="BU20" s="146">
        <v>0</v>
      </c>
      <c r="BV20" s="147">
        <v>-18756000</v>
      </c>
      <c r="BW20" s="146">
        <v>0</v>
      </c>
      <c r="BX20" s="146">
        <v>0</v>
      </c>
      <c r="BY20" s="146">
        <v>0</v>
      </c>
      <c r="BZ20" s="147">
        <v>33017000</v>
      </c>
      <c r="CA20" s="147">
        <v>61500000</v>
      </c>
    </row>
    <row r="21" spans="2:79" x14ac:dyDescent="0.2">
      <c r="B21" s="45" t="s">
        <v>105</v>
      </c>
      <c r="C21" s="28" t="s">
        <v>106</v>
      </c>
      <c r="D21" s="27" t="s">
        <v>284</v>
      </c>
      <c r="E21" s="41" t="s">
        <v>330</v>
      </c>
      <c r="F21" s="58" t="s">
        <v>332</v>
      </c>
      <c r="G21" s="64">
        <v>3292520000</v>
      </c>
      <c r="H21" s="36">
        <f t="shared" si="3"/>
        <v>3292520000</v>
      </c>
      <c r="I21" s="146">
        <v>0</v>
      </c>
      <c r="J21" s="147">
        <v>43370000</v>
      </c>
      <c r="K21" s="146">
        <v>0</v>
      </c>
      <c r="L21" s="146">
        <v>0</v>
      </c>
      <c r="M21" s="146">
        <v>0</v>
      </c>
      <c r="N21" s="146">
        <v>0</v>
      </c>
      <c r="O21" s="147">
        <v>177797000</v>
      </c>
      <c r="P21" s="146">
        <v>0</v>
      </c>
      <c r="Q21" s="146">
        <v>0</v>
      </c>
      <c r="R21" s="146">
        <v>0</v>
      </c>
      <c r="S21" s="146">
        <v>0</v>
      </c>
      <c r="T21" s="146">
        <v>0</v>
      </c>
      <c r="U21" s="147">
        <v>289710000</v>
      </c>
      <c r="V21" s="146">
        <v>0</v>
      </c>
      <c r="W21" s="146">
        <v>0</v>
      </c>
      <c r="X21" s="146">
        <v>0</v>
      </c>
      <c r="Y21" s="146">
        <v>0</v>
      </c>
      <c r="Z21" s="146">
        <v>0</v>
      </c>
      <c r="AA21" s="146">
        <v>0</v>
      </c>
      <c r="AB21" s="146">
        <v>0</v>
      </c>
      <c r="AC21" s="146">
        <v>0</v>
      </c>
      <c r="AD21" s="146">
        <v>0</v>
      </c>
      <c r="AE21" s="146">
        <v>0</v>
      </c>
      <c r="AF21" s="147">
        <v>69934000</v>
      </c>
      <c r="AG21" s="146">
        <v>0</v>
      </c>
      <c r="AH21" s="146">
        <v>0</v>
      </c>
      <c r="AI21" s="147">
        <v>33574000</v>
      </c>
      <c r="AJ21" s="146">
        <v>0</v>
      </c>
      <c r="AK21" s="146">
        <v>0</v>
      </c>
      <c r="AL21" s="146">
        <v>0</v>
      </c>
      <c r="AM21" s="146">
        <v>0</v>
      </c>
      <c r="AN21" s="146">
        <v>0</v>
      </c>
      <c r="AO21" s="146">
        <v>0</v>
      </c>
      <c r="AP21" s="146">
        <v>0</v>
      </c>
      <c r="AQ21" s="146">
        <v>0</v>
      </c>
      <c r="AR21" s="146">
        <v>0</v>
      </c>
      <c r="AS21" s="146">
        <v>0</v>
      </c>
      <c r="AT21" s="147">
        <v>50551000</v>
      </c>
      <c r="AU21" s="146">
        <v>0</v>
      </c>
      <c r="AV21" s="146">
        <v>0</v>
      </c>
      <c r="AW21" s="146">
        <v>0</v>
      </c>
      <c r="AX21" s="146">
        <v>0</v>
      </c>
      <c r="AY21" s="146">
        <v>0</v>
      </c>
      <c r="AZ21" s="146">
        <v>0</v>
      </c>
      <c r="BA21" s="146">
        <v>0</v>
      </c>
      <c r="BB21" s="146">
        <v>0</v>
      </c>
      <c r="BC21" s="146">
        <v>0</v>
      </c>
      <c r="BD21" s="146">
        <v>0</v>
      </c>
      <c r="BE21" s="146">
        <v>0</v>
      </c>
      <c r="BF21" s="146">
        <v>0</v>
      </c>
      <c r="BG21" s="146">
        <v>0</v>
      </c>
      <c r="BH21" s="146">
        <v>0</v>
      </c>
      <c r="BI21" s="146">
        <v>0</v>
      </c>
      <c r="BJ21" s="146">
        <v>0</v>
      </c>
      <c r="BK21" s="146">
        <v>0</v>
      </c>
      <c r="BL21" s="146">
        <v>0</v>
      </c>
      <c r="BM21" s="146">
        <v>0</v>
      </c>
      <c r="BN21" s="146">
        <v>0</v>
      </c>
      <c r="BO21" s="146">
        <v>0</v>
      </c>
      <c r="BP21" s="146">
        <v>0</v>
      </c>
      <c r="BQ21" s="147">
        <v>2587335000</v>
      </c>
      <c r="BR21" s="146">
        <v>0</v>
      </c>
      <c r="BS21" s="146">
        <v>0</v>
      </c>
      <c r="BT21" s="147">
        <v>32806000</v>
      </c>
      <c r="BU21" s="146">
        <v>0</v>
      </c>
      <c r="BV21" s="146">
        <v>0</v>
      </c>
      <c r="BW21" s="146">
        <v>0</v>
      </c>
      <c r="BX21" s="146">
        <v>0</v>
      </c>
      <c r="BY21" s="146">
        <v>0</v>
      </c>
      <c r="BZ21" s="146">
        <v>0</v>
      </c>
      <c r="CA21" s="147">
        <v>7443000</v>
      </c>
    </row>
    <row r="22" spans="2:79" x14ac:dyDescent="0.2">
      <c r="B22" s="45" t="s">
        <v>105</v>
      </c>
      <c r="C22" s="28" t="s">
        <v>106</v>
      </c>
      <c r="D22" s="27" t="s">
        <v>284</v>
      </c>
      <c r="E22" s="41" t="s">
        <v>331</v>
      </c>
      <c r="F22" s="58" t="s">
        <v>334</v>
      </c>
      <c r="G22" s="64">
        <v>-112425000</v>
      </c>
      <c r="H22" s="36">
        <f t="shared" si="3"/>
        <v>-112425000</v>
      </c>
      <c r="I22" s="146">
        <v>0</v>
      </c>
      <c r="J22" s="147">
        <v>5552000</v>
      </c>
      <c r="K22" s="146">
        <v>0</v>
      </c>
      <c r="L22" s="146">
        <v>0</v>
      </c>
      <c r="M22" s="146">
        <v>0</v>
      </c>
      <c r="N22" s="146">
        <v>0</v>
      </c>
      <c r="O22" s="146">
        <v>0</v>
      </c>
      <c r="P22" s="146">
        <v>0</v>
      </c>
      <c r="Q22" s="146">
        <v>0</v>
      </c>
      <c r="R22" s="146">
        <v>0</v>
      </c>
      <c r="S22" s="146">
        <v>0</v>
      </c>
      <c r="T22" s="146">
        <v>0</v>
      </c>
      <c r="U22" s="146">
        <v>0</v>
      </c>
      <c r="V22" s="146">
        <v>0</v>
      </c>
      <c r="W22" s="146">
        <v>0</v>
      </c>
      <c r="X22" s="146">
        <v>0</v>
      </c>
      <c r="Y22" s="146">
        <v>0</v>
      </c>
      <c r="Z22" s="146">
        <v>0</v>
      </c>
      <c r="AA22" s="146">
        <v>0</v>
      </c>
      <c r="AB22" s="146">
        <v>0</v>
      </c>
      <c r="AC22" s="146">
        <v>0</v>
      </c>
      <c r="AD22" s="146">
        <v>0</v>
      </c>
      <c r="AE22" s="146">
        <v>0</v>
      </c>
      <c r="AF22" s="146">
        <v>0</v>
      </c>
      <c r="AG22" s="147">
        <v>436000</v>
      </c>
      <c r="AH22" s="146">
        <v>0</v>
      </c>
      <c r="AI22" s="146">
        <v>0</v>
      </c>
      <c r="AJ22" s="146">
        <v>0</v>
      </c>
      <c r="AK22" s="146">
        <v>0</v>
      </c>
      <c r="AL22" s="146">
        <v>0</v>
      </c>
      <c r="AM22" s="146">
        <v>0</v>
      </c>
      <c r="AN22" s="146">
        <v>0</v>
      </c>
      <c r="AO22" s="146">
        <v>0</v>
      </c>
      <c r="AP22" s="147">
        <v>624000</v>
      </c>
      <c r="AQ22" s="146">
        <v>0</v>
      </c>
      <c r="AR22" s="146">
        <v>0</v>
      </c>
      <c r="AS22" s="147">
        <v>3042000</v>
      </c>
      <c r="AT22" s="146">
        <v>0</v>
      </c>
      <c r="AU22" s="146">
        <v>0</v>
      </c>
      <c r="AV22" s="146">
        <v>0</v>
      </c>
      <c r="AW22" s="146">
        <v>0</v>
      </c>
      <c r="AX22" s="146">
        <v>0</v>
      </c>
      <c r="AY22" s="146">
        <v>0</v>
      </c>
      <c r="AZ22" s="146">
        <v>0</v>
      </c>
      <c r="BA22" s="146">
        <v>0</v>
      </c>
      <c r="BB22" s="146">
        <v>0</v>
      </c>
      <c r="BC22" s="146">
        <v>0</v>
      </c>
      <c r="BD22" s="146">
        <v>0</v>
      </c>
      <c r="BE22" s="146">
        <v>0</v>
      </c>
      <c r="BF22" s="146">
        <v>0</v>
      </c>
      <c r="BG22" s="146">
        <v>0</v>
      </c>
      <c r="BH22" s="146">
        <v>0</v>
      </c>
      <c r="BI22" s="146">
        <v>0</v>
      </c>
      <c r="BJ22" s="146">
        <v>0</v>
      </c>
      <c r="BK22" s="146">
        <v>0</v>
      </c>
      <c r="BL22" s="146">
        <v>0</v>
      </c>
      <c r="BM22" s="146">
        <v>0</v>
      </c>
      <c r="BN22" s="146">
        <v>0</v>
      </c>
      <c r="BO22" s="146">
        <v>0</v>
      </c>
      <c r="BP22" s="147">
        <v>-78490000</v>
      </c>
      <c r="BQ22" s="147">
        <v>-44168000</v>
      </c>
      <c r="BR22" s="146">
        <v>0</v>
      </c>
      <c r="BS22" s="146">
        <v>0</v>
      </c>
      <c r="BT22" s="146">
        <v>0</v>
      </c>
      <c r="BU22" s="146">
        <v>0</v>
      </c>
      <c r="BV22" s="146">
        <v>0</v>
      </c>
      <c r="BW22" s="146">
        <v>0</v>
      </c>
      <c r="BX22" s="146">
        <v>0</v>
      </c>
      <c r="BY22" s="146">
        <v>0</v>
      </c>
      <c r="BZ22" s="146">
        <v>0</v>
      </c>
      <c r="CA22" s="147">
        <v>579000</v>
      </c>
    </row>
    <row r="23" spans="2:79" x14ac:dyDescent="0.2">
      <c r="B23" s="45" t="s">
        <v>107</v>
      </c>
      <c r="C23" s="28" t="s">
        <v>108</v>
      </c>
      <c r="D23" s="27" t="s">
        <v>262</v>
      </c>
      <c r="E23" s="41"/>
      <c r="F23" s="58"/>
      <c r="G23" s="65"/>
      <c r="H23" s="36">
        <f t="shared" si="3"/>
        <v>0</v>
      </c>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c r="BU23" s="146"/>
      <c r="BV23" s="146"/>
      <c r="BW23" s="146"/>
      <c r="BX23" s="146"/>
      <c r="BY23" s="146"/>
      <c r="BZ23" s="146"/>
      <c r="CA23" s="146"/>
    </row>
    <row r="24" spans="2:79" x14ac:dyDescent="0.2">
      <c r="B24" s="49" t="s">
        <v>109</v>
      </c>
      <c r="C24" s="50" t="s">
        <v>110</v>
      </c>
      <c r="D24" s="7"/>
      <c r="E24" s="41"/>
      <c r="F24" s="58"/>
      <c r="G24" s="64"/>
      <c r="H24" s="36">
        <f t="shared" si="3"/>
        <v>0</v>
      </c>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c r="CA24" s="146"/>
    </row>
    <row r="25" spans="2:79" x14ac:dyDescent="0.2">
      <c r="B25" s="45" t="s">
        <v>111</v>
      </c>
      <c r="C25" s="28" t="s">
        <v>112</v>
      </c>
      <c r="D25" s="27" t="s">
        <v>262</v>
      </c>
      <c r="E25" s="41"/>
      <c r="F25" s="58"/>
      <c r="G25" s="64"/>
      <c r="H25" s="36">
        <f t="shared" si="3"/>
        <v>0</v>
      </c>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146"/>
      <c r="CA25" s="146"/>
    </row>
    <row r="26" spans="2:79" x14ac:dyDescent="0.2">
      <c r="B26" s="45" t="s">
        <v>113</v>
      </c>
      <c r="C26" s="28" t="s">
        <v>114</v>
      </c>
      <c r="D26" s="27" t="s">
        <v>262</v>
      </c>
      <c r="E26" s="41"/>
      <c r="F26" s="58"/>
      <c r="G26" s="64"/>
      <c r="H26" s="36">
        <f t="shared" si="3"/>
        <v>0</v>
      </c>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c r="CA26" s="146"/>
    </row>
    <row r="27" spans="2:79" x14ac:dyDescent="0.2">
      <c r="B27" s="45" t="s">
        <v>115</v>
      </c>
      <c r="C27" s="28" t="s">
        <v>116</v>
      </c>
      <c r="D27" s="27" t="s">
        <v>262</v>
      </c>
      <c r="E27" s="41"/>
      <c r="F27" s="58"/>
      <c r="G27" s="64"/>
      <c r="H27" s="36">
        <f t="shared" si="3"/>
        <v>0</v>
      </c>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c r="BW27" s="146"/>
      <c r="BX27" s="146"/>
      <c r="BY27" s="146"/>
      <c r="BZ27" s="146"/>
      <c r="CA27" s="146"/>
    </row>
    <row r="28" spans="2:79" x14ac:dyDescent="0.2">
      <c r="B28" s="45" t="s">
        <v>117</v>
      </c>
      <c r="C28" s="28" t="s">
        <v>118</v>
      </c>
      <c r="D28" s="27" t="s">
        <v>262</v>
      </c>
      <c r="E28" s="41"/>
      <c r="F28" s="58"/>
      <c r="G28" s="64"/>
      <c r="H28" s="36">
        <f t="shared" si="3"/>
        <v>0</v>
      </c>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c r="CA28" s="146"/>
    </row>
    <row r="29" spans="2:79" x14ac:dyDescent="0.2">
      <c r="B29" s="46"/>
      <c r="C29" s="28"/>
      <c r="D29" s="7"/>
      <c r="E29" s="41"/>
      <c r="F29" s="58"/>
      <c r="G29" s="64"/>
      <c r="H29" s="36">
        <f t="shared" si="3"/>
        <v>0</v>
      </c>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c r="BY29" s="146"/>
      <c r="BZ29" s="146"/>
      <c r="CA29" s="146"/>
    </row>
    <row r="30" spans="2:79" x14ac:dyDescent="0.2">
      <c r="B30" s="51" t="s">
        <v>119</v>
      </c>
      <c r="C30" s="48" t="s">
        <v>120</v>
      </c>
      <c r="D30" s="6"/>
      <c r="E30" s="41"/>
      <c r="F30" s="58"/>
      <c r="G30" s="64"/>
      <c r="H30" s="36">
        <f t="shared" si="3"/>
        <v>0</v>
      </c>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146"/>
      <c r="CA30" s="146"/>
    </row>
    <row r="31" spans="2:79" x14ac:dyDescent="0.2">
      <c r="B31" s="45" t="s">
        <v>121</v>
      </c>
      <c r="C31" s="28" t="s">
        <v>122</v>
      </c>
      <c r="D31" s="27" t="s">
        <v>262</v>
      </c>
      <c r="E31" s="41"/>
      <c r="F31" s="58"/>
      <c r="G31" s="64"/>
      <c r="H31" s="36">
        <f t="shared" si="3"/>
        <v>0</v>
      </c>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46"/>
      <c r="BX31" s="146"/>
      <c r="BY31" s="146"/>
      <c r="BZ31" s="146"/>
      <c r="CA31" s="146"/>
    </row>
    <row r="32" spans="2:79" x14ac:dyDescent="0.2">
      <c r="B32" s="46"/>
      <c r="C32" s="29"/>
      <c r="D32" s="7"/>
      <c r="E32" s="41"/>
      <c r="F32" s="58"/>
      <c r="G32" s="64"/>
      <c r="H32" s="36">
        <f t="shared" si="3"/>
        <v>0</v>
      </c>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row>
    <row r="33" spans="2:79" x14ac:dyDescent="0.2">
      <c r="B33" s="51" t="s">
        <v>123</v>
      </c>
      <c r="C33" s="48" t="s">
        <v>0</v>
      </c>
      <c r="D33" s="7"/>
      <c r="E33" s="41"/>
      <c r="F33" s="58"/>
      <c r="G33" s="64"/>
      <c r="H33" s="36">
        <f t="shared" si="3"/>
        <v>0</v>
      </c>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6"/>
      <c r="BS33" s="146"/>
      <c r="BT33" s="146"/>
      <c r="BU33" s="146"/>
      <c r="BV33" s="146"/>
      <c r="BW33" s="146"/>
      <c r="BX33" s="146"/>
      <c r="BY33" s="146"/>
      <c r="BZ33" s="146"/>
      <c r="CA33" s="146"/>
    </row>
    <row r="34" spans="2:79" x14ac:dyDescent="0.2">
      <c r="B34" s="52" t="s">
        <v>124</v>
      </c>
      <c r="C34" s="50" t="s">
        <v>125</v>
      </c>
      <c r="D34" s="7"/>
      <c r="E34" s="41"/>
      <c r="F34" s="58"/>
      <c r="G34" s="64"/>
      <c r="H34" s="36">
        <f t="shared" si="3"/>
        <v>0</v>
      </c>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c r="CA34" s="146"/>
    </row>
    <row r="35" spans="2:79" x14ac:dyDescent="0.2">
      <c r="B35" s="52" t="s">
        <v>126</v>
      </c>
      <c r="C35" s="50" t="s">
        <v>127</v>
      </c>
      <c r="D35" s="7"/>
      <c r="E35" s="41"/>
      <c r="F35" s="58"/>
      <c r="G35" s="64"/>
      <c r="H35" s="36">
        <f t="shared" si="3"/>
        <v>0</v>
      </c>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c r="CA35" s="146"/>
    </row>
    <row r="36" spans="2:79" x14ac:dyDescent="0.2">
      <c r="B36" s="45" t="s">
        <v>128</v>
      </c>
      <c r="C36" s="28" t="s">
        <v>129</v>
      </c>
      <c r="D36" s="27" t="s">
        <v>262</v>
      </c>
      <c r="E36" s="41"/>
      <c r="F36" s="58"/>
      <c r="G36" s="64"/>
      <c r="H36" s="36">
        <f t="shared" si="3"/>
        <v>0</v>
      </c>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row>
    <row r="37" spans="2:79" x14ac:dyDescent="0.2">
      <c r="B37" s="45" t="s">
        <v>130</v>
      </c>
      <c r="C37" s="28" t="s">
        <v>131</v>
      </c>
      <c r="D37" s="27" t="s">
        <v>327</v>
      </c>
      <c r="E37" s="41" t="s">
        <v>329</v>
      </c>
      <c r="F37" s="58" t="s">
        <v>77</v>
      </c>
      <c r="G37" s="64">
        <v>14421000000</v>
      </c>
      <c r="H37" s="36">
        <f t="shared" si="3"/>
        <v>14421000000</v>
      </c>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v>14421000000</v>
      </c>
      <c r="BQ37" s="146"/>
      <c r="BR37" s="146"/>
      <c r="BS37" s="146"/>
      <c r="BT37" s="146"/>
      <c r="BU37" s="146"/>
      <c r="BV37" s="146"/>
      <c r="BW37" s="146"/>
      <c r="BX37" s="146"/>
      <c r="BY37" s="146"/>
      <c r="BZ37" s="146"/>
      <c r="CA37" s="146"/>
    </row>
    <row r="38" spans="2:79" ht="15" customHeight="1" x14ac:dyDescent="0.2">
      <c r="B38" s="45" t="s">
        <v>132</v>
      </c>
      <c r="C38" s="28" t="s">
        <v>133</v>
      </c>
      <c r="D38" s="27" t="s">
        <v>284</v>
      </c>
      <c r="E38" s="41" t="s">
        <v>335</v>
      </c>
      <c r="F38" s="58" t="s">
        <v>77</v>
      </c>
      <c r="G38" s="65">
        <v>124825251000</v>
      </c>
      <c r="H38" s="36">
        <f t="shared" si="3"/>
        <v>124825251000</v>
      </c>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v>124825251000</v>
      </c>
      <c r="BD38" s="146"/>
      <c r="BE38" s="146"/>
      <c r="BF38" s="146"/>
      <c r="BG38" s="146"/>
      <c r="BH38" s="146"/>
      <c r="BI38" s="146"/>
      <c r="BJ38" s="146"/>
      <c r="BK38" s="146"/>
      <c r="BL38" s="146"/>
      <c r="BM38" s="146"/>
      <c r="BN38" s="146"/>
      <c r="BO38" s="146"/>
      <c r="BP38" s="146"/>
      <c r="BQ38" s="146"/>
      <c r="BR38" s="146"/>
      <c r="BS38" s="146"/>
      <c r="BT38" s="146"/>
      <c r="BU38" s="146"/>
      <c r="BV38" s="146"/>
      <c r="BW38" s="146"/>
      <c r="BX38" s="146"/>
      <c r="BY38" s="146"/>
      <c r="BZ38" s="146"/>
      <c r="CA38" s="146"/>
    </row>
    <row r="39" spans="2:79" x14ac:dyDescent="0.2">
      <c r="B39" s="52" t="s">
        <v>134</v>
      </c>
      <c r="C39" s="50" t="s">
        <v>135</v>
      </c>
      <c r="D39" s="6"/>
      <c r="E39" s="41"/>
      <c r="F39" s="58"/>
      <c r="G39" s="65"/>
      <c r="H39" s="36">
        <f t="shared" si="3"/>
        <v>0</v>
      </c>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row>
    <row r="40" spans="2:79" x14ac:dyDescent="0.2">
      <c r="B40" s="45" t="s">
        <v>136</v>
      </c>
      <c r="C40" s="28" t="s">
        <v>137</v>
      </c>
      <c r="D40" s="27" t="s">
        <v>262</v>
      </c>
      <c r="E40" s="41"/>
      <c r="F40" s="58"/>
      <c r="G40" s="64"/>
      <c r="H40" s="36">
        <f t="shared" si="3"/>
        <v>0</v>
      </c>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c r="CA40" s="146"/>
    </row>
    <row r="41" spans="2:79" x14ac:dyDescent="0.2">
      <c r="B41" s="45" t="s">
        <v>138</v>
      </c>
      <c r="C41" s="28" t="s">
        <v>139</v>
      </c>
      <c r="D41" s="27" t="s">
        <v>262</v>
      </c>
      <c r="E41" s="41"/>
      <c r="F41" s="58"/>
      <c r="G41" s="64"/>
      <c r="H41" s="36">
        <f t="shared" si="3"/>
        <v>0</v>
      </c>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row>
    <row r="42" spans="2:79" x14ac:dyDescent="0.2">
      <c r="B42" s="52" t="s">
        <v>134</v>
      </c>
      <c r="C42" s="50" t="s">
        <v>140</v>
      </c>
      <c r="D42" s="6"/>
      <c r="E42" s="41"/>
      <c r="F42" s="58"/>
      <c r="G42" s="64"/>
      <c r="H42" s="36">
        <f t="shared" si="3"/>
        <v>0</v>
      </c>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L42" s="146"/>
      <c r="BM42" s="146"/>
      <c r="BN42" s="146"/>
      <c r="BO42" s="146"/>
      <c r="BP42" s="146"/>
      <c r="BQ42" s="146"/>
      <c r="BR42" s="146"/>
      <c r="BS42" s="146"/>
      <c r="BT42" s="146"/>
      <c r="BU42" s="146"/>
      <c r="BV42" s="146"/>
      <c r="BW42" s="146"/>
      <c r="BX42" s="146"/>
      <c r="BY42" s="146"/>
      <c r="BZ42" s="146"/>
      <c r="CA42" s="146"/>
    </row>
    <row r="43" spans="2:79" x14ac:dyDescent="0.2">
      <c r="B43" s="45" t="s">
        <v>141</v>
      </c>
      <c r="C43" s="28" t="s">
        <v>142</v>
      </c>
      <c r="D43" s="27" t="s">
        <v>262</v>
      </c>
      <c r="E43" s="41"/>
      <c r="F43" s="58"/>
      <c r="G43" s="64"/>
      <c r="H43" s="36">
        <f t="shared" si="3"/>
        <v>0</v>
      </c>
      <c r="I43" s="146"/>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6"/>
      <c r="AM43" s="146"/>
      <c r="AN43" s="146"/>
      <c r="AO43" s="146"/>
      <c r="AP43" s="146"/>
      <c r="AQ43" s="146"/>
      <c r="AR43" s="146"/>
      <c r="AS43" s="146"/>
      <c r="AT43" s="146"/>
      <c r="AU43" s="146"/>
      <c r="AV43" s="146"/>
      <c r="AW43" s="146"/>
      <c r="AX43" s="146"/>
      <c r="AY43" s="146"/>
      <c r="AZ43" s="146"/>
      <c r="BA43" s="146"/>
      <c r="BB43" s="146"/>
      <c r="BC43" s="146"/>
      <c r="BD43" s="146"/>
      <c r="BE43" s="146"/>
      <c r="BF43" s="146"/>
      <c r="BG43" s="146"/>
      <c r="BH43" s="146"/>
      <c r="BI43" s="146"/>
      <c r="BJ43" s="146"/>
      <c r="BK43" s="146"/>
      <c r="BL43" s="146"/>
      <c r="BM43" s="146"/>
      <c r="BN43" s="146"/>
      <c r="BO43" s="146"/>
      <c r="BP43" s="146"/>
      <c r="BQ43" s="146"/>
      <c r="BR43" s="146"/>
      <c r="BS43" s="146"/>
      <c r="BT43" s="146"/>
      <c r="BU43" s="146"/>
      <c r="BV43" s="146"/>
      <c r="BW43" s="146"/>
      <c r="BX43" s="146"/>
      <c r="BY43" s="146"/>
      <c r="BZ43" s="146"/>
      <c r="CA43" s="146"/>
    </row>
    <row r="44" spans="2:79" x14ac:dyDescent="0.2">
      <c r="B44" s="45" t="s">
        <v>143</v>
      </c>
      <c r="C44" s="28" t="s">
        <v>144</v>
      </c>
      <c r="D44" s="27" t="s">
        <v>262</v>
      </c>
      <c r="E44" s="41"/>
      <c r="F44" s="58"/>
      <c r="G44" s="64"/>
      <c r="H44" s="36">
        <f t="shared" si="3"/>
        <v>0</v>
      </c>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c r="CA44" s="146"/>
    </row>
    <row r="45" spans="2:79" x14ac:dyDescent="0.2">
      <c r="B45" s="45" t="s">
        <v>145</v>
      </c>
      <c r="C45" s="28" t="s">
        <v>162</v>
      </c>
      <c r="D45" s="27" t="s">
        <v>262</v>
      </c>
      <c r="E45" s="41"/>
      <c r="F45" s="58"/>
      <c r="G45" s="64"/>
      <c r="H45" s="36">
        <f t="shared" si="3"/>
        <v>0</v>
      </c>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row>
    <row r="46" spans="2:79" x14ac:dyDescent="0.2">
      <c r="B46" s="45" t="s">
        <v>146</v>
      </c>
      <c r="C46" s="28" t="s">
        <v>163</v>
      </c>
      <c r="D46" s="27" t="s">
        <v>262</v>
      </c>
      <c r="E46" s="41"/>
      <c r="F46" s="58"/>
      <c r="G46" s="64"/>
      <c r="H46" s="36">
        <f t="shared" si="3"/>
        <v>0</v>
      </c>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row>
    <row r="47" spans="2:79" x14ac:dyDescent="0.2">
      <c r="B47" s="52" t="s">
        <v>147</v>
      </c>
      <c r="C47" s="50" t="s">
        <v>148</v>
      </c>
      <c r="D47" s="6"/>
      <c r="E47" s="41"/>
      <c r="F47" s="58"/>
      <c r="G47" s="64"/>
      <c r="H47" s="36">
        <f t="shared" si="3"/>
        <v>0</v>
      </c>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row>
    <row r="48" spans="2:79" x14ac:dyDescent="0.2">
      <c r="B48" s="44" t="s">
        <v>149</v>
      </c>
      <c r="C48" s="28" t="s">
        <v>150</v>
      </c>
      <c r="D48" s="27" t="s">
        <v>262</v>
      </c>
      <c r="E48" s="42"/>
      <c r="F48" s="59"/>
      <c r="G48" s="64"/>
      <c r="H48" s="36">
        <f t="shared" si="3"/>
        <v>0</v>
      </c>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row>
    <row r="49" spans="2:79" x14ac:dyDescent="0.2">
      <c r="B49" s="45" t="s">
        <v>151</v>
      </c>
      <c r="C49" s="28" t="s">
        <v>152</v>
      </c>
      <c r="D49" s="27" t="s">
        <v>285</v>
      </c>
      <c r="E49" s="41"/>
      <c r="F49" s="58"/>
      <c r="G49" s="66"/>
      <c r="H49" s="36">
        <f t="shared" si="3"/>
        <v>0</v>
      </c>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row>
    <row r="50" spans="2:79" x14ac:dyDescent="0.2">
      <c r="B50" s="44" t="s">
        <v>153</v>
      </c>
      <c r="C50" s="28" t="s">
        <v>154</v>
      </c>
      <c r="D50" s="27" t="s">
        <v>262</v>
      </c>
      <c r="E50" s="41"/>
      <c r="F50" s="58"/>
      <c r="G50" s="64"/>
      <c r="H50" s="36">
        <f t="shared" si="3"/>
        <v>0</v>
      </c>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row>
    <row r="51" spans="2:79" x14ac:dyDescent="0.2">
      <c r="B51" s="45" t="s">
        <v>155</v>
      </c>
      <c r="C51" s="28" t="s">
        <v>156</v>
      </c>
      <c r="D51" s="27" t="s">
        <v>262</v>
      </c>
      <c r="E51" s="41"/>
      <c r="F51" s="58"/>
      <c r="G51" s="64"/>
      <c r="H51" s="36">
        <f t="shared" si="3"/>
        <v>0</v>
      </c>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c r="CA51" s="146"/>
    </row>
    <row r="52" spans="2:79" x14ac:dyDescent="0.2">
      <c r="B52" s="45"/>
      <c r="C52" s="28"/>
      <c r="D52" s="6"/>
      <c r="E52" s="41"/>
      <c r="F52" s="58"/>
      <c r="G52" s="64"/>
      <c r="H52" s="36">
        <f t="shared" si="3"/>
        <v>0</v>
      </c>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c r="CA52" s="146"/>
    </row>
    <row r="53" spans="2:79" x14ac:dyDescent="0.2">
      <c r="B53" s="45" t="s">
        <v>249</v>
      </c>
      <c r="C53" s="93" t="s">
        <v>248</v>
      </c>
      <c r="D53" s="27" t="s">
        <v>262</v>
      </c>
      <c r="E53" s="41"/>
      <c r="F53" s="58"/>
      <c r="G53" s="64"/>
      <c r="H53" s="36">
        <f t="shared" si="3"/>
        <v>0</v>
      </c>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6"/>
      <c r="BS53" s="146"/>
      <c r="BT53" s="146"/>
      <c r="BU53" s="146"/>
      <c r="BV53" s="146"/>
      <c r="BW53" s="146"/>
      <c r="BX53" s="146"/>
      <c r="BY53" s="146"/>
      <c r="BZ53" s="146"/>
      <c r="CA53" s="146"/>
    </row>
    <row r="54" spans="2:79" x14ac:dyDescent="0.2">
      <c r="B54" s="2"/>
      <c r="C54" s="30"/>
      <c r="D54" s="8"/>
      <c r="E54" s="43"/>
      <c r="F54" s="60"/>
      <c r="G54" s="67"/>
      <c r="H54" s="36">
        <f t="shared" si="3"/>
        <v>0</v>
      </c>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146"/>
      <c r="BI54" s="146"/>
      <c r="BJ54" s="146"/>
      <c r="BK54" s="146"/>
      <c r="BL54" s="146"/>
      <c r="BM54" s="146"/>
      <c r="BN54" s="146"/>
      <c r="BO54" s="146"/>
      <c r="BP54" s="146"/>
      <c r="BQ54" s="146"/>
      <c r="BR54" s="146"/>
      <c r="BS54" s="146"/>
      <c r="BT54" s="146"/>
      <c r="BU54" s="146"/>
      <c r="BV54" s="146"/>
      <c r="BW54" s="146"/>
      <c r="BX54" s="146"/>
      <c r="BY54" s="146"/>
      <c r="BZ54" s="146"/>
      <c r="CA54" s="146"/>
    </row>
    <row r="55" spans="2:79" x14ac:dyDescent="0.2">
      <c r="G55" s="68"/>
    </row>
    <row r="56" spans="2:79" x14ac:dyDescent="0.2">
      <c r="E56" s="11"/>
      <c r="F56" s="11"/>
      <c r="G56" s="61" t="s">
        <v>216</v>
      </c>
      <c r="H56" s="62" t="s">
        <v>214</v>
      </c>
    </row>
    <row r="57" spans="2:79" ht="21" x14ac:dyDescent="0.2">
      <c r="B57" s="53" t="s">
        <v>164</v>
      </c>
      <c r="G57" s="63">
        <f>SUM(G10:G54)</f>
        <v>345630177000</v>
      </c>
      <c r="H57" s="63">
        <f>SUM(H10:H54)</f>
        <v>345630177000</v>
      </c>
    </row>
    <row r="58" spans="2:79" x14ac:dyDescent="0.2">
      <c r="C58" s="89"/>
    </row>
    <row r="67" spans="2:79" x14ac:dyDescent="0.2">
      <c r="B67" s="1"/>
    </row>
    <row r="68" spans="2:79" x14ac:dyDescent="0.2">
      <c r="B68" s="1"/>
    </row>
    <row r="69" spans="2:79" x14ac:dyDescent="0.2">
      <c r="B69" s="1"/>
    </row>
    <row r="70" spans="2:79" x14ac:dyDescent="0.2">
      <c r="B70" s="1"/>
      <c r="I70" s="146">
        <f>I12*1000</f>
        <v>-90713000000</v>
      </c>
      <c r="J70" s="146">
        <f t="shared" ref="J70:BU70" si="4">J12*1000</f>
        <v>12801770000000</v>
      </c>
      <c r="K70" s="146">
        <f t="shared" si="4"/>
        <v>-25671000000</v>
      </c>
      <c r="L70" s="146">
        <f t="shared" si="4"/>
        <v>0</v>
      </c>
      <c r="M70" s="146">
        <f t="shared" si="4"/>
        <v>0</v>
      </c>
      <c r="N70" s="146">
        <f t="shared" si="4"/>
        <v>-161294000000</v>
      </c>
      <c r="O70" s="146">
        <f t="shared" si="4"/>
        <v>-200140000000</v>
      </c>
      <c r="P70" s="146">
        <f t="shared" si="4"/>
        <v>-237761000000</v>
      </c>
      <c r="Q70" s="146">
        <f t="shared" si="4"/>
        <v>-356988000000</v>
      </c>
      <c r="R70" s="146">
        <f t="shared" si="4"/>
        <v>3107929000000</v>
      </c>
      <c r="S70" s="146">
        <f t="shared" si="4"/>
        <v>97775000000</v>
      </c>
      <c r="T70" s="146">
        <f t="shared" si="4"/>
        <v>-138136000000</v>
      </c>
      <c r="U70" s="146">
        <f t="shared" si="4"/>
        <v>10974566000000</v>
      </c>
      <c r="V70" s="146">
        <f t="shared" si="4"/>
        <v>20168000000</v>
      </c>
      <c r="W70" s="146">
        <f t="shared" si="4"/>
        <v>-444581000000</v>
      </c>
      <c r="X70" s="146">
        <f t="shared" si="4"/>
        <v>-1306856000000</v>
      </c>
      <c r="Y70" s="146">
        <f t="shared" si="4"/>
        <v>2852673000000</v>
      </c>
      <c r="Z70" s="146">
        <f t="shared" si="4"/>
        <v>-351019000000</v>
      </c>
      <c r="AA70" s="146">
        <f t="shared" si="4"/>
        <v>-418672000000</v>
      </c>
      <c r="AB70" s="146">
        <f t="shared" si="4"/>
        <v>6309576000000</v>
      </c>
      <c r="AC70" s="146">
        <f t="shared" si="4"/>
        <v>-7374000000</v>
      </c>
      <c r="AD70" s="146">
        <f t="shared" si="4"/>
        <v>1633058000000</v>
      </c>
      <c r="AE70" s="146">
        <f t="shared" si="4"/>
        <v>-88853000000</v>
      </c>
      <c r="AF70" s="146">
        <f t="shared" si="4"/>
        <v>26987785000000</v>
      </c>
      <c r="AG70" s="146">
        <f t="shared" si="4"/>
        <v>-448212000000</v>
      </c>
      <c r="AH70" s="146">
        <f t="shared" si="4"/>
        <v>-35963000000</v>
      </c>
      <c r="AI70" s="146">
        <f t="shared" si="4"/>
        <v>3628485000000</v>
      </c>
      <c r="AJ70" s="146">
        <f t="shared" si="4"/>
        <v>0</v>
      </c>
      <c r="AK70" s="146">
        <f t="shared" si="4"/>
        <v>1150311000000</v>
      </c>
      <c r="AL70" s="146">
        <f t="shared" si="4"/>
        <v>374791000000</v>
      </c>
      <c r="AM70" s="146">
        <f t="shared" si="4"/>
        <v>-146361000000</v>
      </c>
      <c r="AN70" s="146">
        <f t="shared" si="4"/>
        <v>-12622000000</v>
      </c>
      <c r="AO70" s="146">
        <f t="shared" si="4"/>
        <v>-5584000000</v>
      </c>
      <c r="AP70" s="146">
        <f t="shared" si="4"/>
        <v>-134908000000</v>
      </c>
      <c r="AQ70" s="146">
        <f t="shared" si="4"/>
        <v>-64288000000</v>
      </c>
      <c r="AR70" s="146">
        <f t="shared" si="4"/>
        <v>934926000000</v>
      </c>
      <c r="AS70" s="146">
        <f t="shared" si="4"/>
        <v>-1233539000000</v>
      </c>
      <c r="AT70" s="146">
        <f t="shared" si="4"/>
        <v>12877978000000</v>
      </c>
      <c r="AU70" s="146">
        <f t="shared" si="4"/>
        <v>-1049000000</v>
      </c>
      <c r="AV70" s="146">
        <f t="shared" si="4"/>
        <v>-102350000000</v>
      </c>
      <c r="AW70" s="146">
        <f t="shared" si="4"/>
        <v>756492000000</v>
      </c>
      <c r="AX70" s="146">
        <f t="shared" si="4"/>
        <v>31055000000</v>
      </c>
      <c r="AY70" s="146">
        <f t="shared" si="4"/>
        <v>199500000000</v>
      </c>
      <c r="AZ70" s="146">
        <f t="shared" si="4"/>
        <v>-421808000000</v>
      </c>
      <c r="BA70" s="146">
        <f t="shared" si="4"/>
        <v>-1358877000000</v>
      </c>
      <c r="BB70" s="146">
        <f t="shared" si="4"/>
        <v>-348892000000</v>
      </c>
      <c r="BC70" s="146">
        <f t="shared" si="4"/>
        <v>0</v>
      </c>
      <c r="BD70" s="146">
        <f t="shared" si="4"/>
        <v>-74462000000</v>
      </c>
      <c r="BE70" s="146">
        <f t="shared" si="4"/>
        <v>-161524000000</v>
      </c>
      <c r="BF70" s="146">
        <f t="shared" si="4"/>
        <v>-153702000000</v>
      </c>
      <c r="BG70" s="146">
        <f t="shared" si="4"/>
        <v>-285171000000</v>
      </c>
      <c r="BH70" s="146">
        <f t="shared" si="4"/>
        <v>-249813000000</v>
      </c>
      <c r="BI70" s="146">
        <f t="shared" si="4"/>
        <v>-241715000000</v>
      </c>
      <c r="BJ70" s="146">
        <f t="shared" si="4"/>
        <v>809513000000</v>
      </c>
      <c r="BK70" s="146">
        <f t="shared" si="4"/>
        <v>526739000000</v>
      </c>
      <c r="BL70" s="146">
        <f t="shared" si="4"/>
        <v>-138156000000</v>
      </c>
      <c r="BM70" s="146">
        <f t="shared" si="4"/>
        <v>-23196000000</v>
      </c>
      <c r="BN70" s="146">
        <f t="shared" si="4"/>
        <v>2234411000000</v>
      </c>
      <c r="BO70" s="146">
        <f t="shared" si="4"/>
        <v>-15050000000</v>
      </c>
      <c r="BP70" s="146">
        <f t="shared" si="4"/>
        <v>0</v>
      </c>
      <c r="BQ70" s="146">
        <f t="shared" si="4"/>
        <v>106991712000000</v>
      </c>
      <c r="BR70" s="146">
        <f t="shared" si="4"/>
        <v>-868707000000</v>
      </c>
      <c r="BS70" s="146">
        <f t="shared" si="4"/>
        <v>-259622000000</v>
      </c>
      <c r="BT70" s="146">
        <f t="shared" si="4"/>
        <v>-150473000000</v>
      </c>
      <c r="BU70" s="146">
        <f t="shared" si="4"/>
        <v>-17886000000</v>
      </c>
      <c r="BV70" s="146">
        <f t="shared" ref="BV70:CA70" si="5">BV12*1000</f>
        <v>18929358000000</v>
      </c>
      <c r="BW70" s="146">
        <f t="shared" si="5"/>
        <v>-126014000000</v>
      </c>
      <c r="BX70" s="146">
        <f t="shared" si="5"/>
        <v>-15406000000</v>
      </c>
      <c r="BY70" s="146">
        <f t="shared" si="5"/>
        <v>-495706000000</v>
      </c>
      <c r="BZ70" s="146">
        <f t="shared" si="5"/>
        <v>-340816000000</v>
      </c>
      <c r="CA70" s="146">
        <f t="shared" si="5"/>
        <v>-966853000000</v>
      </c>
    </row>
    <row r="71" spans="2:79" x14ac:dyDescent="0.2">
      <c r="B71" s="1"/>
      <c r="I71" s="146">
        <f t="shared" ref="I71:BT71" si="6">I13*1000</f>
        <v>0</v>
      </c>
      <c r="J71" s="146">
        <f t="shared" si="6"/>
        <v>0</v>
      </c>
      <c r="K71" s="146">
        <f t="shared" si="6"/>
        <v>0</v>
      </c>
      <c r="L71" s="146">
        <f t="shared" si="6"/>
        <v>0</v>
      </c>
      <c r="M71" s="146">
        <f t="shared" si="6"/>
        <v>0</v>
      </c>
      <c r="N71" s="146">
        <f t="shared" si="6"/>
        <v>0</v>
      </c>
      <c r="O71" s="146">
        <f t="shared" si="6"/>
        <v>0</v>
      </c>
      <c r="P71" s="146">
        <f t="shared" si="6"/>
        <v>0</v>
      </c>
      <c r="Q71" s="146">
        <f t="shared" si="6"/>
        <v>0</v>
      </c>
      <c r="R71" s="146">
        <f t="shared" si="6"/>
        <v>0</v>
      </c>
      <c r="S71" s="146">
        <f t="shared" si="6"/>
        <v>0</v>
      </c>
      <c r="T71" s="146">
        <f t="shared" si="6"/>
        <v>0</v>
      </c>
      <c r="U71" s="146">
        <f t="shared" si="6"/>
        <v>0</v>
      </c>
      <c r="V71" s="146">
        <f t="shared" si="6"/>
        <v>0</v>
      </c>
      <c r="W71" s="146">
        <f t="shared" si="6"/>
        <v>0</v>
      </c>
      <c r="X71" s="146">
        <f t="shared" si="6"/>
        <v>0</v>
      </c>
      <c r="Y71" s="146">
        <f t="shared" si="6"/>
        <v>0</v>
      </c>
      <c r="Z71" s="146">
        <f t="shared" si="6"/>
        <v>0</v>
      </c>
      <c r="AA71" s="146">
        <f t="shared" si="6"/>
        <v>0</v>
      </c>
      <c r="AB71" s="146">
        <f t="shared" si="6"/>
        <v>0</v>
      </c>
      <c r="AC71" s="146">
        <f t="shared" si="6"/>
        <v>0</v>
      </c>
      <c r="AD71" s="146">
        <f t="shared" si="6"/>
        <v>0</v>
      </c>
      <c r="AE71" s="146">
        <f t="shared" si="6"/>
        <v>0</v>
      </c>
      <c r="AF71" s="146">
        <f t="shared" si="6"/>
        <v>0</v>
      </c>
      <c r="AG71" s="146">
        <f t="shared" si="6"/>
        <v>0</v>
      </c>
      <c r="AH71" s="146">
        <f t="shared" si="6"/>
        <v>0</v>
      </c>
      <c r="AI71" s="146">
        <f t="shared" si="6"/>
        <v>0</v>
      </c>
      <c r="AJ71" s="146">
        <f t="shared" si="6"/>
        <v>0</v>
      </c>
      <c r="AK71" s="146">
        <f t="shared" si="6"/>
        <v>0</v>
      </c>
      <c r="AL71" s="146">
        <f t="shared" si="6"/>
        <v>0</v>
      </c>
      <c r="AM71" s="146">
        <f t="shared" si="6"/>
        <v>0</v>
      </c>
      <c r="AN71" s="146">
        <f t="shared" si="6"/>
        <v>0</v>
      </c>
      <c r="AO71" s="146">
        <f t="shared" si="6"/>
        <v>0</v>
      </c>
      <c r="AP71" s="146">
        <f t="shared" si="6"/>
        <v>0</v>
      </c>
      <c r="AQ71" s="146">
        <f t="shared" si="6"/>
        <v>0</v>
      </c>
      <c r="AR71" s="146">
        <f t="shared" si="6"/>
        <v>0</v>
      </c>
      <c r="AS71" s="146">
        <f t="shared" si="6"/>
        <v>0</v>
      </c>
      <c r="AT71" s="146">
        <f t="shared" si="6"/>
        <v>0</v>
      </c>
      <c r="AU71" s="146">
        <f t="shared" si="6"/>
        <v>0</v>
      </c>
      <c r="AV71" s="146">
        <f t="shared" si="6"/>
        <v>0</v>
      </c>
      <c r="AW71" s="146">
        <f t="shared" si="6"/>
        <v>0</v>
      </c>
      <c r="AX71" s="146">
        <f t="shared" si="6"/>
        <v>0</v>
      </c>
      <c r="AY71" s="146">
        <f t="shared" si="6"/>
        <v>0</v>
      </c>
      <c r="AZ71" s="146">
        <f t="shared" si="6"/>
        <v>0</v>
      </c>
      <c r="BA71" s="146">
        <f t="shared" si="6"/>
        <v>0</v>
      </c>
      <c r="BB71" s="146">
        <f t="shared" si="6"/>
        <v>0</v>
      </c>
      <c r="BC71" s="146">
        <f t="shared" si="6"/>
        <v>0</v>
      </c>
      <c r="BD71" s="146">
        <f t="shared" si="6"/>
        <v>0</v>
      </c>
      <c r="BE71" s="146">
        <f t="shared" si="6"/>
        <v>0</v>
      </c>
      <c r="BF71" s="146">
        <f t="shared" si="6"/>
        <v>0</v>
      </c>
      <c r="BG71" s="146">
        <f t="shared" si="6"/>
        <v>0</v>
      </c>
      <c r="BH71" s="146">
        <f t="shared" si="6"/>
        <v>0</v>
      </c>
      <c r="BI71" s="146">
        <f t="shared" si="6"/>
        <v>0</v>
      </c>
      <c r="BJ71" s="146">
        <f t="shared" si="6"/>
        <v>0</v>
      </c>
      <c r="BK71" s="146">
        <f t="shared" si="6"/>
        <v>0</v>
      </c>
      <c r="BL71" s="146">
        <f t="shared" si="6"/>
        <v>0</v>
      </c>
      <c r="BM71" s="146">
        <f t="shared" si="6"/>
        <v>0</v>
      </c>
      <c r="BN71" s="146">
        <f t="shared" si="6"/>
        <v>0</v>
      </c>
      <c r="BO71" s="146">
        <f t="shared" si="6"/>
        <v>0</v>
      </c>
      <c r="BP71" s="146">
        <f t="shared" si="6"/>
        <v>0</v>
      </c>
      <c r="BQ71" s="146">
        <f t="shared" si="6"/>
        <v>0</v>
      </c>
      <c r="BR71" s="146">
        <f t="shared" si="6"/>
        <v>0</v>
      </c>
      <c r="BS71" s="146">
        <f t="shared" si="6"/>
        <v>0</v>
      </c>
      <c r="BT71" s="146">
        <f t="shared" si="6"/>
        <v>0</v>
      </c>
      <c r="BU71" s="146">
        <f t="shared" ref="BU71:CA71" si="7">BU13*1000</f>
        <v>0</v>
      </c>
      <c r="BV71" s="146">
        <f t="shared" si="7"/>
        <v>0</v>
      </c>
      <c r="BW71" s="146">
        <f t="shared" si="7"/>
        <v>0</v>
      </c>
      <c r="BX71" s="146">
        <f t="shared" si="7"/>
        <v>0</v>
      </c>
      <c r="BY71" s="146">
        <f t="shared" si="7"/>
        <v>0</v>
      </c>
      <c r="BZ71" s="146">
        <f t="shared" si="7"/>
        <v>0</v>
      </c>
      <c r="CA71" s="146">
        <f t="shared" si="7"/>
        <v>0</v>
      </c>
    </row>
    <row r="72" spans="2:79" x14ac:dyDescent="0.2">
      <c r="B72" s="1"/>
      <c r="I72" s="146">
        <f t="shared" ref="I72:BT72" si="8">I14*1000</f>
        <v>0</v>
      </c>
      <c r="J72" s="146">
        <f t="shared" si="8"/>
        <v>0</v>
      </c>
      <c r="K72" s="146">
        <f t="shared" si="8"/>
        <v>0</v>
      </c>
      <c r="L72" s="146">
        <f t="shared" si="8"/>
        <v>0</v>
      </c>
      <c r="M72" s="146">
        <f t="shared" si="8"/>
        <v>0</v>
      </c>
      <c r="N72" s="146">
        <f t="shared" si="8"/>
        <v>0</v>
      </c>
      <c r="O72" s="146">
        <f t="shared" si="8"/>
        <v>0</v>
      </c>
      <c r="P72" s="146">
        <f t="shared" si="8"/>
        <v>0</v>
      </c>
      <c r="Q72" s="146">
        <f t="shared" si="8"/>
        <v>0</v>
      </c>
      <c r="R72" s="146">
        <f t="shared" si="8"/>
        <v>0</v>
      </c>
      <c r="S72" s="146">
        <f t="shared" si="8"/>
        <v>0</v>
      </c>
      <c r="T72" s="146">
        <f t="shared" si="8"/>
        <v>0</v>
      </c>
      <c r="U72" s="146">
        <f t="shared" si="8"/>
        <v>0</v>
      </c>
      <c r="V72" s="146">
        <f t="shared" si="8"/>
        <v>0</v>
      </c>
      <c r="W72" s="146">
        <f t="shared" si="8"/>
        <v>0</v>
      </c>
      <c r="X72" s="146">
        <f t="shared" si="8"/>
        <v>0</v>
      </c>
      <c r="Y72" s="146">
        <f t="shared" si="8"/>
        <v>0</v>
      </c>
      <c r="Z72" s="146">
        <f t="shared" si="8"/>
        <v>0</v>
      </c>
      <c r="AA72" s="146">
        <f t="shared" si="8"/>
        <v>0</v>
      </c>
      <c r="AB72" s="146">
        <f t="shared" si="8"/>
        <v>0</v>
      </c>
      <c r="AC72" s="146">
        <f t="shared" si="8"/>
        <v>0</v>
      </c>
      <c r="AD72" s="146">
        <f t="shared" si="8"/>
        <v>0</v>
      </c>
      <c r="AE72" s="146">
        <f t="shared" si="8"/>
        <v>0</v>
      </c>
      <c r="AF72" s="146">
        <f t="shared" si="8"/>
        <v>0</v>
      </c>
      <c r="AG72" s="146">
        <f t="shared" si="8"/>
        <v>0</v>
      </c>
      <c r="AH72" s="146">
        <f t="shared" si="8"/>
        <v>0</v>
      </c>
      <c r="AI72" s="146">
        <f t="shared" si="8"/>
        <v>0</v>
      </c>
      <c r="AJ72" s="146">
        <f t="shared" si="8"/>
        <v>0</v>
      </c>
      <c r="AK72" s="146">
        <f t="shared" si="8"/>
        <v>0</v>
      </c>
      <c r="AL72" s="146">
        <f t="shared" si="8"/>
        <v>0</v>
      </c>
      <c r="AM72" s="146">
        <f t="shared" si="8"/>
        <v>0</v>
      </c>
      <c r="AN72" s="146">
        <f t="shared" si="8"/>
        <v>0</v>
      </c>
      <c r="AO72" s="146">
        <f t="shared" si="8"/>
        <v>0</v>
      </c>
      <c r="AP72" s="146">
        <f t="shared" si="8"/>
        <v>0</v>
      </c>
      <c r="AQ72" s="146">
        <f t="shared" si="8"/>
        <v>0</v>
      </c>
      <c r="AR72" s="146">
        <f t="shared" si="8"/>
        <v>0</v>
      </c>
      <c r="AS72" s="146">
        <f t="shared" si="8"/>
        <v>0</v>
      </c>
      <c r="AT72" s="146">
        <f t="shared" si="8"/>
        <v>0</v>
      </c>
      <c r="AU72" s="146">
        <f t="shared" si="8"/>
        <v>0</v>
      </c>
      <c r="AV72" s="146">
        <f t="shared" si="8"/>
        <v>0</v>
      </c>
      <c r="AW72" s="146">
        <f t="shared" si="8"/>
        <v>0</v>
      </c>
      <c r="AX72" s="146">
        <f t="shared" si="8"/>
        <v>0</v>
      </c>
      <c r="AY72" s="146">
        <f t="shared" si="8"/>
        <v>0</v>
      </c>
      <c r="AZ72" s="146">
        <f t="shared" si="8"/>
        <v>0</v>
      </c>
      <c r="BA72" s="146">
        <f t="shared" si="8"/>
        <v>0</v>
      </c>
      <c r="BB72" s="146">
        <f t="shared" si="8"/>
        <v>0</v>
      </c>
      <c r="BC72" s="146">
        <f t="shared" si="8"/>
        <v>0</v>
      </c>
      <c r="BD72" s="146">
        <f t="shared" si="8"/>
        <v>0</v>
      </c>
      <c r="BE72" s="146">
        <f t="shared" si="8"/>
        <v>0</v>
      </c>
      <c r="BF72" s="146">
        <f t="shared" si="8"/>
        <v>0</v>
      </c>
      <c r="BG72" s="146">
        <f t="shared" si="8"/>
        <v>0</v>
      </c>
      <c r="BH72" s="146">
        <f t="shared" si="8"/>
        <v>0</v>
      </c>
      <c r="BI72" s="146">
        <f t="shared" si="8"/>
        <v>0</v>
      </c>
      <c r="BJ72" s="146">
        <f t="shared" si="8"/>
        <v>0</v>
      </c>
      <c r="BK72" s="146">
        <f t="shared" si="8"/>
        <v>0</v>
      </c>
      <c r="BL72" s="146">
        <f t="shared" si="8"/>
        <v>0</v>
      </c>
      <c r="BM72" s="146">
        <f t="shared" si="8"/>
        <v>0</v>
      </c>
      <c r="BN72" s="146">
        <f t="shared" si="8"/>
        <v>0</v>
      </c>
      <c r="BO72" s="146">
        <f t="shared" si="8"/>
        <v>0</v>
      </c>
      <c r="BP72" s="146">
        <f t="shared" si="8"/>
        <v>0</v>
      </c>
      <c r="BQ72" s="146">
        <f t="shared" si="8"/>
        <v>0</v>
      </c>
      <c r="BR72" s="146">
        <f t="shared" si="8"/>
        <v>0</v>
      </c>
      <c r="BS72" s="146">
        <f t="shared" si="8"/>
        <v>0</v>
      </c>
      <c r="BT72" s="146">
        <f t="shared" si="8"/>
        <v>0</v>
      </c>
      <c r="BU72" s="146">
        <f t="shared" ref="BU72:CA72" si="9">BU14*1000</f>
        <v>0</v>
      </c>
      <c r="BV72" s="146">
        <f t="shared" si="9"/>
        <v>0</v>
      </c>
      <c r="BW72" s="146">
        <f t="shared" si="9"/>
        <v>0</v>
      </c>
      <c r="BX72" s="146">
        <f t="shared" si="9"/>
        <v>0</v>
      </c>
      <c r="BY72" s="146">
        <f t="shared" si="9"/>
        <v>0</v>
      </c>
      <c r="BZ72" s="146">
        <f t="shared" si="9"/>
        <v>0</v>
      </c>
      <c r="CA72" s="146">
        <f t="shared" si="9"/>
        <v>0</v>
      </c>
    </row>
    <row r="73" spans="2:79" x14ac:dyDescent="0.2">
      <c r="B73" s="1"/>
      <c r="I73" s="146">
        <f t="shared" ref="I73:BT73" si="10">I15*1000</f>
        <v>0</v>
      </c>
      <c r="J73" s="146">
        <f t="shared" si="10"/>
        <v>0</v>
      </c>
      <c r="K73" s="146">
        <f t="shared" si="10"/>
        <v>0</v>
      </c>
      <c r="L73" s="146">
        <f t="shared" si="10"/>
        <v>0</v>
      </c>
      <c r="M73" s="146">
        <f t="shared" si="10"/>
        <v>0</v>
      </c>
      <c r="N73" s="146">
        <f t="shared" si="10"/>
        <v>0</v>
      </c>
      <c r="O73" s="146">
        <f t="shared" si="10"/>
        <v>0</v>
      </c>
      <c r="P73" s="146">
        <f t="shared" si="10"/>
        <v>0</v>
      </c>
      <c r="Q73" s="146">
        <f t="shared" si="10"/>
        <v>0</v>
      </c>
      <c r="R73" s="146">
        <f t="shared" si="10"/>
        <v>0</v>
      </c>
      <c r="S73" s="146">
        <f t="shared" si="10"/>
        <v>0</v>
      </c>
      <c r="T73" s="146">
        <f t="shared" si="10"/>
        <v>0</v>
      </c>
      <c r="U73" s="146">
        <f t="shared" si="10"/>
        <v>0</v>
      </c>
      <c r="V73" s="146">
        <f t="shared" si="10"/>
        <v>0</v>
      </c>
      <c r="W73" s="146">
        <f t="shared" si="10"/>
        <v>0</v>
      </c>
      <c r="X73" s="146">
        <f t="shared" si="10"/>
        <v>0</v>
      </c>
      <c r="Y73" s="146">
        <f t="shared" si="10"/>
        <v>0</v>
      </c>
      <c r="Z73" s="146">
        <f t="shared" si="10"/>
        <v>0</v>
      </c>
      <c r="AA73" s="146">
        <f t="shared" si="10"/>
        <v>0</v>
      </c>
      <c r="AB73" s="146">
        <f t="shared" si="10"/>
        <v>0</v>
      </c>
      <c r="AC73" s="146">
        <f t="shared" si="10"/>
        <v>0</v>
      </c>
      <c r="AD73" s="146">
        <f t="shared" si="10"/>
        <v>0</v>
      </c>
      <c r="AE73" s="146">
        <f t="shared" si="10"/>
        <v>0</v>
      </c>
      <c r="AF73" s="146">
        <f t="shared" si="10"/>
        <v>0</v>
      </c>
      <c r="AG73" s="146">
        <f t="shared" si="10"/>
        <v>0</v>
      </c>
      <c r="AH73" s="146">
        <f t="shared" si="10"/>
        <v>0</v>
      </c>
      <c r="AI73" s="146">
        <f t="shared" si="10"/>
        <v>0</v>
      </c>
      <c r="AJ73" s="146">
        <f t="shared" si="10"/>
        <v>0</v>
      </c>
      <c r="AK73" s="146">
        <f t="shared" si="10"/>
        <v>0</v>
      </c>
      <c r="AL73" s="146">
        <f t="shared" si="10"/>
        <v>0</v>
      </c>
      <c r="AM73" s="146">
        <f t="shared" si="10"/>
        <v>0</v>
      </c>
      <c r="AN73" s="146">
        <f t="shared" si="10"/>
        <v>0</v>
      </c>
      <c r="AO73" s="146">
        <f t="shared" si="10"/>
        <v>0</v>
      </c>
      <c r="AP73" s="146">
        <f t="shared" si="10"/>
        <v>0</v>
      </c>
      <c r="AQ73" s="146">
        <f t="shared" si="10"/>
        <v>0</v>
      </c>
      <c r="AR73" s="146">
        <f t="shared" si="10"/>
        <v>0</v>
      </c>
      <c r="AS73" s="146">
        <f t="shared" si="10"/>
        <v>0</v>
      </c>
      <c r="AT73" s="146">
        <f t="shared" si="10"/>
        <v>0</v>
      </c>
      <c r="AU73" s="146">
        <f t="shared" si="10"/>
        <v>0</v>
      </c>
      <c r="AV73" s="146">
        <f t="shared" si="10"/>
        <v>0</v>
      </c>
      <c r="AW73" s="146">
        <f t="shared" si="10"/>
        <v>0</v>
      </c>
      <c r="AX73" s="146">
        <f t="shared" si="10"/>
        <v>0</v>
      </c>
      <c r="AY73" s="146">
        <f t="shared" si="10"/>
        <v>0</v>
      </c>
      <c r="AZ73" s="146">
        <f t="shared" si="10"/>
        <v>0</v>
      </c>
      <c r="BA73" s="146">
        <f t="shared" si="10"/>
        <v>0</v>
      </c>
      <c r="BB73" s="146">
        <f t="shared" si="10"/>
        <v>0</v>
      </c>
      <c r="BC73" s="146">
        <f t="shared" si="10"/>
        <v>0</v>
      </c>
      <c r="BD73" s="146">
        <f t="shared" si="10"/>
        <v>0</v>
      </c>
      <c r="BE73" s="146">
        <f t="shared" si="10"/>
        <v>0</v>
      </c>
      <c r="BF73" s="146">
        <f t="shared" si="10"/>
        <v>0</v>
      </c>
      <c r="BG73" s="146">
        <f t="shared" si="10"/>
        <v>0</v>
      </c>
      <c r="BH73" s="146">
        <f t="shared" si="10"/>
        <v>0</v>
      </c>
      <c r="BI73" s="146">
        <f t="shared" si="10"/>
        <v>0</v>
      </c>
      <c r="BJ73" s="146">
        <f t="shared" si="10"/>
        <v>0</v>
      </c>
      <c r="BK73" s="146">
        <f t="shared" si="10"/>
        <v>0</v>
      </c>
      <c r="BL73" s="146">
        <f t="shared" si="10"/>
        <v>0</v>
      </c>
      <c r="BM73" s="146">
        <f t="shared" si="10"/>
        <v>0</v>
      </c>
      <c r="BN73" s="146">
        <f t="shared" si="10"/>
        <v>0</v>
      </c>
      <c r="BO73" s="146">
        <f t="shared" si="10"/>
        <v>0</v>
      </c>
      <c r="BP73" s="146">
        <f t="shared" si="10"/>
        <v>0</v>
      </c>
      <c r="BQ73" s="146">
        <f t="shared" si="10"/>
        <v>0</v>
      </c>
      <c r="BR73" s="146">
        <f t="shared" si="10"/>
        <v>0</v>
      </c>
      <c r="BS73" s="146">
        <f t="shared" si="10"/>
        <v>0</v>
      </c>
      <c r="BT73" s="146">
        <f t="shared" si="10"/>
        <v>0</v>
      </c>
      <c r="BU73" s="146">
        <f t="shared" ref="BU73:CA73" si="11">BU15*1000</f>
        <v>0</v>
      </c>
      <c r="BV73" s="146">
        <f t="shared" si="11"/>
        <v>0</v>
      </c>
      <c r="BW73" s="146">
        <f t="shared" si="11"/>
        <v>0</v>
      </c>
      <c r="BX73" s="146">
        <f t="shared" si="11"/>
        <v>0</v>
      </c>
      <c r="BY73" s="146">
        <f t="shared" si="11"/>
        <v>0</v>
      </c>
      <c r="BZ73" s="146">
        <f t="shared" si="11"/>
        <v>0</v>
      </c>
      <c r="CA73" s="146">
        <f t="shared" si="11"/>
        <v>0</v>
      </c>
    </row>
    <row r="74" spans="2:79" x14ac:dyDescent="0.2">
      <c r="B74" s="1"/>
      <c r="I74" s="146">
        <f t="shared" ref="I74:BT74" si="12">I16*1000</f>
        <v>0</v>
      </c>
      <c r="J74" s="146">
        <f t="shared" si="12"/>
        <v>0</v>
      </c>
      <c r="K74" s="146">
        <f t="shared" si="12"/>
        <v>0</v>
      </c>
      <c r="L74" s="146">
        <f t="shared" si="12"/>
        <v>0</v>
      </c>
      <c r="M74" s="146">
        <f t="shared" si="12"/>
        <v>0</v>
      </c>
      <c r="N74" s="146">
        <f t="shared" si="12"/>
        <v>0</v>
      </c>
      <c r="O74" s="146">
        <f t="shared" si="12"/>
        <v>0</v>
      </c>
      <c r="P74" s="146">
        <f t="shared" si="12"/>
        <v>0</v>
      </c>
      <c r="Q74" s="146">
        <f t="shared" si="12"/>
        <v>0</v>
      </c>
      <c r="R74" s="146">
        <f t="shared" si="12"/>
        <v>0</v>
      </c>
      <c r="S74" s="146">
        <f t="shared" si="12"/>
        <v>0</v>
      </c>
      <c r="T74" s="146">
        <f t="shared" si="12"/>
        <v>0</v>
      </c>
      <c r="U74" s="146">
        <f t="shared" si="12"/>
        <v>0</v>
      </c>
      <c r="V74" s="146">
        <f t="shared" si="12"/>
        <v>0</v>
      </c>
      <c r="W74" s="146">
        <f t="shared" si="12"/>
        <v>0</v>
      </c>
      <c r="X74" s="146">
        <f t="shared" si="12"/>
        <v>0</v>
      </c>
      <c r="Y74" s="146">
        <f t="shared" si="12"/>
        <v>0</v>
      </c>
      <c r="Z74" s="146">
        <f t="shared" si="12"/>
        <v>0</v>
      </c>
      <c r="AA74" s="146">
        <f t="shared" si="12"/>
        <v>0</v>
      </c>
      <c r="AB74" s="146">
        <f t="shared" si="12"/>
        <v>0</v>
      </c>
      <c r="AC74" s="146">
        <f t="shared" si="12"/>
        <v>0</v>
      </c>
      <c r="AD74" s="146">
        <f t="shared" si="12"/>
        <v>0</v>
      </c>
      <c r="AE74" s="146">
        <f t="shared" si="12"/>
        <v>0</v>
      </c>
      <c r="AF74" s="146">
        <f t="shared" si="12"/>
        <v>0</v>
      </c>
      <c r="AG74" s="146">
        <f t="shared" si="12"/>
        <v>0</v>
      </c>
      <c r="AH74" s="146">
        <f t="shared" si="12"/>
        <v>0</v>
      </c>
      <c r="AI74" s="146">
        <f t="shared" si="12"/>
        <v>0</v>
      </c>
      <c r="AJ74" s="146">
        <f t="shared" si="12"/>
        <v>0</v>
      </c>
      <c r="AK74" s="146">
        <f t="shared" si="12"/>
        <v>0</v>
      </c>
      <c r="AL74" s="146">
        <f t="shared" si="12"/>
        <v>0</v>
      </c>
      <c r="AM74" s="146">
        <f t="shared" si="12"/>
        <v>0</v>
      </c>
      <c r="AN74" s="146">
        <f t="shared" si="12"/>
        <v>0</v>
      </c>
      <c r="AO74" s="146">
        <f t="shared" si="12"/>
        <v>0</v>
      </c>
      <c r="AP74" s="146">
        <f t="shared" si="12"/>
        <v>0</v>
      </c>
      <c r="AQ74" s="146">
        <f t="shared" si="12"/>
        <v>0</v>
      </c>
      <c r="AR74" s="146">
        <f t="shared" si="12"/>
        <v>0</v>
      </c>
      <c r="AS74" s="146">
        <f t="shared" si="12"/>
        <v>0</v>
      </c>
      <c r="AT74" s="146">
        <f t="shared" si="12"/>
        <v>0</v>
      </c>
      <c r="AU74" s="146">
        <f t="shared" si="12"/>
        <v>0</v>
      </c>
      <c r="AV74" s="146">
        <f t="shared" si="12"/>
        <v>0</v>
      </c>
      <c r="AW74" s="146">
        <f t="shared" si="12"/>
        <v>0</v>
      </c>
      <c r="AX74" s="146">
        <f t="shared" si="12"/>
        <v>0</v>
      </c>
      <c r="AY74" s="146">
        <f t="shared" si="12"/>
        <v>0</v>
      </c>
      <c r="AZ74" s="146">
        <f t="shared" si="12"/>
        <v>0</v>
      </c>
      <c r="BA74" s="146">
        <f t="shared" si="12"/>
        <v>0</v>
      </c>
      <c r="BB74" s="146">
        <f t="shared" si="12"/>
        <v>0</v>
      </c>
      <c r="BC74" s="146">
        <f t="shared" si="12"/>
        <v>0</v>
      </c>
      <c r="BD74" s="146">
        <f t="shared" si="12"/>
        <v>0</v>
      </c>
      <c r="BE74" s="146">
        <f t="shared" si="12"/>
        <v>0</v>
      </c>
      <c r="BF74" s="146">
        <f t="shared" si="12"/>
        <v>0</v>
      </c>
      <c r="BG74" s="146">
        <f t="shared" si="12"/>
        <v>0</v>
      </c>
      <c r="BH74" s="146">
        <f t="shared" si="12"/>
        <v>0</v>
      </c>
      <c r="BI74" s="146">
        <f t="shared" si="12"/>
        <v>0</v>
      </c>
      <c r="BJ74" s="146">
        <f t="shared" si="12"/>
        <v>0</v>
      </c>
      <c r="BK74" s="146">
        <f t="shared" si="12"/>
        <v>0</v>
      </c>
      <c r="BL74" s="146">
        <f t="shared" si="12"/>
        <v>0</v>
      </c>
      <c r="BM74" s="146">
        <f t="shared" si="12"/>
        <v>0</v>
      </c>
      <c r="BN74" s="146">
        <f t="shared" si="12"/>
        <v>0</v>
      </c>
      <c r="BO74" s="146">
        <f t="shared" si="12"/>
        <v>0</v>
      </c>
      <c r="BP74" s="146">
        <f t="shared" si="12"/>
        <v>0</v>
      </c>
      <c r="BQ74" s="146">
        <f t="shared" si="12"/>
        <v>0</v>
      </c>
      <c r="BR74" s="146">
        <f t="shared" si="12"/>
        <v>0</v>
      </c>
      <c r="BS74" s="146">
        <f t="shared" si="12"/>
        <v>0</v>
      </c>
      <c r="BT74" s="146">
        <f t="shared" si="12"/>
        <v>0</v>
      </c>
      <c r="BU74" s="146">
        <f t="shared" ref="BU74:CA74" si="13">BU16*1000</f>
        <v>0</v>
      </c>
      <c r="BV74" s="146">
        <f t="shared" si="13"/>
        <v>0</v>
      </c>
      <c r="BW74" s="146">
        <f t="shared" si="13"/>
        <v>0</v>
      </c>
      <c r="BX74" s="146">
        <f t="shared" si="13"/>
        <v>0</v>
      </c>
      <c r="BY74" s="146">
        <f t="shared" si="13"/>
        <v>0</v>
      </c>
      <c r="BZ74" s="146">
        <f t="shared" si="13"/>
        <v>0</v>
      </c>
      <c r="CA74" s="146">
        <f t="shared" si="13"/>
        <v>0</v>
      </c>
    </row>
    <row r="75" spans="2:79" x14ac:dyDescent="0.2">
      <c r="B75" s="1"/>
      <c r="I75" s="146">
        <f t="shared" ref="I75:BT75" si="14">I17*1000</f>
        <v>0</v>
      </c>
      <c r="J75" s="146">
        <f t="shared" si="14"/>
        <v>0</v>
      </c>
      <c r="K75" s="146">
        <f t="shared" si="14"/>
        <v>0</v>
      </c>
      <c r="L75" s="146">
        <f t="shared" si="14"/>
        <v>0</v>
      </c>
      <c r="M75" s="146">
        <f t="shared" si="14"/>
        <v>0</v>
      </c>
      <c r="N75" s="146">
        <f t="shared" si="14"/>
        <v>0</v>
      </c>
      <c r="O75" s="146">
        <f t="shared" si="14"/>
        <v>0</v>
      </c>
      <c r="P75" s="146">
        <f t="shared" si="14"/>
        <v>0</v>
      </c>
      <c r="Q75" s="146">
        <f t="shared" si="14"/>
        <v>0</v>
      </c>
      <c r="R75" s="146">
        <f t="shared" si="14"/>
        <v>0</v>
      </c>
      <c r="S75" s="146">
        <f t="shared" si="14"/>
        <v>0</v>
      </c>
      <c r="T75" s="146">
        <f t="shared" si="14"/>
        <v>0</v>
      </c>
      <c r="U75" s="146">
        <f t="shared" si="14"/>
        <v>0</v>
      </c>
      <c r="V75" s="146">
        <f t="shared" si="14"/>
        <v>0</v>
      </c>
      <c r="W75" s="146">
        <f t="shared" si="14"/>
        <v>0</v>
      </c>
      <c r="X75" s="146">
        <f t="shared" si="14"/>
        <v>0</v>
      </c>
      <c r="Y75" s="146">
        <f t="shared" si="14"/>
        <v>0</v>
      </c>
      <c r="Z75" s="146">
        <f t="shared" si="14"/>
        <v>0</v>
      </c>
      <c r="AA75" s="146">
        <f t="shared" si="14"/>
        <v>0</v>
      </c>
      <c r="AB75" s="146">
        <f t="shared" si="14"/>
        <v>0</v>
      </c>
      <c r="AC75" s="146">
        <f t="shared" si="14"/>
        <v>0</v>
      </c>
      <c r="AD75" s="146">
        <f t="shared" si="14"/>
        <v>0</v>
      </c>
      <c r="AE75" s="146">
        <f t="shared" si="14"/>
        <v>0</v>
      </c>
      <c r="AF75" s="146">
        <f t="shared" si="14"/>
        <v>0</v>
      </c>
      <c r="AG75" s="146">
        <f t="shared" si="14"/>
        <v>0</v>
      </c>
      <c r="AH75" s="146">
        <f t="shared" si="14"/>
        <v>0</v>
      </c>
      <c r="AI75" s="146">
        <f t="shared" si="14"/>
        <v>0</v>
      </c>
      <c r="AJ75" s="146">
        <f t="shared" si="14"/>
        <v>0</v>
      </c>
      <c r="AK75" s="146">
        <f t="shared" si="14"/>
        <v>0</v>
      </c>
      <c r="AL75" s="146">
        <f t="shared" si="14"/>
        <v>0</v>
      </c>
      <c r="AM75" s="146">
        <f t="shared" si="14"/>
        <v>0</v>
      </c>
      <c r="AN75" s="146">
        <f t="shared" si="14"/>
        <v>0</v>
      </c>
      <c r="AO75" s="146">
        <f t="shared" si="14"/>
        <v>0</v>
      </c>
      <c r="AP75" s="146">
        <f t="shared" si="14"/>
        <v>0</v>
      </c>
      <c r="AQ75" s="146">
        <f t="shared" si="14"/>
        <v>0</v>
      </c>
      <c r="AR75" s="146">
        <f t="shared" si="14"/>
        <v>0</v>
      </c>
      <c r="AS75" s="146">
        <f t="shared" si="14"/>
        <v>0</v>
      </c>
      <c r="AT75" s="146">
        <f t="shared" si="14"/>
        <v>0</v>
      </c>
      <c r="AU75" s="146">
        <f t="shared" si="14"/>
        <v>0</v>
      </c>
      <c r="AV75" s="146">
        <f t="shared" si="14"/>
        <v>0</v>
      </c>
      <c r="AW75" s="146">
        <f t="shared" si="14"/>
        <v>0</v>
      </c>
      <c r="AX75" s="146">
        <f t="shared" si="14"/>
        <v>0</v>
      </c>
      <c r="AY75" s="146">
        <f t="shared" si="14"/>
        <v>0</v>
      </c>
      <c r="AZ75" s="146">
        <f t="shared" si="14"/>
        <v>0</v>
      </c>
      <c r="BA75" s="146">
        <f t="shared" si="14"/>
        <v>0</v>
      </c>
      <c r="BB75" s="146">
        <f t="shared" si="14"/>
        <v>0</v>
      </c>
      <c r="BC75" s="146">
        <f t="shared" si="14"/>
        <v>0</v>
      </c>
      <c r="BD75" s="146">
        <f t="shared" si="14"/>
        <v>0</v>
      </c>
      <c r="BE75" s="146">
        <f t="shared" si="14"/>
        <v>0</v>
      </c>
      <c r="BF75" s="146">
        <f t="shared" si="14"/>
        <v>0</v>
      </c>
      <c r="BG75" s="146">
        <f t="shared" si="14"/>
        <v>0</v>
      </c>
      <c r="BH75" s="146">
        <f t="shared" si="14"/>
        <v>0</v>
      </c>
      <c r="BI75" s="146">
        <f t="shared" si="14"/>
        <v>0</v>
      </c>
      <c r="BJ75" s="146">
        <f t="shared" si="14"/>
        <v>0</v>
      </c>
      <c r="BK75" s="146">
        <f t="shared" si="14"/>
        <v>0</v>
      </c>
      <c r="BL75" s="146">
        <f t="shared" si="14"/>
        <v>0</v>
      </c>
      <c r="BM75" s="146">
        <f t="shared" si="14"/>
        <v>0</v>
      </c>
      <c r="BN75" s="146">
        <f t="shared" si="14"/>
        <v>0</v>
      </c>
      <c r="BO75" s="146">
        <f t="shared" si="14"/>
        <v>0</v>
      </c>
      <c r="BP75" s="146">
        <f t="shared" si="14"/>
        <v>0</v>
      </c>
      <c r="BQ75" s="146">
        <f t="shared" si="14"/>
        <v>0</v>
      </c>
      <c r="BR75" s="146">
        <f t="shared" si="14"/>
        <v>0</v>
      </c>
      <c r="BS75" s="146">
        <f t="shared" si="14"/>
        <v>0</v>
      </c>
      <c r="BT75" s="146">
        <f t="shared" si="14"/>
        <v>0</v>
      </c>
      <c r="BU75" s="146">
        <f t="shared" ref="BU75:CA75" si="15">BU17*1000</f>
        <v>0</v>
      </c>
      <c r="BV75" s="146">
        <f t="shared" si="15"/>
        <v>0</v>
      </c>
      <c r="BW75" s="146">
        <f t="shared" si="15"/>
        <v>0</v>
      </c>
      <c r="BX75" s="146">
        <f t="shared" si="15"/>
        <v>0</v>
      </c>
      <c r="BY75" s="146">
        <f t="shared" si="15"/>
        <v>0</v>
      </c>
      <c r="BZ75" s="146">
        <f t="shared" si="15"/>
        <v>0</v>
      </c>
      <c r="CA75" s="146">
        <f t="shared" si="15"/>
        <v>0</v>
      </c>
    </row>
    <row r="76" spans="2:79" x14ac:dyDescent="0.2">
      <c r="B76" s="1"/>
      <c r="I76" s="146">
        <f t="shared" ref="I76:BT76" si="16">I18*1000</f>
        <v>0</v>
      </c>
      <c r="J76" s="146">
        <f t="shared" si="16"/>
        <v>0</v>
      </c>
      <c r="K76" s="146">
        <f t="shared" si="16"/>
        <v>0</v>
      </c>
      <c r="L76" s="146">
        <f t="shared" si="16"/>
        <v>0</v>
      </c>
      <c r="M76" s="146">
        <f t="shared" si="16"/>
        <v>0</v>
      </c>
      <c r="N76" s="146">
        <f t="shared" si="16"/>
        <v>0</v>
      </c>
      <c r="O76" s="146">
        <f t="shared" si="16"/>
        <v>0</v>
      </c>
      <c r="P76" s="146">
        <f t="shared" si="16"/>
        <v>0</v>
      </c>
      <c r="Q76" s="146">
        <f t="shared" si="16"/>
        <v>0</v>
      </c>
      <c r="R76" s="146">
        <f t="shared" si="16"/>
        <v>0</v>
      </c>
      <c r="S76" s="146">
        <f t="shared" si="16"/>
        <v>0</v>
      </c>
      <c r="T76" s="146">
        <f t="shared" si="16"/>
        <v>0</v>
      </c>
      <c r="U76" s="146">
        <f t="shared" si="16"/>
        <v>0</v>
      </c>
      <c r="V76" s="146">
        <f t="shared" si="16"/>
        <v>0</v>
      </c>
      <c r="W76" s="146">
        <f t="shared" si="16"/>
        <v>0</v>
      </c>
      <c r="X76" s="146">
        <f t="shared" si="16"/>
        <v>0</v>
      </c>
      <c r="Y76" s="146">
        <f t="shared" si="16"/>
        <v>0</v>
      </c>
      <c r="Z76" s="146">
        <f t="shared" si="16"/>
        <v>0</v>
      </c>
      <c r="AA76" s="146">
        <f t="shared" si="16"/>
        <v>0</v>
      </c>
      <c r="AB76" s="146">
        <f t="shared" si="16"/>
        <v>0</v>
      </c>
      <c r="AC76" s="146">
        <f t="shared" si="16"/>
        <v>0</v>
      </c>
      <c r="AD76" s="146">
        <f t="shared" si="16"/>
        <v>0</v>
      </c>
      <c r="AE76" s="146">
        <f t="shared" si="16"/>
        <v>0</v>
      </c>
      <c r="AF76" s="146">
        <f t="shared" si="16"/>
        <v>0</v>
      </c>
      <c r="AG76" s="146">
        <f t="shared" si="16"/>
        <v>0</v>
      </c>
      <c r="AH76" s="146">
        <f t="shared" si="16"/>
        <v>0</v>
      </c>
      <c r="AI76" s="146">
        <f t="shared" si="16"/>
        <v>0</v>
      </c>
      <c r="AJ76" s="146">
        <f t="shared" si="16"/>
        <v>0</v>
      </c>
      <c r="AK76" s="146">
        <f t="shared" si="16"/>
        <v>0</v>
      </c>
      <c r="AL76" s="146">
        <f t="shared" si="16"/>
        <v>0</v>
      </c>
      <c r="AM76" s="146">
        <f t="shared" si="16"/>
        <v>0</v>
      </c>
      <c r="AN76" s="146">
        <f t="shared" si="16"/>
        <v>0</v>
      </c>
      <c r="AO76" s="146">
        <f t="shared" si="16"/>
        <v>0</v>
      </c>
      <c r="AP76" s="146">
        <f t="shared" si="16"/>
        <v>0</v>
      </c>
      <c r="AQ76" s="146">
        <f t="shared" si="16"/>
        <v>0</v>
      </c>
      <c r="AR76" s="146">
        <f t="shared" si="16"/>
        <v>0</v>
      </c>
      <c r="AS76" s="146">
        <f t="shared" si="16"/>
        <v>0</v>
      </c>
      <c r="AT76" s="146">
        <f t="shared" si="16"/>
        <v>0</v>
      </c>
      <c r="AU76" s="146">
        <f t="shared" si="16"/>
        <v>0</v>
      </c>
      <c r="AV76" s="146">
        <f t="shared" si="16"/>
        <v>0</v>
      </c>
      <c r="AW76" s="146">
        <f t="shared" si="16"/>
        <v>0</v>
      </c>
      <c r="AX76" s="146">
        <f t="shared" si="16"/>
        <v>0</v>
      </c>
      <c r="AY76" s="146">
        <f t="shared" si="16"/>
        <v>0</v>
      </c>
      <c r="AZ76" s="146">
        <f t="shared" si="16"/>
        <v>0</v>
      </c>
      <c r="BA76" s="146">
        <f t="shared" si="16"/>
        <v>0</v>
      </c>
      <c r="BB76" s="146">
        <f t="shared" si="16"/>
        <v>0</v>
      </c>
      <c r="BC76" s="146">
        <f t="shared" si="16"/>
        <v>0</v>
      </c>
      <c r="BD76" s="146">
        <f t="shared" si="16"/>
        <v>0</v>
      </c>
      <c r="BE76" s="146">
        <f t="shared" si="16"/>
        <v>0</v>
      </c>
      <c r="BF76" s="146">
        <f t="shared" si="16"/>
        <v>0</v>
      </c>
      <c r="BG76" s="146">
        <f t="shared" si="16"/>
        <v>0</v>
      </c>
      <c r="BH76" s="146">
        <f t="shared" si="16"/>
        <v>0</v>
      </c>
      <c r="BI76" s="146">
        <f t="shared" si="16"/>
        <v>0</v>
      </c>
      <c r="BJ76" s="146">
        <f t="shared" si="16"/>
        <v>0</v>
      </c>
      <c r="BK76" s="146">
        <f t="shared" si="16"/>
        <v>0</v>
      </c>
      <c r="BL76" s="146">
        <f t="shared" si="16"/>
        <v>0</v>
      </c>
      <c r="BM76" s="146">
        <f t="shared" si="16"/>
        <v>0</v>
      </c>
      <c r="BN76" s="146">
        <f t="shared" si="16"/>
        <v>0</v>
      </c>
      <c r="BO76" s="146">
        <f t="shared" si="16"/>
        <v>0</v>
      </c>
      <c r="BP76" s="146">
        <f t="shared" si="16"/>
        <v>0</v>
      </c>
      <c r="BQ76" s="146">
        <f t="shared" si="16"/>
        <v>0</v>
      </c>
      <c r="BR76" s="146">
        <f t="shared" si="16"/>
        <v>0</v>
      </c>
      <c r="BS76" s="146">
        <f t="shared" si="16"/>
        <v>0</v>
      </c>
      <c r="BT76" s="146">
        <f t="shared" si="16"/>
        <v>0</v>
      </c>
      <c r="BU76" s="146">
        <f t="shared" ref="BU76:CA76" si="17">BU18*1000</f>
        <v>0</v>
      </c>
      <c r="BV76" s="146">
        <f t="shared" si="17"/>
        <v>0</v>
      </c>
      <c r="BW76" s="146">
        <f t="shared" si="17"/>
        <v>0</v>
      </c>
      <c r="BX76" s="146">
        <f t="shared" si="17"/>
        <v>0</v>
      </c>
      <c r="BY76" s="146">
        <f t="shared" si="17"/>
        <v>0</v>
      </c>
      <c r="BZ76" s="146">
        <f t="shared" si="17"/>
        <v>0</v>
      </c>
      <c r="CA76" s="146">
        <f t="shared" si="17"/>
        <v>0</v>
      </c>
    </row>
    <row r="77" spans="2:79" x14ac:dyDescent="0.2">
      <c r="B77" s="1"/>
      <c r="I77" s="146">
        <f t="shared" ref="I77:BT77" si="18">I19*1000</f>
        <v>0</v>
      </c>
      <c r="J77" s="146">
        <f t="shared" si="18"/>
        <v>0</v>
      </c>
      <c r="K77" s="146">
        <f t="shared" si="18"/>
        <v>0</v>
      </c>
      <c r="L77" s="146">
        <f t="shared" si="18"/>
        <v>0</v>
      </c>
      <c r="M77" s="146">
        <f t="shared" si="18"/>
        <v>0</v>
      </c>
      <c r="N77" s="146">
        <f t="shared" si="18"/>
        <v>0</v>
      </c>
      <c r="O77" s="146">
        <f t="shared" si="18"/>
        <v>0</v>
      </c>
      <c r="P77" s="146">
        <f t="shared" si="18"/>
        <v>0</v>
      </c>
      <c r="Q77" s="146">
        <f t="shared" si="18"/>
        <v>0</v>
      </c>
      <c r="R77" s="146">
        <f t="shared" si="18"/>
        <v>0</v>
      </c>
      <c r="S77" s="146">
        <f t="shared" si="18"/>
        <v>0</v>
      </c>
      <c r="T77" s="146">
        <f t="shared" si="18"/>
        <v>0</v>
      </c>
      <c r="U77" s="146">
        <f t="shared" si="18"/>
        <v>0</v>
      </c>
      <c r="V77" s="146">
        <f t="shared" si="18"/>
        <v>0</v>
      </c>
      <c r="W77" s="146">
        <f t="shared" si="18"/>
        <v>0</v>
      </c>
      <c r="X77" s="146">
        <f t="shared" si="18"/>
        <v>0</v>
      </c>
      <c r="Y77" s="146">
        <f t="shared" si="18"/>
        <v>0</v>
      </c>
      <c r="Z77" s="146">
        <f t="shared" si="18"/>
        <v>0</v>
      </c>
      <c r="AA77" s="146">
        <f t="shared" si="18"/>
        <v>0</v>
      </c>
      <c r="AB77" s="146">
        <f t="shared" si="18"/>
        <v>0</v>
      </c>
      <c r="AC77" s="146">
        <f t="shared" si="18"/>
        <v>0</v>
      </c>
      <c r="AD77" s="146">
        <f t="shared" si="18"/>
        <v>0</v>
      </c>
      <c r="AE77" s="146">
        <f t="shared" si="18"/>
        <v>0</v>
      </c>
      <c r="AF77" s="146">
        <f t="shared" si="18"/>
        <v>0</v>
      </c>
      <c r="AG77" s="146">
        <f t="shared" si="18"/>
        <v>0</v>
      </c>
      <c r="AH77" s="146">
        <f t="shared" si="18"/>
        <v>0</v>
      </c>
      <c r="AI77" s="146">
        <f t="shared" si="18"/>
        <v>0</v>
      </c>
      <c r="AJ77" s="146">
        <f t="shared" si="18"/>
        <v>0</v>
      </c>
      <c r="AK77" s="146">
        <f t="shared" si="18"/>
        <v>0</v>
      </c>
      <c r="AL77" s="146">
        <f t="shared" si="18"/>
        <v>0</v>
      </c>
      <c r="AM77" s="146">
        <f t="shared" si="18"/>
        <v>0</v>
      </c>
      <c r="AN77" s="146">
        <f t="shared" si="18"/>
        <v>0</v>
      </c>
      <c r="AO77" s="146">
        <f t="shared" si="18"/>
        <v>0</v>
      </c>
      <c r="AP77" s="146">
        <f t="shared" si="18"/>
        <v>0</v>
      </c>
      <c r="AQ77" s="146">
        <f t="shared" si="18"/>
        <v>0</v>
      </c>
      <c r="AR77" s="146">
        <f t="shared" si="18"/>
        <v>0</v>
      </c>
      <c r="AS77" s="146">
        <f t="shared" si="18"/>
        <v>0</v>
      </c>
      <c r="AT77" s="146">
        <f t="shared" si="18"/>
        <v>0</v>
      </c>
      <c r="AU77" s="146">
        <f t="shared" si="18"/>
        <v>0</v>
      </c>
      <c r="AV77" s="146">
        <f t="shared" si="18"/>
        <v>0</v>
      </c>
      <c r="AW77" s="146">
        <f t="shared" si="18"/>
        <v>0</v>
      </c>
      <c r="AX77" s="146">
        <f t="shared" si="18"/>
        <v>0</v>
      </c>
      <c r="AY77" s="146">
        <f t="shared" si="18"/>
        <v>0</v>
      </c>
      <c r="AZ77" s="146">
        <f t="shared" si="18"/>
        <v>0</v>
      </c>
      <c r="BA77" s="146">
        <f t="shared" si="18"/>
        <v>0</v>
      </c>
      <c r="BB77" s="146">
        <f t="shared" si="18"/>
        <v>0</v>
      </c>
      <c r="BC77" s="146">
        <f t="shared" si="18"/>
        <v>0</v>
      </c>
      <c r="BD77" s="146">
        <f t="shared" si="18"/>
        <v>0</v>
      </c>
      <c r="BE77" s="146">
        <f t="shared" si="18"/>
        <v>0</v>
      </c>
      <c r="BF77" s="146">
        <f t="shared" si="18"/>
        <v>0</v>
      </c>
      <c r="BG77" s="146">
        <f t="shared" si="18"/>
        <v>0</v>
      </c>
      <c r="BH77" s="146">
        <f t="shared" si="18"/>
        <v>0</v>
      </c>
      <c r="BI77" s="146">
        <f t="shared" si="18"/>
        <v>0</v>
      </c>
      <c r="BJ77" s="146">
        <f t="shared" si="18"/>
        <v>0</v>
      </c>
      <c r="BK77" s="146">
        <f t="shared" si="18"/>
        <v>0</v>
      </c>
      <c r="BL77" s="146">
        <f t="shared" si="18"/>
        <v>0</v>
      </c>
      <c r="BM77" s="146">
        <f t="shared" si="18"/>
        <v>0</v>
      </c>
      <c r="BN77" s="146">
        <f t="shared" si="18"/>
        <v>0</v>
      </c>
      <c r="BO77" s="146">
        <f t="shared" si="18"/>
        <v>0</v>
      </c>
      <c r="BP77" s="146">
        <f t="shared" si="18"/>
        <v>0</v>
      </c>
      <c r="BQ77" s="146">
        <f t="shared" si="18"/>
        <v>0</v>
      </c>
      <c r="BR77" s="146">
        <f t="shared" si="18"/>
        <v>0</v>
      </c>
      <c r="BS77" s="146">
        <f t="shared" si="18"/>
        <v>0</v>
      </c>
      <c r="BT77" s="146">
        <f t="shared" si="18"/>
        <v>0</v>
      </c>
      <c r="BU77" s="146">
        <f t="shared" ref="BU77:CA77" si="19">BU19*1000</f>
        <v>0</v>
      </c>
      <c r="BV77" s="146">
        <f t="shared" si="19"/>
        <v>0</v>
      </c>
      <c r="BW77" s="146">
        <f t="shared" si="19"/>
        <v>0</v>
      </c>
      <c r="BX77" s="146">
        <f t="shared" si="19"/>
        <v>0</v>
      </c>
      <c r="BY77" s="146">
        <f t="shared" si="19"/>
        <v>0</v>
      </c>
      <c r="BZ77" s="146">
        <f t="shared" si="19"/>
        <v>0</v>
      </c>
      <c r="CA77" s="146">
        <f t="shared" si="19"/>
        <v>0</v>
      </c>
    </row>
    <row r="78" spans="2:79" x14ac:dyDescent="0.2">
      <c r="B78" s="1"/>
      <c r="I78" s="146">
        <f t="shared" ref="I78:BT78" si="20">I20*1000</f>
        <v>0</v>
      </c>
      <c r="J78" s="146">
        <f t="shared" si="20"/>
        <v>39960000000</v>
      </c>
      <c r="K78" s="146">
        <f t="shared" si="20"/>
        <v>0</v>
      </c>
      <c r="L78" s="146">
        <f t="shared" si="20"/>
        <v>0</v>
      </c>
      <c r="M78" s="146">
        <f t="shared" si="20"/>
        <v>0</v>
      </c>
      <c r="N78" s="146">
        <f t="shared" si="20"/>
        <v>39002000000</v>
      </c>
      <c r="O78" s="146">
        <f t="shared" si="20"/>
        <v>79434000000</v>
      </c>
      <c r="P78" s="146">
        <f t="shared" si="20"/>
        <v>0</v>
      </c>
      <c r="Q78" s="146">
        <f t="shared" si="20"/>
        <v>0</v>
      </c>
      <c r="R78" s="146">
        <f t="shared" si="20"/>
        <v>76986000000</v>
      </c>
      <c r="S78" s="146">
        <f t="shared" si="20"/>
        <v>0</v>
      </c>
      <c r="T78" s="146">
        <f t="shared" si="20"/>
        <v>0</v>
      </c>
      <c r="U78" s="146">
        <f t="shared" si="20"/>
        <v>73810000000</v>
      </c>
      <c r="V78" s="146">
        <f t="shared" si="20"/>
        <v>0</v>
      </c>
      <c r="W78" s="146">
        <f t="shared" si="20"/>
        <v>0</v>
      </c>
      <c r="X78" s="146">
        <f t="shared" si="20"/>
        <v>30593000000</v>
      </c>
      <c r="Y78" s="146">
        <f t="shared" si="20"/>
        <v>2155000000</v>
      </c>
      <c r="Z78" s="146">
        <f t="shared" si="20"/>
        <v>0</v>
      </c>
      <c r="AA78" s="146">
        <f t="shared" si="20"/>
        <v>0</v>
      </c>
      <c r="AB78" s="146">
        <f t="shared" si="20"/>
        <v>66719000000</v>
      </c>
      <c r="AC78" s="146">
        <f t="shared" si="20"/>
        <v>0</v>
      </c>
      <c r="AD78" s="146">
        <f t="shared" si="20"/>
        <v>0</v>
      </c>
      <c r="AE78" s="146">
        <f t="shared" si="20"/>
        <v>0</v>
      </c>
      <c r="AF78" s="146">
        <f t="shared" si="20"/>
        <v>7262000000</v>
      </c>
      <c r="AG78" s="146">
        <f t="shared" si="20"/>
        <v>0</v>
      </c>
      <c r="AH78" s="146">
        <f t="shared" si="20"/>
        <v>0</v>
      </c>
      <c r="AI78" s="146">
        <f t="shared" si="20"/>
        <v>10549000000</v>
      </c>
      <c r="AJ78" s="146">
        <f t="shared" si="20"/>
        <v>0</v>
      </c>
      <c r="AK78" s="146">
        <f t="shared" si="20"/>
        <v>0</v>
      </c>
      <c r="AL78" s="146">
        <f t="shared" si="20"/>
        <v>0</v>
      </c>
      <c r="AM78" s="146">
        <f t="shared" si="20"/>
        <v>0</v>
      </c>
      <c r="AN78" s="146">
        <f t="shared" si="20"/>
        <v>0</v>
      </c>
      <c r="AO78" s="146">
        <f t="shared" si="20"/>
        <v>0</v>
      </c>
      <c r="AP78" s="146">
        <f t="shared" si="20"/>
        <v>0</v>
      </c>
      <c r="AQ78" s="146">
        <f t="shared" si="20"/>
        <v>0</v>
      </c>
      <c r="AR78" s="146">
        <f t="shared" si="20"/>
        <v>90521000000</v>
      </c>
      <c r="AS78" s="146">
        <f t="shared" si="20"/>
        <v>960000000</v>
      </c>
      <c r="AT78" s="146">
        <f t="shared" si="20"/>
        <v>25547000000</v>
      </c>
      <c r="AU78" s="146">
        <f t="shared" si="20"/>
        <v>0</v>
      </c>
      <c r="AV78" s="146">
        <f t="shared" si="20"/>
        <v>0</v>
      </c>
      <c r="AW78" s="146">
        <f t="shared" si="20"/>
        <v>0</v>
      </c>
      <c r="AX78" s="146">
        <f t="shared" si="20"/>
        <v>0</v>
      </c>
      <c r="AY78" s="146">
        <f t="shared" si="20"/>
        <v>0</v>
      </c>
      <c r="AZ78" s="146">
        <f t="shared" si="20"/>
        <v>0</v>
      </c>
      <c r="BA78" s="146">
        <f t="shared" si="20"/>
        <v>0</v>
      </c>
      <c r="BB78" s="146">
        <f t="shared" si="20"/>
        <v>0</v>
      </c>
      <c r="BC78" s="146">
        <f t="shared" si="20"/>
        <v>0</v>
      </c>
      <c r="BD78" s="146">
        <f t="shared" si="20"/>
        <v>0</v>
      </c>
      <c r="BE78" s="146">
        <f t="shared" si="20"/>
        <v>0</v>
      </c>
      <c r="BF78" s="146">
        <f t="shared" si="20"/>
        <v>38016000000</v>
      </c>
      <c r="BG78" s="146">
        <f t="shared" si="20"/>
        <v>0</v>
      </c>
      <c r="BH78" s="146">
        <f t="shared" si="20"/>
        <v>0</v>
      </c>
      <c r="BI78" s="146">
        <f t="shared" si="20"/>
        <v>0</v>
      </c>
      <c r="BJ78" s="146">
        <f t="shared" si="20"/>
        <v>34770000000</v>
      </c>
      <c r="BK78" s="146">
        <f t="shared" si="20"/>
        <v>0</v>
      </c>
      <c r="BL78" s="146">
        <f t="shared" si="20"/>
        <v>0</v>
      </c>
      <c r="BM78" s="146">
        <f t="shared" si="20"/>
        <v>0</v>
      </c>
      <c r="BN78" s="146">
        <f t="shared" si="20"/>
        <v>0</v>
      </c>
      <c r="BO78" s="146">
        <f t="shared" si="20"/>
        <v>0</v>
      </c>
      <c r="BP78" s="146">
        <f t="shared" si="20"/>
        <v>0</v>
      </c>
      <c r="BQ78" s="146">
        <f t="shared" si="20"/>
        <v>890483000000</v>
      </c>
      <c r="BR78" s="146">
        <f t="shared" si="20"/>
        <v>49481000000</v>
      </c>
      <c r="BS78" s="146">
        <f t="shared" si="20"/>
        <v>0</v>
      </c>
      <c r="BT78" s="146">
        <f t="shared" si="20"/>
        <v>68034000000</v>
      </c>
      <c r="BU78" s="146">
        <f t="shared" ref="BU78:CA78" si="21">BU20*1000</f>
        <v>0</v>
      </c>
      <c r="BV78" s="146">
        <f t="shared" si="21"/>
        <v>-18756000000</v>
      </c>
      <c r="BW78" s="146">
        <f t="shared" si="21"/>
        <v>0</v>
      </c>
      <c r="BX78" s="146">
        <f t="shared" si="21"/>
        <v>0</v>
      </c>
      <c r="BY78" s="146">
        <f t="shared" si="21"/>
        <v>0</v>
      </c>
      <c r="BZ78" s="146">
        <f t="shared" si="21"/>
        <v>33017000000</v>
      </c>
      <c r="CA78" s="146">
        <f t="shared" si="21"/>
        <v>61500000000</v>
      </c>
    </row>
    <row r="79" spans="2:79" x14ac:dyDescent="0.2">
      <c r="B79" s="1"/>
      <c r="I79" s="146">
        <f t="shared" ref="I79:BT79" si="22">I21*1000</f>
        <v>0</v>
      </c>
      <c r="J79" s="146">
        <f t="shared" si="22"/>
        <v>43370000000</v>
      </c>
      <c r="K79" s="146">
        <f t="shared" si="22"/>
        <v>0</v>
      </c>
      <c r="L79" s="146">
        <f t="shared" si="22"/>
        <v>0</v>
      </c>
      <c r="M79" s="146">
        <f t="shared" si="22"/>
        <v>0</v>
      </c>
      <c r="N79" s="146">
        <f t="shared" si="22"/>
        <v>0</v>
      </c>
      <c r="O79" s="146">
        <f t="shared" si="22"/>
        <v>177797000000</v>
      </c>
      <c r="P79" s="146">
        <f t="shared" si="22"/>
        <v>0</v>
      </c>
      <c r="Q79" s="146">
        <f t="shared" si="22"/>
        <v>0</v>
      </c>
      <c r="R79" s="146">
        <f t="shared" si="22"/>
        <v>0</v>
      </c>
      <c r="S79" s="146">
        <f t="shared" si="22"/>
        <v>0</v>
      </c>
      <c r="T79" s="146">
        <f t="shared" si="22"/>
        <v>0</v>
      </c>
      <c r="U79" s="146">
        <f t="shared" si="22"/>
        <v>289710000000</v>
      </c>
      <c r="V79" s="146">
        <f t="shared" si="22"/>
        <v>0</v>
      </c>
      <c r="W79" s="146">
        <f t="shared" si="22"/>
        <v>0</v>
      </c>
      <c r="X79" s="146">
        <f t="shared" si="22"/>
        <v>0</v>
      </c>
      <c r="Y79" s="146">
        <f t="shared" si="22"/>
        <v>0</v>
      </c>
      <c r="Z79" s="146">
        <f t="shared" si="22"/>
        <v>0</v>
      </c>
      <c r="AA79" s="146">
        <f t="shared" si="22"/>
        <v>0</v>
      </c>
      <c r="AB79" s="146">
        <f t="shared" si="22"/>
        <v>0</v>
      </c>
      <c r="AC79" s="146">
        <f t="shared" si="22"/>
        <v>0</v>
      </c>
      <c r="AD79" s="146">
        <f t="shared" si="22"/>
        <v>0</v>
      </c>
      <c r="AE79" s="146">
        <f t="shared" si="22"/>
        <v>0</v>
      </c>
      <c r="AF79" s="146">
        <f t="shared" si="22"/>
        <v>69934000000</v>
      </c>
      <c r="AG79" s="146">
        <f t="shared" si="22"/>
        <v>0</v>
      </c>
      <c r="AH79" s="146">
        <f t="shared" si="22"/>
        <v>0</v>
      </c>
      <c r="AI79" s="146">
        <f t="shared" si="22"/>
        <v>33574000000</v>
      </c>
      <c r="AJ79" s="146">
        <f t="shared" si="22"/>
        <v>0</v>
      </c>
      <c r="AK79" s="146">
        <f t="shared" si="22"/>
        <v>0</v>
      </c>
      <c r="AL79" s="146">
        <f t="shared" si="22"/>
        <v>0</v>
      </c>
      <c r="AM79" s="146">
        <f t="shared" si="22"/>
        <v>0</v>
      </c>
      <c r="AN79" s="146">
        <f t="shared" si="22"/>
        <v>0</v>
      </c>
      <c r="AO79" s="146">
        <f t="shared" si="22"/>
        <v>0</v>
      </c>
      <c r="AP79" s="146">
        <f t="shared" si="22"/>
        <v>0</v>
      </c>
      <c r="AQ79" s="146">
        <f t="shared" si="22"/>
        <v>0</v>
      </c>
      <c r="AR79" s="146">
        <f t="shared" si="22"/>
        <v>0</v>
      </c>
      <c r="AS79" s="146">
        <f t="shared" si="22"/>
        <v>0</v>
      </c>
      <c r="AT79" s="146">
        <f t="shared" si="22"/>
        <v>50551000000</v>
      </c>
      <c r="AU79" s="146">
        <f t="shared" si="22"/>
        <v>0</v>
      </c>
      <c r="AV79" s="146">
        <f t="shared" si="22"/>
        <v>0</v>
      </c>
      <c r="AW79" s="146">
        <f t="shared" si="22"/>
        <v>0</v>
      </c>
      <c r="AX79" s="146">
        <f t="shared" si="22"/>
        <v>0</v>
      </c>
      <c r="AY79" s="146">
        <f t="shared" si="22"/>
        <v>0</v>
      </c>
      <c r="AZ79" s="146">
        <f t="shared" si="22"/>
        <v>0</v>
      </c>
      <c r="BA79" s="146">
        <f t="shared" si="22"/>
        <v>0</v>
      </c>
      <c r="BB79" s="146">
        <f t="shared" si="22"/>
        <v>0</v>
      </c>
      <c r="BC79" s="146">
        <f t="shared" si="22"/>
        <v>0</v>
      </c>
      <c r="BD79" s="146">
        <f t="shared" si="22"/>
        <v>0</v>
      </c>
      <c r="BE79" s="146">
        <f t="shared" si="22"/>
        <v>0</v>
      </c>
      <c r="BF79" s="146">
        <f t="shared" si="22"/>
        <v>0</v>
      </c>
      <c r="BG79" s="146">
        <f t="shared" si="22"/>
        <v>0</v>
      </c>
      <c r="BH79" s="146">
        <f t="shared" si="22"/>
        <v>0</v>
      </c>
      <c r="BI79" s="146">
        <f t="shared" si="22"/>
        <v>0</v>
      </c>
      <c r="BJ79" s="146">
        <f t="shared" si="22"/>
        <v>0</v>
      </c>
      <c r="BK79" s="146">
        <f t="shared" si="22"/>
        <v>0</v>
      </c>
      <c r="BL79" s="146">
        <f t="shared" si="22"/>
        <v>0</v>
      </c>
      <c r="BM79" s="146">
        <f t="shared" si="22"/>
        <v>0</v>
      </c>
      <c r="BN79" s="146">
        <f t="shared" si="22"/>
        <v>0</v>
      </c>
      <c r="BO79" s="146">
        <f t="shared" si="22"/>
        <v>0</v>
      </c>
      <c r="BP79" s="146">
        <f t="shared" si="22"/>
        <v>0</v>
      </c>
      <c r="BQ79" s="146">
        <f t="shared" si="22"/>
        <v>2587335000000</v>
      </c>
      <c r="BR79" s="146">
        <f t="shared" si="22"/>
        <v>0</v>
      </c>
      <c r="BS79" s="146">
        <f t="shared" si="22"/>
        <v>0</v>
      </c>
      <c r="BT79" s="146">
        <f t="shared" si="22"/>
        <v>32806000000</v>
      </c>
      <c r="BU79" s="146">
        <f t="shared" ref="BU79:CA79" si="23">BU21*1000</f>
        <v>0</v>
      </c>
      <c r="BV79" s="146">
        <f t="shared" si="23"/>
        <v>0</v>
      </c>
      <c r="BW79" s="146">
        <f t="shared" si="23"/>
        <v>0</v>
      </c>
      <c r="BX79" s="146">
        <f t="shared" si="23"/>
        <v>0</v>
      </c>
      <c r="BY79" s="146">
        <f t="shared" si="23"/>
        <v>0</v>
      </c>
      <c r="BZ79" s="146">
        <f t="shared" si="23"/>
        <v>0</v>
      </c>
      <c r="CA79" s="146">
        <f t="shared" si="23"/>
        <v>7443000000</v>
      </c>
    </row>
    <row r="80" spans="2:79" x14ac:dyDescent="0.2">
      <c r="I80" s="146">
        <f t="shared" ref="I80:BT80" si="24">I22*1000</f>
        <v>0</v>
      </c>
      <c r="J80" s="146">
        <f t="shared" si="24"/>
        <v>5552000000</v>
      </c>
      <c r="K80" s="146">
        <f t="shared" si="24"/>
        <v>0</v>
      </c>
      <c r="L80" s="146">
        <f t="shared" si="24"/>
        <v>0</v>
      </c>
      <c r="M80" s="146">
        <f t="shared" si="24"/>
        <v>0</v>
      </c>
      <c r="N80" s="146">
        <f t="shared" si="24"/>
        <v>0</v>
      </c>
      <c r="O80" s="146">
        <f t="shared" si="24"/>
        <v>0</v>
      </c>
      <c r="P80" s="146">
        <f t="shared" si="24"/>
        <v>0</v>
      </c>
      <c r="Q80" s="146">
        <f t="shared" si="24"/>
        <v>0</v>
      </c>
      <c r="R80" s="146">
        <f t="shared" si="24"/>
        <v>0</v>
      </c>
      <c r="S80" s="146">
        <f t="shared" si="24"/>
        <v>0</v>
      </c>
      <c r="T80" s="146">
        <f t="shared" si="24"/>
        <v>0</v>
      </c>
      <c r="U80" s="146">
        <f t="shared" si="24"/>
        <v>0</v>
      </c>
      <c r="V80" s="146">
        <f t="shared" si="24"/>
        <v>0</v>
      </c>
      <c r="W80" s="146">
        <f t="shared" si="24"/>
        <v>0</v>
      </c>
      <c r="X80" s="146">
        <f t="shared" si="24"/>
        <v>0</v>
      </c>
      <c r="Y80" s="146">
        <f t="shared" si="24"/>
        <v>0</v>
      </c>
      <c r="Z80" s="146">
        <f t="shared" si="24"/>
        <v>0</v>
      </c>
      <c r="AA80" s="146">
        <f t="shared" si="24"/>
        <v>0</v>
      </c>
      <c r="AB80" s="146">
        <f t="shared" si="24"/>
        <v>0</v>
      </c>
      <c r="AC80" s="146">
        <f t="shared" si="24"/>
        <v>0</v>
      </c>
      <c r="AD80" s="146">
        <f t="shared" si="24"/>
        <v>0</v>
      </c>
      <c r="AE80" s="146">
        <f t="shared" si="24"/>
        <v>0</v>
      </c>
      <c r="AF80" s="146">
        <f t="shared" si="24"/>
        <v>0</v>
      </c>
      <c r="AG80" s="146">
        <f t="shared" si="24"/>
        <v>436000000</v>
      </c>
      <c r="AH80" s="146">
        <f t="shared" si="24"/>
        <v>0</v>
      </c>
      <c r="AI80" s="146">
        <f t="shared" si="24"/>
        <v>0</v>
      </c>
      <c r="AJ80" s="146">
        <f t="shared" si="24"/>
        <v>0</v>
      </c>
      <c r="AK80" s="146">
        <f t="shared" si="24"/>
        <v>0</v>
      </c>
      <c r="AL80" s="146">
        <f t="shared" si="24"/>
        <v>0</v>
      </c>
      <c r="AM80" s="146">
        <f t="shared" si="24"/>
        <v>0</v>
      </c>
      <c r="AN80" s="146">
        <f t="shared" si="24"/>
        <v>0</v>
      </c>
      <c r="AO80" s="146">
        <f t="shared" si="24"/>
        <v>0</v>
      </c>
      <c r="AP80" s="146">
        <f t="shared" si="24"/>
        <v>624000000</v>
      </c>
      <c r="AQ80" s="146">
        <f t="shared" si="24"/>
        <v>0</v>
      </c>
      <c r="AR80" s="146">
        <f t="shared" si="24"/>
        <v>0</v>
      </c>
      <c r="AS80" s="146">
        <f t="shared" si="24"/>
        <v>3042000000</v>
      </c>
      <c r="AT80" s="146">
        <f t="shared" si="24"/>
        <v>0</v>
      </c>
      <c r="AU80" s="146">
        <f t="shared" si="24"/>
        <v>0</v>
      </c>
      <c r="AV80" s="146">
        <f t="shared" si="24"/>
        <v>0</v>
      </c>
      <c r="AW80" s="146">
        <f t="shared" si="24"/>
        <v>0</v>
      </c>
      <c r="AX80" s="146">
        <f t="shared" si="24"/>
        <v>0</v>
      </c>
      <c r="AY80" s="146">
        <f t="shared" si="24"/>
        <v>0</v>
      </c>
      <c r="AZ80" s="146">
        <f t="shared" si="24"/>
        <v>0</v>
      </c>
      <c r="BA80" s="146">
        <f t="shared" si="24"/>
        <v>0</v>
      </c>
      <c r="BB80" s="146">
        <f t="shared" si="24"/>
        <v>0</v>
      </c>
      <c r="BC80" s="146">
        <f t="shared" si="24"/>
        <v>0</v>
      </c>
      <c r="BD80" s="146">
        <f t="shared" si="24"/>
        <v>0</v>
      </c>
      <c r="BE80" s="146">
        <f t="shared" si="24"/>
        <v>0</v>
      </c>
      <c r="BF80" s="146">
        <f t="shared" si="24"/>
        <v>0</v>
      </c>
      <c r="BG80" s="146">
        <f t="shared" si="24"/>
        <v>0</v>
      </c>
      <c r="BH80" s="146">
        <f t="shared" si="24"/>
        <v>0</v>
      </c>
      <c r="BI80" s="146">
        <f t="shared" si="24"/>
        <v>0</v>
      </c>
      <c r="BJ80" s="146">
        <f t="shared" si="24"/>
        <v>0</v>
      </c>
      <c r="BK80" s="146">
        <f t="shared" si="24"/>
        <v>0</v>
      </c>
      <c r="BL80" s="146">
        <f t="shared" si="24"/>
        <v>0</v>
      </c>
      <c r="BM80" s="146">
        <f t="shared" si="24"/>
        <v>0</v>
      </c>
      <c r="BN80" s="146">
        <f t="shared" si="24"/>
        <v>0</v>
      </c>
      <c r="BO80" s="146">
        <f t="shared" si="24"/>
        <v>0</v>
      </c>
      <c r="BP80" s="146">
        <f t="shared" si="24"/>
        <v>-78490000000</v>
      </c>
      <c r="BQ80" s="146">
        <f t="shared" si="24"/>
        <v>-44168000000</v>
      </c>
      <c r="BR80" s="146">
        <f t="shared" si="24"/>
        <v>0</v>
      </c>
      <c r="BS80" s="146">
        <f t="shared" si="24"/>
        <v>0</v>
      </c>
      <c r="BT80" s="146">
        <f t="shared" si="24"/>
        <v>0</v>
      </c>
      <c r="BU80" s="146">
        <f t="shared" ref="BU80:CA80" si="25">BU22*1000</f>
        <v>0</v>
      </c>
      <c r="BV80" s="146">
        <f t="shared" si="25"/>
        <v>0</v>
      </c>
      <c r="BW80" s="146">
        <f t="shared" si="25"/>
        <v>0</v>
      </c>
      <c r="BX80" s="146">
        <f t="shared" si="25"/>
        <v>0</v>
      </c>
      <c r="BY80" s="146">
        <f t="shared" si="25"/>
        <v>0</v>
      </c>
      <c r="BZ80" s="146">
        <f t="shared" si="25"/>
        <v>0</v>
      </c>
      <c r="CA80" s="146">
        <f t="shared" si="25"/>
        <v>579000000</v>
      </c>
    </row>
    <row r="81" spans="2:2" x14ac:dyDescent="0.2">
      <c r="B81" s="1"/>
    </row>
  </sheetData>
  <mergeCells count="5">
    <mergeCell ref="B8:D8"/>
    <mergeCell ref="E8:G8"/>
    <mergeCell ref="E7:G7"/>
    <mergeCell ref="H8:N8"/>
    <mergeCell ref="H7:N7"/>
  </mergeCells>
  <conditionalFormatting sqref="D12:D20 D22:D53">
    <cfRule type="containsText" dxfId="1" priority="2" operator="containsText" text="Including;Not Applicable;Not included">
      <formula>NOT(ISERROR(SEARCH("Including;Not Applicable;Not included",D12)))</formula>
    </cfRule>
  </conditionalFormatting>
  <conditionalFormatting sqref="D21">
    <cfRule type="containsText" dxfId="0" priority="1" operator="containsText" text="Including;Not Applicable;Not included">
      <formula>NOT(ISERROR(SEARCH("Including;Not Applicable;Not included",D21)))</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5:D28 D53 D17:D18 D12:D15 D31 D36:D38 D40:D41 D43:D46 D48:D51 D20:D23">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baseColWidth="10" defaultColWidth="3.5" defaultRowHeight="24" customHeight="1" x14ac:dyDescent="0.2"/>
  <cols>
    <col min="1" max="1" width="3.5" style="71"/>
    <col min="2" max="2" width="10.33203125" style="71" customWidth="1"/>
    <col min="3" max="3" width="8" style="71" customWidth="1"/>
    <col min="4" max="4" width="60.33203125" style="71" customWidth="1"/>
    <col min="5" max="5" width="2" style="74" customWidth="1"/>
    <col min="6" max="16384" width="3.5" style="71"/>
  </cols>
  <sheetData>
    <row r="1" spans="2:5" ht="16" customHeight="1" x14ac:dyDescent="0.2">
      <c r="E1" s="71"/>
    </row>
    <row r="2" spans="2:5" ht="25" customHeight="1" x14ac:dyDescent="0.3">
      <c r="B2" s="72" t="s">
        <v>219</v>
      </c>
      <c r="E2" s="71"/>
    </row>
    <row r="3" spans="2:5" ht="16" customHeight="1" x14ac:dyDescent="0.2">
      <c r="B3" s="73" t="s">
        <v>69</v>
      </c>
      <c r="E3" s="71"/>
    </row>
    <row r="4" spans="2:5" ht="16" customHeight="1" x14ac:dyDescent="0.2">
      <c r="B4" s="78" t="s">
        <v>222</v>
      </c>
      <c r="C4" s="78" t="s">
        <v>221</v>
      </c>
      <c r="D4" s="16" t="s">
        <v>223</v>
      </c>
      <c r="E4" s="71"/>
    </row>
    <row r="5" spans="2:5" ht="16" customHeight="1" x14ac:dyDescent="0.2">
      <c r="B5" s="75">
        <v>42023</v>
      </c>
      <c r="C5" s="76" t="s">
        <v>225</v>
      </c>
      <c r="D5" s="79" t="s">
        <v>226</v>
      </c>
      <c r="E5" s="71"/>
    </row>
    <row r="6" spans="2:5" ht="16" customHeight="1" thickBot="1" x14ac:dyDescent="0.25">
      <c r="B6" s="70">
        <v>41991</v>
      </c>
      <c r="C6" s="77" t="s">
        <v>220</v>
      </c>
      <c r="D6" s="86" t="s">
        <v>224</v>
      </c>
      <c r="E6" s="71"/>
    </row>
    <row r="7" spans="2:5" ht="16" customHeight="1" thickBot="1" x14ac:dyDescent="0.25">
      <c r="B7" s="70">
        <v>42061</v>
      </c>
      <c r="C7" s="85" t="s">
        <v>252</v>
      </c>
      <c r="D7" s="87" t="s">
        <v>235</v>
      </c>
      <c r="E7" s="71"/>
    </row>
    <row r="8" spans="2:5" ht="16" customHeight="1" x14ac:dyDescent="0.2">
      <c r="D8" s="88" t="s">
        <v>236</v>
      </c>
      <c r="E8" s="71"/>
    </row>
    <row r="9" spans="2:5" ht="16" customHeight="1" x14ac:dyDescent="0.2">
      <c r="D9" s="71" t="s">
        <v>239</v>
      </c>
      <c r="E9" s="71"/>
    </row>
    <row r="10" spans="2:5" ht="16" customHeight="1" x14ac:dyDescent="0.2">
      <c r="B10" s="70">
        <v>42068</v>
      </c>
      <c r="C10" s="85" t="s">
        <v>234</v>
      </c>
      <c r="D10" s="71" t="s">
        <v>253</v>
      </c>
      <c r="E10" s="71"/>
    </row>
    <row r="11" spans="2:5" ht="16" customHeight="1" x14ac:dyDescent="0.2">
      <c r="E11" s="71"/>
    </row>
    <row r="12" spans="2:5" ht="16" customHeight="1" x14ac:dyDescent="0.2">
      <c r="E12" s="71"/>
    </row>
    <row r="13" spans="2:5" ht="16" customHeight="1" x14ac:dyDescent="0.2">
      <c r="E13" s="71"/>
    </row>
    <row r="14" spans="2:5" ht="16" customHeight="1" x14ac:dyDescent="0.2">
      <c r="E14" s="71"/>
    </row>
    <row r="15" spans="2:5" ht="16" customHeight="1" x14ac:dyDescent="0.2">
      <c r="E15" s="71"/>
    </row>
    <row r="16" spans="2:5" ht="16" customHeight="1" x14ac:dyDescent="0.2">
      <c r="E16" s="71"/>
    </row>
    <row r="17" spans="5:5" ht="16" customHeight="1" x14ac:dyDescent="0.2">
      <c r="E17" s="71"/>
    </row>
    <row r="18" spans="5:5" ht="16" customHeight="1" x14ac:dyDescent="0.2">
      <c r="E18" s="71"/>
    </row>
    <row r="19" spans="5:5" ht="16" customHeight="1" x14ac:dyDescent="0.2">
      <c r="E19" s="71"/>
    </row>
    <row r="20" spans="5:5" ht="16" customHeight="1" x14ac:dyDescent="0.2">
      <c r="E20" s="71"/>
    </row>
    <row r="21" spans="5:5" ht="16" customHeight="1" x14ac:dyDescent="0.2">
      <c r="E21" s="71"/>
    </row>
    <row r="22" spans="5:5" ht="16" customHeight="1" x14ac:dyDescent="0.2">
      <c r="E22" s="71"/>
    </row>
    <row r="23" spans="5:5" ht="16" customHeight="1" x14ac:dyDescent="0.2">
      <c r="E23" s="71"/>
    </row>
    <row r="24" spans="5:5" ht="16" customHeight="1" x14ac:dyDescent="0.2">
      <c r="E24" s="71"/>
    </row>
    <row r="25" spans="5:5" ht="16" customHeight="1" x14ac:dyDescent="0.2">
      <c r="E25" s="71"/>
    </row>
    <row r="26" spans="5:5" ht="16" customHeight="1" x14ac:dyDescent="0.2">
      <c r="E26" s="71"/>
    </row>
    <row r="27" spans="5:5" ht="16" customHeight="1" x14ac:dyDescent="0.2">
      <c r="E27" s="71"/>
    </row>
    <row r="28" spans="5:5" ht="16" customHeight="1" x14ac:dyDescent="0.2">
      <c r="E28" s="71"/>
    </row>
    <row r="29" spans="5:5" ht="16" customHeight="1" x14ac:dyDescent="0.2">
      <c r="E29" s="71"/>
    </row>
    <row r="30" spans="5:5" ht="16" customHeight="1" x14ac:dyDescent="0.2">
      <c r="E30" s="71"/>
    </row>
    <row r="31" spans="5:5" ht="16" customHeight="1" x14ac:dyDescent="0.2">
      <c r="E31" s="71"/>
    </row>
    <row r="32" spans="5:5" ht="16" customHeight="1" x14ac:dyDescent="0.2">
      <c r="E32" s="71"/>
    </row>
    <row r="33" spans="5:5" ht="16" customHeight="1" x14ac:dyDescent="0.2">
      <c r="E33" s="71"/>
    </row>
    <row r="34" spans="5:5" ht="16" customHeight="1" x14ac:dyDescent="0.2"/>
    <row r="35" spans="5:5" ht="16" customHeight="1" x14ac:dyDescent="0.2"/>
    <row r="36" spans="5:5" ht="16" customHeight="1" x14ac:dyDescent="0.2">
      <c r="E36" s="71"/>
    </row>
    <row r="37" spans="5:5" ht="16" customHeight="1" x14ac:dyDescent="0.2">
      <c r="E37" s="71"/>
    </row>
    <row r="38" spans="5:5" ht="16" customHeight="1" x14ac:dyDescent="0.2">
      <c r="E38" s="71"/>
    </row>
    <row r="39" spans="5:5" ht="16" customHeight="1" x14ac:dyDescent="0.2">
      <c r="E39" s="71"/>
    </row>
    <row r="40" spans="5:5" ht="16" customHeight="1" x14ac:dyDescent="0.2">
      <c r="E40" s="71"/>
    </row>
    <row r="41" spans="5:5" ht="16" customHeight="1" x14ac:dyDescent="0.2">
      <c r="E41" s="71"/>
    </row>
    <row r="42" spans="5:5" ht="16" customHeight="1" x14ac:dyDescent="0.2"/>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399B-BF3C-4C33-BEA4-BA1EF66AB1C3}">
  <ds:schemaRefs>
    <ds:schemaRef ds:uri="http://www.w3.org/XML/1998/namespace"/>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Microsoft Office User</cp:lastModifiedBy>
  <cp:lastPrinted>2015-03-05T09:58:56Z</cp:lastPrinted>
  <dcterms:created xsi:type="dcterms:W3CDTF">2014-08-29T11:25:27Z</dcterms:created>
  <dcterms:modified xsi:type="dcterms:W3CDTF">2015-06-30T08:36:55Z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