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895" yWindow="6015" windowWidth="25905" windowHeight="8715" tabRatio="500" activeTab="3"/>
  </bookViews>
  <sheets>
    <sheet name="Introduction" sheetId="6" r:id="rId1"/>
    <sheet name="1. About" sheetId="2" r:id="rId2"/>
    <sheet name="2. Contextual" sheetId="3" r:id="rId3"/>
    <sheet name="3. Revenues" sheetId="10" r:id="rId4"/>
    <sheet name="Revenues - example Norway" sheetId="9" r:id="rId5"/>
    <sheet name="Changelog" sheetId="11" state="hidden" r:id="rId6"/>
    <sheet name="Sheet1" sheetId="12" r:id="rId7"/>
  </sheets>
  <definedNames>
    <definedName name="solver_adj" localSheetId="3" hidden="1">'3. Revenues'!$I$12:$AB$57</definedName>
    <definedName name="solver_adj" localSheetId="6" hidden="1">Sheet1!$E$3:$X$13</definedName>
    <definedName name="solver_cvg" localSheetId="3" hidden="1">"0,0001"</definedName>
    <definedName name="solver_cvg" localSheetId="6" hidden="1">"0,0001"</definedName>
    <definedName name="solver_drv" localSheetId="3" hidden="1">1</definedName>
    <definedName name="solver_drv" localSheetId="6" hidden="1">1</definedName>
    <definedName name="solver_eng" localSheetId="3" hidden="1">1</definedName>
    <definedName name="solver_eng" localSheetId="6" hidden="1">3</definedName>
    <definedName name="solver_est" localSheetId="3" hidden="1">1</definedName>
    <definedName name="solver_est" localSheetId="6" hidden="1">1</definedName>
    <definedName name="solver_itr" localSheetId="3" hidden="1">2147483647</definedName>
    <definedName name="solver_itr" localSheetId="6" hidden="1">2147483647</definedName>
    <definedName name="solver_lhs1" localSheetId="6" hidden="1">Sheet1!$E$14</definedName>
    <definedName name="solver_lhs10" localSheetId="6" hidden="1">Sheet1!$M$14</definedName>
    <definedName name="solver_lhs11" localSheetId="6" hidden="1">Sheet1!$N$14</definedName>
    <definedName name="solver_lhs12" localSheetId="6" hidden="1">Sheet1!$O$14</definedName>
    <definedName name="solver_lhs13" localSheetId="6" hidden="1">Sheet1!$P$14</definedName>
    <definedName name="solver_lhs14" localSheetId="6" hidden="1">Sheet1!$Q$14</definedName>
    <definedName name="solver_lhs15" localSheetId="6" hidden="1">Sheet1!$R$14</definedName>
    <definedName name="solver_lhs16" localSheetId="6" hidden="1">Sheet1!$S$14</definedName>
    <definedName name="solver_lhs17" localSheetId="6" hidden="1">Sheet1!$T$14</definedName>
    <definedName name="solver_lhs18" localSheetId="6" hidden="1">Sheet1!$U$14</definedName>
    <definedName name="solver_lhs19" localSheetId="6" hidden="1">Sheet1!$V$14</definedName>
    <definedName name="solver_lhs2" localSheetId="6" hidden="1">Sheet1!$E$14</definedName>
    <definedName name="solver_lhs20" localSheetId="6" hidden="1">Sheet1!$W$14</definedName>
    <definedName name="solver_lhs21" localSheetId="6" hidden="1">Sheet1!$X$14</definedName>
    <definedName name="solver_lhs22" localSheetId="6" hidden="1">Sheet1!$Y$2</definedName>
    <definedName name="solver_lhs3" localSheetId="6" hidden="1">Sheet1!$F$14</definedName>
    <definedName name="solver_lhs4" localSheetId="6" hidden="1">Sheet1!$G$14</definedName>
    <definedName name="solver_lhs5" localSheetId="6" hidden="1">Sheet1!$H$14</definedName>
    <definedName name="solver_lhs6" localSheetId="6" hidden="1">Sheet1!$I$14</definedName>
    <definedName name="solver_lhs7" localSheetId="6" hidden="1">Sheet1!$J$14</definedName>
    <definedName name="solver_lhs8" localSheetId="6" hidden="1">Sheet1!$K$14</definedName>
    <definedName name="solver_lhs9" localSheetId="6" hidden="1">Sheet1!$L$14</definedName>
    <definedName name="solver_mip" localSheetId="3" hidden="1">2147483647</definedName>
    <definedName name="solver_mip" localSheetId="6" hidden="1">2147483647</definedName>
    <definedName name="solver_mni" localSheetId="3" hidden="1">30</definedName>
    <definedName name="solver_mni" localSheetId="6" hidden="1">30</definedName>
    <definedName name="solver_mrt" localSheetId="3" hidden="1">"0,075"</definedName>
    <definedName name="solver_mrt" localSheetId="6" hidden="1">"0,075"</definedName>
    <definedName name="solver_msl" localSheetId="3" hidden="1">2</definedName>
    <definedName name="solver_msl" localSheetId="6" hidden="1">2</definedName>
    <definedName name="solver_neg" localSheetId="3" hidden="1">1</definedName>
    <definedName name="solver_neg" localSheetId="6" hidden="1">1</definedName>
    <definedName name="solver_nod" localSheetId="3" hidden="1">2147483647</definedName>
    <definedName name="solver_nod" localSheetId="6" hidden="1">2147483647</definedName>
    <definedName name="solver_num" localSheetId="3" hidden="1">0</definedName>
    <definedName name="solver_num" localSheetId="6" hidden="1">22</definedName>
    <definedName name="solver_nwt" localSheetId="3" hidden="1">1</definedName>
    <definedName name="solver_nwt" localSheetId="6" hidden="1">1</definedName>
    <definedName name="solver_opt" localSheetId="3" hidden="1">'3. Revenues'!$H$62</definedName>
    <definedName name="solver_opt" localSheetId="6" hidden="1">Sheet1!$C$17</definedName>
    <definedName name="solver_pre" localSheetId="3" hidden="1">"0,000001"</definedName>
    <definedName name="solver_pre" localSheetId="6" hidden="1">"0,000001"</definedName>
    <definedName name="solver_rbv" localSheetId="3" hidden="1">1</definedName>
    <definedName name="solver_rbv" localSheetId="6" hidden="1">1</definedName>
    <definedName name="solver_rel1" localSheetId="6" hidden="1">2</definedName>
    <definedName name="solver_rel10" localSheetId="6" hidden="1">2</definedName>
    <definedName name="solver_rel11" localSheetId="6" hidden="1">2</definedName>
    <definedName name="solver_rel12" localSheetId="6" hidden="1">2</definedName>
    <definedName name="solver_rel13" localSheetId="6" hidden="1">2</definedName>
    <definedName name="solver_rel14" localSheetId="6" hidden="1">2</definedName>
    <definedName name="solver_rel15" localSheetId="6" hidden="1">2</definedName>
    <definedName name="solver_rel16" localSheetId="6" hidden="1">2</definedName>
    <definedName name="solver_rel17" localSheetId="6" hidden="1">2</definedName>
    <definedName name="solver_rel18" localSheetId="6" hidden="1">2</definedName>
    <definedName name="solver_rel19" localSheetId="6" hidden="1">2</definedName>
    <definedName name="solver_rel2" localSheetId="6" hidden="1">2</definedName>
    <definedName name="solver_rel20" localSheetId="6" hidden="1">2</definedName>
    <definedName name="solver_rel21" localSheetId="6" hidden="1">2</definedName>
    <definedName name="solver_rel22" localSheetId="6" hidden="1">2</definedName>
    <definedName name="solver_rel3" localSheetId="6" hidden="1">2</definedName>
    <definedName name="solver_rel4" localSheetId="6" hidden="1">2</definedName>
    <definedName name="solver_rel5" localSheetId="6" hidden="1">2</definedName>
    <definedName name="solver_rel6" localSheetId="6" hidden="1">2</definedName>
    <definedName name="solver_rel7" localSheetId="6" hidden="1">2</definedName>
    <definedName name="solver_rel8" localSheetId="6" hidden="1">2</definedName>
    <definedName name="solver_rel9" localSheetId="6" hidden="1">2</definedName>
    <definedName name="solver_rhs1" localSheetId="6" hidden="1">Sheet1!$E$15</definedName>
    <definedName name="solver_rhs10" localSheetId="6" hidden="1">Sheet1!$M$15</definedName>
    <definedName name="solver_rhs11" localSheetId="6" hidden="1">Sheet1!$N$15</definedName>
    <definedName name="solver_rhs12" localSheetId="6" hidden="1">Sheet1!$O$15</definedName>
    <definedName name="solver_rhs13" localSheetId="6" hidden="1">Sheet1!$P$15</definedName>
    <definedName name="solver_rhs14" localSheetId="6" hidden="1">Sheet1!$Q$15</definedName>
    <definedName name="solver_rhs15" localSheetId="6" hidden="1">Sheet1!$R$15</definedName>
    <definedName name="solver_rhs16" localSheetId="6" hidden="1">Sheet1!$S$15</definedName>
    <definedName name="solver_rhs17" localSheetId="6" hidden="1">Sheet1!$T$15</definedName>
    <definedName name="solver_rhs18" localSheetId="6" hidden="1">Sheet1!$U$15</definedName>
    <definedName name="solver_rhs19" localSheetId="6" hidden="1">Sheet1!$V$15</definedName>
    <definedName name="solver_rhs2" localSheetId="6" hidden="1">Sheet1!$E$15</definedName>
    <definedName name="solver_rhs20" localSheetId="6" hidden="1">Sheet1!$W$15</definedName>
    <definedName name="solver_rhs21" localSheetId="6" hidden="1">Sheet1!$X$15</definedName>
    <definedName name="solver_rhs22" localSheetId="6" hidden="1">Sheet1!$Y$1</definedName>
    <definedName name="solver_rhs3" localSheetId="6" hidden="1">Sheet1!$F$15</definedName>
    <definedName name="solver_rhs4" localSheetId="6" hidden="1">Sheet1!$G$15</definedName>
    <definedName name="solver_rhs5" localSheetId="6" hidden="1">Sheet1!$H$15</definedName>
    <definedName name="solver_rhs6" localSheetId="6" hidden="1">Sheet1!$I$15</definedName>
    <definedName name="solver_rhs7" localSheetId="6" hidden="1">Sheet1!$J$15</definedName>
    <definedName name="solver_rhs8" localSheetId="6" hidden="1">Sheet1!$K$15</definedName>
    <definedName name="solver_rhs9" localSheetId="6" hidden="1">Sheet1!$L$16</definedName>
    <definedName name="solver_rlx" localSheetId="3" hidden="1">2</definedName>
    <definedName name="solver_rlx" localSheetId="6" hidden="1">2</definedName>
    <definedName name="solver_rsd" localSheetId="3" hidden="1">0</definedName>
    <definedName name="solver_rsd" localSheetId="6" hidden="1">0</definedName>
    <definedName name="solver_scl" localSheetId="3" hidden="1">1</definedName>
    <definedName name="solver_scl" localSheetId="6" hidden="1">1</definedName>
    <definedName name="solver_sho" localSheetId="3" hidden="1">2</definedName>
    <definedName name="solver_sho" localSheetId="6" hidden="1">2</definedName>
    <definedName name="solver_ssz" localSheetId="3" hidden="1">100</definedName>
    <definedName name="solver_ssz" localSheetId="6" hidden="1">100</definedName>
    <definedName name="solver_tim" localSheetId="3" hidden="1">2147483647</definedName>
    <definedName name="solver_tim" localSheetId="6" hidden="1">2147483647</definedName>
    <definedName name="solver_tol" localSheetId="3" hidden="1">0.01</definedName>
    <definedName name="solver_tol" localSheetId="6" hidden="1">0.01</definedName>
    <definedName name="solver_typ" localSheetId="3" hidden="1">3</definedName>
    <definedName name="solver_typ" localSheetId="6" hidden="1">3</definedName>
    <definedName name="solver_val" localSheetId="3" hidden="1">0</definedName>
    <definedName name="solver_val" localSheetId="6" hidden="1">0</definedName>
    <definedName name="solver_ver" localSheetId="3" hidden="1">3</definedName>
    <definedName name="solver_ver" localSheetId="6" hidden="1">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2" l="1"/>
  <c r="Y2" i="12"/>
  <c r="F2" i="12"/>
  <c r="G2" i="12"/>
  <c r="H2" i="12"/>
  <c r="I2" i="12"/>
  <c r="J2" i="12"/>
  <c r="K2" i="12"/>
  <c r="L2" i="12"/>
  <c r="M2" i="12"/>
  <c r="N2" i="12"/>
  <c r="O2" i="12"/>
  <c r="P2" i="12"/>
  <c r="Q2" i="12"/>
  <c r="R2" i="12"/>
  <c r="S2" i="12"/>
  <c r="T2" i="12"/>
  <c r="U2" i="12"/>
  <c r="V2" i="12"/>
  <c r="W2" i="12"/>
  <c r="X2" i="12"/>
  <c r="E2" i="12"/>
  <c r="F14" i="12"/>
  <c r="G14" i="12"/>
  <c r="H14" i="12"/>
  <c r="I14" i="12"/>
  <c r="J14" i="12"/>
  <c r="K14" i="12"/>
  <c r="L14" i="12"/>
  <c r="M14" i="12"/>
  <c r="N14" i="12"/>
  <c r="O14" i="12"/>
  <c r="P14" i="12"/>
  <c r="Q14" i="12"/>
  <c r="R14" i="12"/>
  <c r="S14" i="12"/>
  <c r="T14" i="12"/>
  <c r="U14" i="12"/>
  <c r="V14" i="12"/>
  <c r="W14" i="12"/>
  <c r="X14" i="12"/>
  <c r="E14" i="12"/>
  <c r="D3" i="12"/>
  <c r="D13" i="12"/>
  <c r="D4" i="12"/>
  <c r="D5" i="12"/>
  <c r="D6" i="12"/>
  <c r="D7" i="12"/>
  <c r="D8" i="12"/>
  <c r="D9" i="12"/>
  <c r="D10" i="12"/>
  <c r="D11" i="12"/>
  <c r="D12" i="12"/>
  <c r="D15" i="12"/>
  <c r="C15" i="12"/>
  <c r="Y1" i="12"/>
  <c r="AC9" i="10"/>
  <c r="H50" i="10"/>
  <c r="H51" i="10"/>
  <c r="H52" i="10"/>
  <c r="H53" i="10"/>
  <c r="H37" i="10"/>
  <c r="H38" i="10"/>
  <c r="H39" i="10"/>
  <c r="H40" i="10"/>
  <c r="H41"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42" i="10"/>
  <c r="H43" i="10"/>
  <c r="H44" i="10"/>
  <c r="H45" i="10"/>
  <c r="H46" i="10"/>
  <c r="H47" i="10"/>
  <c r="H48" i="10"/>
  <c r="H49" i="10"/>
  <c r="H54" i="10"/>
  <c r="H55" i="10"/>
  <c r="H56" i="10"/>
  <c r="H57" i="10"/>
  <c r="H60" i="10"/>
  <c r="D8" i="3"/>
  <c r="G5" i="3"/>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6" i="9"/>
  <c r="G56" i="9"/>
  <c r="G60" i="10"/>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N9" i="9"/>
  <c r="M9" i="9"/>
  <c r="L9" i="9"/>
  <c r="K9" i="9"/>
  <c r="J9" i="9"/>
  <c r="I9" i="9"/>
</calcChain>
</file>

<file path=xl/sharedStrings.xml><?xml version="1.0" encoding="utf-8"?>
<sst xmlns="http://schemas.openxmlformats.org/spreadsheetml/2006/main" count="759" uniqueCount="384">
  <si>
    <t>Other revenue</t>
  </si>
  <si>
    <t>Commodities</t>
  </si>
  <si>
    <t>4Sea Energy AS</t>
  </si>
  <si>
    <t>A/S Norske Shell</t>
  </si>
  <si>
    <t>Bayerngas Norge AS</t>
  </si>
  <si>
    <t>not included</t>
  </si>
  <si>
    <t>not applicable</t>
  </si>
  <si>
    <t>included</t>
  </si>
  <si>
    <t>State Direct Financial Investment (Petoro)</t>
  </si>
  <si>
    <t>Dividend from ownership of Statoil</t>
  </si>
  <si>
    <t>Oil/gas</t>
  </si>
  <si>
    <t>Name of revenue stream in country</t>
  </si>
  <si>
    <t>Bayerngas Produksjon Norge AS</t>
  </si>
  <si>
    <t>BG Norge AS</t>
  </si>
  <si>
    <t>BP Norge AS</t>
  </si>
  <si>
    <t>Brigde Energy Norge AS</t>
  </si>
  <si>
    <t>Capricorn Norge AS</t>
  </si>
  <si>
    <t>Centrica Energi NUF</t>
  </si>
  <si>
    <t>Chevron Norge AS</t>
  </si>
  <si>
    <t>Concedo ASA</t>
  </si>
  <si>
    <t>ConocoPhillips Skandinavia AS</t>
  </si>
  <si>
    <t>Core Energy AS</t>
  </si>
  <si>
    <t>Dana Petroleum Norway AS2)</t>
  </si>
  <si>
    <t>Det Norske Oljeselskap ASA</t>
  </si>
  <si>
    <t>DONG E&amp;P Norge AS</t>
  </si>
  <si>
    <t>E&amp;P Holding AS</t>
  </si>
  <si>
    <t>E.ON E&amp;P Norge AS</t>
  </si>
  <si>
    <t>Edison International Norway Branch NUF</t>
  </si>
  <si>
    <t>Eni Norge AS</t>
  </si>
  <si>
    <t>EnQuest Norge AS</t>
  </si>
  <si>
    <t>Enterprise Oil Norge AS</t>
  </si>
  <si>
    <t>Explora Petroleum AS</t>
  </si>
  <si>
    <t>ExxonMobil Expl. and Prod. Norway AS2)</t>
  </si>
  <si>
    <t>Faroe Petroleum Norge AS</t>
  </si>
  <si>
    <t>Fortis Petroleum Norway AS</t>
  </si>
  <si>
    <t>Front Exploration AS</t>
  </si>
  <si>
    <t>GDF SUEZ E&amp;P Norge AS</t>
  </si>
  <si>
    <t>Hess Norge AS</t>
  </si>
  <si>
    <t>Idemitsu Petroleum Norge AS</t>
  </si>
  <si>
    <t>Infragas Norge AS</t>
  </si>
  <si>
    <t>Lotos Expl. and Prod.  Norge AS</t>
  </si>
  <si>
    <t>Lukoil Oil Company</t>
  </si>
  <si>
    <t>Lundin Norway AS</t>
  </si>
  <si>
    <t>Maersk Oil Norway AS</t>
  </si>
  <si>
    <t>Marathon Oil Norge AS</t>
  </si>
  <si>
    <t>Nexen Exploration Norge AS</t>
  </si>
  <si>
    <t>Njord Gas Infrastructure AS</t>
  </si>
  <si>
    <t>Noreco Norway AS</t>
  </si>
  <si>
    <t>Norpipe Oil AS</t>
  </si>
  <si>
    <t>Norsea Gas AS</t>
  </si>
  <si>
    <t>Norske AEDC AS</t>
  </si>
  <si>
    <t>North Energy ASA</t>
  </si>
  <si>
    <t>Norwegian Energy Company ASA</t>
  </si>
  <si>
    <t>OMV(Norge) AS</t>
  </si>
  <si>
    <t>Petoro AS</t>
  </si>
  <si>
    <t>Petrolia Norway AS</t>
  </si>
  <si>
    <t>PGNiG Norway AS</t>
  </si>
  <si>
    <t>Premier Oil Norge AS</t>
  </si>
  <si>
    <t>Repsol Exploración SA</t>
  </si>
  <si>
    <t>Repsol Exploration Norge AS</t>
  </si>
  <si>
    <t xml:space="preserve">RN Nordic Oil AS  </t>
  </si>
  <si>
    <t>Rocksource ASA</t>
  </si>
  <si>
    <t>RWE-DEA Norge AS</t>
  </si>
  <si>
    <t>Silex Gas Norway AS</t>
  </si>
  <si>
    <t>Skagen 44 AS</t>
  </si>
  <si>
    <t>Skeie Energy AS</t>
  </si>
  <si>
    <t>Solveig Gas Norway AS</t>
  </si>
  <si>
    <t>Statoil ASA</t>
  </si>
  <si>
    <t>Stratum Energy AS</t>
  </si>
  <si>
    <t>Suncor Energy Norge AS</t>
  </si>
  <si>
    <t>Svenska Petroleum Exploration AS</t>
  </si>
  <si>
    <t>Talisman Energy Norge AS</t>
  </si>
  <si>
    <t>Total E &amp; P Norge AS</t>
  </si>
  <si>
    <t>Tullow Oil (Bream) Norge AS</t>
  </si>
  <si>
    <t>Tullow Oil Norge AS</t>
  </si>
  <si>
    <t>Valiant Petroleum Norge AS</t>
  </si>
  <si>
    <t>VNG Norge AS</t>
  </si>
  <si>
    <t>Wintershall Norge AS</t>
  </si>
  <si>
    <t>Subtotals</t>
  </si>
  <si>
    <t>Legal name</t>
  </si>
  <si>
    <t>Identification #</t>
  </si>
  <si>
    <t>Start Date</t>
  </si>
  <si>
    <t>End Date</t>
  </si>
  <si>
    <t>Oil</t>
  </si>
  <si>
    <t>Gas</t>
  </si>
  <si>
    <t>Mining</t>
  </si>
  <si>
    <t>Other</t>
  </si>
  <si>
    <t>&lt;text&gt;</t>
  </si>
  <si>
    <t>&lt;URL&gt;</t>
  </si>
  <si>
    <t>Other file, link</t>
  </si>
  <si>
    <t>&lt;number&gt;</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</si>
  <si>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</si>
  <si>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</si>
  <si>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</si>
  <si>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</si>
  <si>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</si>
  <si>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</si>
  <si>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</si>
  <si>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</si>
  <si>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</si>
  <si>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</si>
  <si>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</si>
  <si>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</si>
  <si>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</si>
  <si>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</si>
  <si>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</si>
  <si>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</si>
  <si>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</si>
  <si>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</si>
  <si>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</si>
  <si>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</si>
  <si>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</si>
  <si>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</si>
  <si>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</si>
  <si>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</si>
  <si>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</si>
  <si>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</si>
  <si>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</si>
  <si>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</si>
  <si>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</si>
  <si>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</si>
  <si>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</si>
  <si>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</si>
  <si>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</si>
  <si>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</si>
  <si>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</si>
  <si>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</si>
  <si>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</si>
  <si>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</si>
  <si>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</si>
  <si>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</si>
  <si>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</si>
  <si>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</si>
  <si>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</si>
  <si>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</si>
  <si>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</si>
  <si>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</si>
  <si>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</si>
  <si>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</si>
  <si>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</si>
  <si>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</si>
  <si>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</si>
  <si>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</si>
  <si>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</si>
  <si>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</si>
  <si>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</si>
  <si>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</si>
  <si>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</si>
  <si>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</si>
  <si>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</si>
  <si>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</si>
  <si>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</si>
  <si>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</si>
  <si>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</si>
  <si>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</si>
  <si>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</si>
  <si>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</si>
  <si>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</si>
  <si>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</si>
  <si>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</si>
  <si>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</si>
  <si>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</si>
  <si>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</si>
  <si>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</si>
  <si>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</si>
  <si>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</si>
  <si>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</si>
  <si>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</si>
  <si>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</si>
  <si>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</si>
  <si>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</si>
  <si>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</si>
  <si>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</si>
  <si>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</si>
  <si>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</si>
  <si>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</si>
  <si>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</si>
  <si>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</si>
  <si>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</si>
  <si>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</si>
  <si>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</si>
  <si>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</si>
  <si>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</si>
  <si>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</si>
  <si>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</si>
  <si>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</si>
  <si>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</si>
  <si>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</si>
  <si>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</si>
  <si>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</si>
  <si>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</si>
  <si>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</si>
  <si>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</si>
  <si>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</si>
  <si>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</si>
  <si>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</si>
  <si>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</si>
  <si>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</si>
  <si>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</si>
  <si>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</si>
  <si>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</si>
  <si>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</si>
  <si>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</si>
  <si>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</si>
  <si>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</si>
  <si>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</si>
  <si>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</si>
  <si>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</si>
  <si>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</si>
  <si>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</si>
  <si>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</si>
  <si>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</si>
  <si>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Figures for payments broken down by ordinary tax and special tax are not available. Therefore figures under Special Tax include also CIT.</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</si>
  <si>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</si>
  <si>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</si>
  <si>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</si>
  <si>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</si>
  <si>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</si>
  <si>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</si>
  <si>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</si>
  <si>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</si>
  <si>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</si>
  <si>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</si>
  <si>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&lt;URL, or reference to section in EITI Report&gt;</t>
  </si>
  <si>
    <t>Publicly available registry of contracts</t>
  </si>
  <si>
    <t>&lt;name of the registry/not applicable&gt;</t>
  </si>
  <si>
    <t>&lt;name of document&gt;</t>
  </si>
  <si>
    <t>&lt;name of the registry/not available&gt;</t>
  </si>
  <si>
    <t>Add/remove rows as necessary, per registry</t>
  </si>
  <si>
    <t>&lt;reference to section in EITI Report&gt;</t>
  </si>
  <si>
    <t>Example: Norway's 2012 EITI Report.</t>
  </si>
  <si>
    <t>Add rows as necessary</t>
  </si>
  <si>
    <t>If yes, link to government's accounts, where revenues are recorded</t>
  </si>
  <si>
    <t>Name</t>
  </si>
  <si>
    <t>Email address</t>
  </si>
  <si>
    <t>Organisation</t>
  </si>
  <si>
    <t>Contact details to person who has completed this template</t>
  </si>
  <si>
    <t>Unit</t>
  </si>
  <si>
    <t>US $</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</si>
  <si>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</si>
  <si>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</si>
  <si>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</si>
  <si>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</si>
  <si>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</si>
  <si>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</si>
  <si>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</si>
  <si>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</si>
  <si>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</si>
  <si>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</si>
  <si>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</si>
  <si>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</si>
  <si>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</si>
  <si>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</si>
  <si>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</si>
  <si>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</si>
  <si>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</si>
  <si>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</si>
  <si>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</si>
  <si>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</si>
  <si>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</si>
  <si>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</si>
  <si>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</si>
  <si>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</si>
  <si>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</si>
  <si>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</si>
  <si>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</si>
  <si>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</si>
  <si>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</si>
  <si>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</si>
  <si>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</si>
  <si>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</si>
  <si>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</si>
  <si>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</si>
  <si>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Oljeskattekontoret (Petroleum Tax Office)</t>
  </si>
  <si>
    <t>Oljedirektoratet (Norwegian Petroluem Directorate)</t>
  </si>
  <si>
    <t>Toll- og avgiftsdirektoratet (Directorate of Customs and Excise)</t>
  </si>
  <si>
    <t>NOX avgift (NOX Fee)</t>
  </si>
  <si>
    <t>CO2 avgift (CO2 Fee)</t>
  </si>
  <si>
    <t>Arealavgift (Area Fee)</t>
  </si>
  <si>
    <t>Særskatt (Special Tax) [1]</t>
  </si>
  <si>
    <t>TOTAL, reconciled</t>
  </si>
  <si>
    <t>Revenue, as disclosed by government</t>
  </si>
  <si>
    <t xml:space="preserve">TOTAL, disclosed by government </t>
  </si>
  <si>
    <t>Selskapsskatt [1]</t>
  </si>
  <si>
    <t>Norway is a special case in that payments from all companies are reconciled down to zero. In most countries, the figures provided in section (B) and the sub-total in (D) will differ.</t>
  </si>
  <si>
    <t>Example: 1000 NOK</t>
  </si>
  <si>
    <t>Currency unit</t>
  </si>
  <si>
    <t>D. Reconciled revenue streams per company</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</si>
  <si>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</si>
  <si>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</si>
  <si>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</si>
  <si>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</si>
  <si>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</si>
  <si>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</si>
  <si>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</si>
  <si>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</si>
  <si>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</si>
  <si>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</si>
  <si>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</si>
  <si>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</si>
  <si>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</si>
  <si>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B. Revenue streams (including revenues from extractive industries outside reconciliation)</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</si>
  <si>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</si>
  <si>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</si>
  <si>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</si>
  <si>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</si>
  <si>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</si>
  <si>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</si>
  <si>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</si>
  <si>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</si>
  <si>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&lt;choose option&gt;</t>
  </si>
  <si>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</si>
  <si>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</si>
  <si>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</si>
  <si>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</si>
  <si>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</si>
  <si>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</si>
  <si>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</si>
  <si>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</si>
  <si>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 xml:space="preserve">Revenues not classified </t>
  </si>
  <si>
    <t>15E</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</si>
  <si>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</si>
  <si>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</si>
  <si>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</si>
  <si>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</si>
  <si>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</si>
  <si>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Timor-Leste</t>
  </si>
  <si>
    <t>Moore Stephens LLP</t>
  </si>
  <si>
    <t>Yes</t>
  </si>
  <si>
    <t>No</t>
  </si>
  <si>
    <t>http://www.eiti.tl/secretariat/reports/tl-eiti-reports/finish/21-english/221-tl-eiti-report-2013</t>
  </si>
  <si>
    <t>not material</t>
  </si>
  <si>
    <t>USD</t>
  </si>
  <si>
    <t>not with ravenue streams together</t>
  </si>
  <si>
    <t>Andrii Zherebko</t>
  </si>
  <si>
    <t>EITI</t>
  </si>
  <si>
    <t>Azherebko@eiti.org</t>
  </si>
  <si>
    <t>Oil and Gas together  65200780 barrels</t>
  </si>
  <si>
    <t>4.1.4. Contribution of the Oil and Gas sector to RDTL’s economy</t>
  </si>
  <si>
    <t>calculated based on ratio</t>
  </si>
  <si>
    <t>Eni Timor Leste S.p.A.</t>
  </si>
  <si>
    <t>Eni JPDA 06-105 Pty Ltd</t>
  </si>
  <si>
    <t>Eni JPDA 03-13 Ltd</t>
  </si>
  <si>
    <t>Woodside Petroleum</t>
  </si>
  <si>
    <t>Inpex Sahul Ltd</t>
  </si>
  <si>
    <t>Santos JPDA (91-12) Pty Ltd</t>
  </si>
  <si>
    <t>Talisman Resources</t>
  </si>
  <si>
    <t>Oilex Ltd</t>
  </si>
  <si>
    <t>Minza Oil and Gas Ltd</t>
  </si>
  <si>
    <t>Tokyo Timor Sea Resources</t>
  </si>
  <si>
    <t>ConocoPhillips (03-12) Pty Ltd</t>
  </si>
  <si>
    <t>ConocoPhillips (03-13) Pty Ltd</t>
  </si>
  <si>
    <t>Conocophillips ( Timor Sea) Pty Ltd</t>
  </si>
  <si>
    <t>Conocophillips (Emet)</t>
  </si>
  <si>
    <t>Conocophillips JPDA Pty Ltd</t>
  </si>
  <si>
    <t>ConocoPhillips (03-19) Pty Ltd</t>
  </si>
  <si>
    <t>TIMOR GAP (11-106)</t>
  </si>
  <si>
    <t>Japan Energy Corporation</t>
  </si>
  <si>
    <t>Inpex Timor Sea Ltd</t>
  </si>
  <si>
    <t>AusAid</t>
  </si>
  <si>
    <t>oil/gas</t>
  </si>
  <si>
    <t>NDPMR</t>
  </si>
  <si>
    <t>Income Tax</t>
  </si>
  <si>
    <t>Value Added Tax (VAT)</t>
  </si>
  <si>
    <t>Withholding Taxes</t>
  </si>
  <si>
    <t>Additional Profit Tax (APT)</t>
  </si>
  <si>
    <t>Other taxes (Employee wages)</t>
  </si>
  <si>
    <t>Additional Taxes</t>
  </si>
  <si>
    <t>NPA</t>
  </si>
  <si>
    <t>FTP Royalty Oil / Gas &amp; Profit Oil / Gas</t>
  </si>
  <si>
    <t>JPDA - Seismic Data Fee</t>
  </si>
  <si>
    <t>JPDA - Development Fee</t>
  </si>
  <si>
    <t>JPDA - Contract Service Fee</t>
  </si>
  <si>
    <t>TLEA - License / Surface Rental Fee</t>
  </si>
  <si>
    <t>CBTL</t>
  </si>
  <si>
    <t>Pipeline fee (AusAid)</t>
  </si>
  <si>
    <t>2.2. Revenue generated from extractive sector</t>
  </si>
  <si>
    <t>2.3. Oil &amp; Gas Production Data</t>
  </si>
  <si>
    <t>Ministerial Diploma N°1/2008</t>
  </si>
  <si>
    <t>4.2.3. Licensing</t>
  </si>
  <si>
    <t>Partially</t>
  </si>
  <si>
    <t>5.5. Flow chart of payment flows for the extractive sector</t>
  </si>
  <si>
    <t>Included and reconciled</t>
  </si>
  <si>
    <t>Not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</si>
</sst>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yyyy\-mm\-dd;@"/>
  </numFmts>
  <fonts count="4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sz val="12"/>
      <name val="Calibri"/>
      <family val="2"/>
      <scheme val="minor"/>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sz val="11"/>
      <color theme="1"/>
      <name val="Calibri"/>
      <family val="2"/>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rgb="FFFFCC99"/>
        <bgColor rgb="FF000000"/>
      </patternFill>
    </fill>
    <fill>
      <patternFill patternType="solid">
        <fgColor theme="2"/>
        <bgColor indexed="64"/>
      </patternFill>
    </fill>
    <fill>
      <patternFill patternType="solid">
        <fgColor rgb="FFF2F2F2"/>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thin">
        <color auto="1"/>
      </left>
      <right style="thin">
        <color indexed="64"/>
      </right>
      <top/>
      <bottom/>
      <diagonal/>
    </border>
  </borders>
  <cellStyleXfs count="33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1" fillId="14" borderId="24"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cellStyleXfs>
  <cellXfs count="218">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0" xfId="0" applyFont="1" applyBorder="1" applyAlignment="1">
      <alignment vertical="center" wrapText="1"/>
    </xf>
    <xf numFmtId="0" fontId="3" fillId="0" borderId="0" xfId="0" applyFont="1" applyBorder="1"/>
    <xf numFmtId="0" fontId="3" fillId="0" borderId="8" xfId="0" applyFont="1" applyBorder="1"/>
    <xf numFmtId="0" fontId="3" fillId="0" borderId="10" xfId="0" applyFont="1" applyBorder="1"/>
    <xf numFmtId="0" fontId="3" fillId="0" borderId="8" xfId="0" applyFont="1" applyBorder="1" applyAlignment="1">
      <alignment vertical="center" wrapText="1"/>
    </xf>
    <xf numFmtId="0" fontId="5" fillId="0" borderId="8" xfId="0" applyFont="1" applyBorder="1" applyAlignment="1">
      <alignment vertical="center" wrapText="1"/>
    </xf>
    <xf numFmtId="0" fontId="3" fillId="0" borderId="13" xfId="0" applyFont="1" applyBorder="1" applyAlignment="1">
      <alignment vertical="center" wrapText="1"/>
    </xf>
    <xf numFmtId="0" fontId="4" fillId="0" borderId="2" xfId="0" applyFont="1" applyBorder="1" applyAlignment="1">
      <alignment horizontal="right"/>
    </xf>
    <xf numFmtId="0" fontId="4" fillId="0" borderId="9" xfId="0" applyFont="1" applyBorder="1" applyAlignment="1">
      <alignment horizontal="right"/>
    </xf>
    <xf numFmtId="0" fontId="3" fillId="0" borderId="7" xfId="0" applyFont="1" applyBorder="1"/>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3" fillId="0" borderId="2" xfId="0" applyFont="1" applyBorder="1" applyAlignment="1">
      <alignment vertical="center" wrapText="1"/>
    </xf>
    <xf numFmtId="0" fontId="5" fillId="0" borderId="4" xfId="0" applyFont="1" applyBorder="1"/>
    <xf numFmtId="0" fontId="12" fillId="0" borderId="0" xfId="0" applyFont="1" applyAlignment="1">
      <alignment horizontal="left" vertical="center" wrapText="1"/>
    </xf>
    <xf numFmtId="0" fontId="12" fillId="0" borderId="0" xfId="0" applyFont="1" applyAlignment="1">
      <alignment horizontal="left" wrapText="1"/>
    </xf>
    <xf numFmtId="0" fontId="13" fillId="0" borderId="0" xfId="0" applyFont="1"/>
    <xf numFmtId="0" fontId="12" fillId="0" borderId="10" xfId="0" applyFont="1" applyBorder="1"/>
    <xf numFmtId="0" fontId="12" fillId="0" borderId="15" xfId="0" applyFont="1" applyBorder="1"/>
    <xf numFmtId="0" fontId="12" fillId="0" borderId="0" xfId="0" applyFont="1"/>
    <xf numFmtId="0" fontId="12" fillId="0" borderId="4" xfId="0" applyFont="1" applyBorder="1"/>
    <xf numFmtId="0" fontId="12" fillId="0" borderId="0" xfId="0" applyFont="1" applyBorder="1"/>
    <xf numFmtId="0" fontId="14" fillId="0" borderId="0" xfId="0" applyFont="1" applyAlignment="1">
      <alignment horizontal="left" wrapText="1"/>
    </xf>
    <xf numFmtId="0" fontId="16" fillId="0" borderId="0" xfId="0" applyFont="1"/>
    <xf numFmtId="0" fontId="16" fillId="0" borderId="4" xfId="0" applyFont="1" applyBorder="1"/>
    <xf numFmtId="0" fontId="16" fillId="0" borderId="15" xfId="0" applyFont="1" applyBorder="1"/>
    <xf numFmtId="0" fontId="12" fillId="0" borderId="17" xfId="0" applyFont="1" applyBorder="1"/>
    <xf numFmtId="0" fontId="15" fillId="0" borderId="15" xfId="0" applyFont="1" applyBorder="1"/>
    <xf numFmtId="0" fontId="14" fillId="6" borderId="0" xfId="0" applyFont="1" applyFill="1" applyBorder="1" applyAlignment="1">
      <alignment horizontal="left" wrapText="1"/>
    </xf>
    <xf numFmtId="0" fontId="15" fillId="0" borderId="0" xfId="0" applyFont="1" applyBorder="1"/>
    <xf numFmtId="0" fontId="17" fillId="0" borderId="0" xfId="0" applyFont="1" applyAlignment="1">
      <alignment horizontal="left" vertical="center" wrapText="1"/>
    </xf>
    <xf numFmtId="0" fontId="18" fillId="0" borderId="0" xfId="0" applyFont="1" applyAlignment="1">
      <alignment vertical="top"/>
    </xf>
    <xf numFmtId="0" fontId="19" fillId="0" borderId="0" xfId="0" applyFont="1"/>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8" fillId="3" borderId="12" xfId="27" applyFont="1" applyBorder="1" applyAlignment="1">
      <alignment vertical="center" wrapText="1"/>
    </xf>
    <xf numFmtId="0" fontId="12" fillId="4" borderId="14" xfId="0" applyFont="1" applyFill="1" applyBorder="1" applyAlignment="1">
      <alignment horizontal="left" wrapText="1"/>
    </xf>
    <xf numFmtId="165" fontId="12" fillId="4" borderId="16" xfId="0" applyNumberFormat="1" applyFont="1" applyFill="1" applyBorder="1" applyAlignment="1">
      <alignment horizontal="left" wrapText="1"/>
    </xf>
    <xf numFmtId="0" fontId="12" fillId="4" borderId="16" xfId="0" applyFont="1" applyFill="1" applyBorder="1" applyAlignment="1">
      <alignment horizontal="left" wrapText="1"/>
    </xf>
    <xf numFmtId="0" fontId="12" fillId="5" borderId="16" xfId="0" applyFont="1" applyFill="1" applyBorder="1" applyAlignment="1">
      <alignment horizontal="left"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3" fontId="11" fillId="0" borderId="10" xfId="0" applyNumberFormat="1" applyFont="1" applyBorder="1"/>
    <xf numFmtId="0" fontId="5" fillId="0" borderId="11" xfId="0" applyFont="1" applyBorder="1" applyAlignment="1">
      <alignment horizontal="right"/>
    </xf>
    <xf numFmtId="3" fontId="5" fillId="0" borderId="8" xfId="0" applyNumberFormat="1" applyFont="1" applyBorder="1" applyAlignment="1">
      <alignment vertical="center" wrapText="1"/>
    </xf>
    <xf numFmtId="0" fontId="0" fillId="10" borderId="0" xfId="0" applyFill="1" applyBorder="1" applyAlignment="1">
      <alignment wrapText="1"/>
    </xf>
    <xf numFmtId="0" fontId="0" fillId="10" borderId="8" xfId="0" applyFill="1" applyBorder="1" applyAlignment="1">
      <alignment wrapText="1"/>
    </xf>
    <xf numFmtId="0" fontId="3" fillId="10" borderId="0" xfId="0" applyFont="1" applyFill="1" applyBorder="1"/>
    <xf numFmtId="0" fontId="25" fillId="10" borderId="0" xfId="0" applyFont="1" applyFill="1"/>
    <xf numFmtId="0" fontId="25" fillId="10" borderId="8" xfId="0" applyFont="1" applyFill="1" applyBorder="1"/>
    <xf numFmtId="0" fontId="3" fillId="10" borderId="10" xfId="0" applyFont="1" applyFill="1" applyBorder="1"/>
    <xf numFmtId="0" fontId="3" fillId="10" borderId="11" xfId="0" applyFont="1" applyFill="1" applyBorder="1"/>
    <xf numFmtId="0" fontId="3" fillId="0" borderId="2" xfId="0" applyFont="1" applyFill="1" applyBorder="1" applyAlignment="1">
      <alignment vertical="center" wrapText="1"/>
    </xf>
    <xf numFmtId="0" fontId="4"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8" fillId="12" borderId="12" xfId="0" applyFont="1" applyFill="1" applyBorder="1" applyAlignment="1">
      <alignment vertical="center"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7" fillId="2" borderId="2" xfId="0" applyFont="1" applyFill="1" applyBorder="1" applyAlignment="1">
      <alignment horizontal="left" vertical="top" wrapText="1"/>
    </xf>
    <xf numFmtId="0" fontId="27" fillId="0" borderId="0" xfId="0" applyFont="1" applyBorder="1" applyAlignment="1">
      <alignment vertical="top" wrapText="1"/>
    </xf>
    <xf numFmtId="0" fontId="26" fillId="2" borderId="2" xfId="0" applyFont="1" applyFill="1" applyBorder="1" applyAlignment="1">
      <alignment horizontal="left" vertical="top"/>
    </xf>
    <xf numFmtId="0" fontId="27" fillId="2" borderId="2" xfId="0" applyFont="1" applyFill="1" applyBorder="1" applyAlignment="1">
      <alignment horizontal="left" vertical="top"/>
    </xf>
    <xf numFmtId="0" fontId="5" fillId="0" borderId="2" xfId="0" applyFont="1" applyBorder="1"/>
    <xf numFmtId="0" fontId="10" fillId="0" borderId="0" xfId="0" applyFont="1" applyAlignment="1">
      <alignment vertical="top"/>
    </xf>
    <xf numFmtId="0" fontId="25" fillId="10" borderId="0" xfId="0" applyFont="1" applyFill="1" applyBorder="1"/>
    <xf numFmtId="0" fontId="28" fillId="7" borderId="0" xfId="0" applyFont="1" applyFill="1"/>
    <xf numFmtId="0" fontId="30" fillId="0" borderId="0" xfId="0" applyFont="1" applyAlignment="1"/>
    <xf numFmtId="0" fontId="29" fillId="0" borderId="0" xfId="0" applyFont="1" applyAlignment="1">
      <alignment vertical="top"/>
    </xf>
    <xf numFmtId="0" fontId="29" fillId="0" borderId="2" xfId="0" applyFont="1" applyBorder="1"/>
    <xf numFmtId="0" fontId="16" fillId="0" borderId="0" xfId="0" applyFont="1" applyBorder="1"/>
    <xf numFmtId="0" fontId="12" fillId="6" borderId="0" xfId="0" applyFont="1" applyFill="1" applyBorder="1" applyAlignment="1">
      <alignment horizontal="left" wrapText="1"/>
    </xf>
    <xf numFmtId="0" fontId="15" fillId="0" borderId="10" xfId="0" applyFont="1" applyBorder="1"/>
    <xf numFmtId="0" fontId="12" fillId="10" borderId="16" xfId="0" applyFont="1" applyFill="1" applyBorder="1" applyAlignment="1">
      <alignment horizontal="left" wrapText="1"/>
    </xf>
    <xf numFmtId="0" fontId="12" fillId="10" borderId="19" xfId="0" applyFont="1" applyFill="1" applyBorder="1" applyAlignment="1">
      <alignment horizontal="left" wrapText="1"/>
    </xf>
    <xf numFmtId="0" fontId="4" fillId="0" borderId="1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10" xfId="0" applyFont="1" applyFill="1" applyBorder="1" applyAlignment="1">
      <alignment vertical="center" wrapText="1"/>
    </xf>
    <xf numFmtId="0" fontId="4" fillId="13" borderId="0" xfId="0" applyFont="1" applyFill="1" applyAlignment="1">
      <alignment horizontal="right"/>
    </xf>
    <xf numFmtId="0" fontId="4" fillId="13" borderId="0" xfId="0" applyFont="1" applyFill="1"/>
    <xf numFmtId="3" fontId="4" fillId="13" borderId="0" xfId="0" applyNumberFormat="1" applyFont="1" applyFill="1"/>
    <xf numFmtId="0" fontId="3" fillId="0" borderId="4" xfId="0" applyFont="1" applyFill="1" applyBorder="1" applyAlignment="1">
      <alignment vertical="center" wrapText="1"/>
    </xf>
    <xf numFmtId="3" fontId="3" fillId="0" borderId="8" xfId="245" applyNumberFormat="1" applyFont="1" applyFill="1" applyBorder="1" applyAlignment="1">
      <alignment vertical="center" wrapText="1"/>
    </xf>
    <xf numFmtId="3" fontId="3" fillId="0" borderId="8" xfId="245" applyNumberFormat="1" applyFont="1" applyBorder="1" applyAlignment="1">
      <alignment vertical="center" wrapText="1"/>
    </xf>
    <xf numFmtId="3" fontId="4" fillId="0" borderId="8" xfId="245" applyNumberFormat="1" applyFont="1" applyFill="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0" fontId="3" fillId="0" borderId="23" xfId="0" applyFont="1" applyBorder="1"/>
    <xf numFmtId="0" fontId="10" fillId="0" borderId="22" xfId="0" applyFont="1" applyBorder="1"/>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3" fillId="14" borderId="24" xfId="320" applyFont="1" applyAlignment="1">
      <alignment horizontal="left" vertical="center" wrapText="1"/>
    </xf>
    <xf numFmtId="0" fontId="34" fillId="0" borderId="0" xfId="128" applyFont="1"/>
    <xf numFmtId="0" fontId="33" fillId="14" borderId="25" xfId="320" applyFont="1" applyBorder="1" applyAlignment="1">
      <alignment horizontal="left" vertical="center" wrapText="1"/>
    </xf>
    <xf numFmtId="0" fontId="35" fillId="0" borderId="0" xfId="0" applyFont="1" applyBorder="1"/>
    <xf numFmtId="0" fontId="36" fillId="0" borderId="0" xfId="0" applyFont="1" applyBorder="1"/>
    <xf numFmtId="0" fontId="12" fillId="4" borderId="17" xfId="0" applyFont="1" applyFill="1" applyBorder="1" applyAlignment="1">
      <alignment horizontal="left" wrapText="1"/>
    </xf>
    <xf numFmtId="0" fontId="35" fillId="0" borderId="0" xfId="0" applyFont="1" applyBorder="1" applyAlignment="1">
      <alignment vertical="top"/>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6" xfId="0" applyFont="1" applyBorder="1" applyAlignment="1">
      <alignment vertical="center" wrapText="1"/>
    </xf>
    <xf numFmtId="0" fontId="36" fillId="0" borderId="0" xfId="0" applyFont="1" applyAlignment="1">
      <alignment vertical="center" wrapText="1"/>
    </xf>
    <xf numFmtId="0" fontId="12" fillId="0" borderId="0" xfId="0" applyFont="1" applyAlignment="1">
      <alignment horizontal="left" wrapText="1"/>
    </xf>
    <xf numFmtId="0" fontId="37" fillId="0" borderId="0" xfId="0" applyFont="1"/>
    <xf numFmtId="0" fontId="12" fillId="0" borderId="0" xfId="0" applyFont="1" applyAlignment="1">
      <alignment horizontal="left" vertical="center" wrapText="1"/>
    </xf>
    <xf numFmtId="0" fontId="12" fillId="0" borderId="15" xfId="0" applyFont="1" applyBorder="1"/>
    <xf numFmtId="0" fontId="12" fillId="0" borderId="0" xfId="0" applyFont="1" applyBorder="1"/>
    <xf numFmtId="0" fontId="15" fillId="0" borderId="15" xfId="0" applyFont="1" applyBorder="1"/>
    <xf numFmtId="165" fontId="12" fillId="4" borderId="20" xfId="0" applyNumberFormat="1" applyFont="1" applyFill="1" applyBorder="1" applyAlignment="1">
      <alignment horizontal="left" wrapText="1"/>
    </xf>
    <xf numFmtId="0" fontId="12" fillId="0" borderId="15" xfId="0" applyFont="1" applyBorder="1" applyAlignment="1">
      <alignment wrapText="1"/>
    </xf>
    <xf numFmtId="165" fontId="12" fillId="4" borderId="28" xfId="0" applyNumberFormat="1" applyFont="1" applyFill="1" applyBorder="1" applyAlignment="1">
      <alignment horizontal="left" wrapText="1"/>
    </xf>
    <xf numFmtId="165" fontId="12" fillId="4" borderId="29" xfId="0" applyNumberFormat="1" applyFont="1" applyFill="1" applyBorder="1" applyAlignment="1">
      <alignment horizontal="left" wrapText="1"/>
    </xf>
    <xf numFmtId="165" fontId="12" fillId="4" borderId="31" xfId="0" applyNumberFormat="1" applyFont="1" applyFill="1" applyBorder="1" applyAlignment="1">
      <alignment horizontal="left" wrapText="1"/>
    </xf>
    <xf numFmtId="165" fontId="12" fillId="11" borderId="31" xfId="0" applyNumberFormat="1" applyFont="1" applyFill="1" applyBorder="1" applyAlignment="1">
      <alignment horizontal="left" wrapText="1"/>
    </xf>
    <xf numFmtId="0" fontId="12" fillId="5" borderId="31" xfId="0" applyFont="1" applyFill="1" applyBorder="1" applyAlignment="1">
      <alignment horizontal="left" wrapText="1"/>
    </xf>
    <xf numFmtId="165" fontId="12" fillId="5" borderId="34" xfId="0" applyNumberFormat="1" applyFont="1" applyFill="1" applyBorder="1" applyAlignment="1">
      <alignment horizontal="left" wrapText="1"/>
    </xf>
    <xf numFmtId="0" fontId="12" fillId="4" borderId="33" xfId="0" applyFont="1" applyFill="1" applyBorder="1" applyAlignment="1">
      <alignment horizontal="left" vertical="center"/>
    </xf>
    <xf numFmtId="0" fontId="12" fillId="10" borderId="34" xfId="0" applyFont="1" applyFill="1" applyBorder="1" applyAlignment="1">
      <alignment horizontal="left" wrapText="1"/>
    </xf>
    <xf numFmtId="0" fontId="4" fillId="0" borderId="0" xfId="0" applyFont="1" applyBorder="1" applyAlignment="1">
      <alignment vertical="top" wrapText="1"/>
    </xf>
    <xf numFmtId="0" fontId="35" fillId="0" borderId="10" xfId="0" applyFont="1" applyBorder="1"/>
    <xf numFmtId="0" fontId="12" fillId="0" borderId="40" xfId="0" applyFont="1" applyBorder="1"/>
    <xf numFmtId="0" fontId="36" fillId="0" borderId="10" xfId="0" applyFont="1" applyBorder="1"/>
    <xf numFmtId="165" fontId="12" fillId="4" borderId="20" xfId="0" applyNumberFormat="1" applyFont="1" applyFill="1" applyBorder="1" applyAlignment="1">
      <alignment horizontal="left" wrapText="1"/>
    </xf>
    <xf numFmtId="0" fontId="6" fillId="4" borderId="16" xfId="128" applyFill="1" applyBorder="1" applyAlignment="1">
      <alignment horizontal="left" wrapText="1"/>
    </xf>
    <xf numFmtId="0" fontId="12" fillId="4" borderId="16" xfId="0" applyNumberFormat="1" applyFont="1" applyFill="1" applyBorder="1" applyAlignment="1">
      <alignment horizontal="left" wrapText="1"/>
    </xf>
    <xf numFmtId="0" fontId="6" fillId="10" borderId="18" xfId="128" applyFill="1" applyBorder="1" applyAlignment="1">
      <alignment horizontal="left" wrapText="1"/>
    </xf>
    <xf numFmtId="0" fontId="12" fillId="4" borderId="30" xfId="0" applyNumberFormat="1" applyFont="1" applyFill="1" applyBorder="1" applyAlignment="1">
      <alignment horizontal="left" wrapText="1"/>
    </xf>
    <xf numFmtId="0" fontId="12" fillId="0" borderId="0" xfId="0" applyNumberFormat="1" applyFont="1" applyAlignment="1">
      <alignment horizontal="left" vertical="center" wrapText="1"/>
    </xf>
    <xf numFmtId="0" fontId="15" fillId="0" borderId="0" xfId="0" applyNumberFormat="1" applyFont="1" applyAlignment="1">
      <alignment horizontal="left" vertical="center" wrapText="1"/>
    </xf>
    <xf numFmtId="0" fontId="12" fillId="4" borderId="27" xfId="0" applyNumberFormat="1" applyFont="1" applyFill="1" applyBorder="1" applyAlignment="1">
      <alignment horizontal="left" wrapText="1"/>
    </xf>
    <xf numFmtId="0" fontId="12" fillId="6" borderId="0" xfId="0" applyNumberFormat="1" applyFont="1" applyFill="1" applyBorder="1" applyAlignment="1">
      <alignment horizontal="left" wrapText="1"/>
    </xf>
    <xf numFmtId="0" fontId="12" fillId="4" borderId="37" xfId="0" applyNumberFormat="1" applyFont="1" applyFill="1" applyBorder="1" applyAlignment="1">
      <alignment horizontal="left" wrapText="1"/>
    </xf>
    <xf numFmtId="0" fontId="12" fillId="4" borderId="38" xfId="0" applyNumberFormat="1" applyFont="1" applyFill="1" applyBorder="1" applyAlignment="1">
      <alignment horizontal="left" vertical="center"/>
    </xf>
    <xf numFmtId="9" fontId="33" fillId="14" borderId="25" xfId="331" applyFont="1" applyFill="1" applyBorder="1" applyAlignment="1">
      <alignment horizontal="left" vertical="center" wrapText="1"/>
    </xf>
    <xf numFmtId="0" fontId="0" fillId="0" borderId="0" xfId="0" applyAlignment="1"/>
    <xf numFmtId="3" fontId="0" fillId="0" borderId="0" xfId="0" applyNumberFormat="1"/>
    <xf numFmtId="3" fontId="0" fillId="0" borderId="9" xfId="0" applyNumberFormat="1" applyBorder="1"/>
    <xf numFmtId="3" fontId="0" fillId="0" borderId="10" xfId="0" applyNumberFormat="1" applyBorder="1"/>
    <xf numFmtId="1" fontId="0" fillId="0" borderId="0" xfId="0" applyNumberFormat="1"/>
    <xf numFmtId="3" fontId="5" fillId="0" borderId="41" xfId="0" applyNumberFormat="1" applyFont="1" applyBorder="1" applyAlignment="1">
      <alignment vertical="center" wrapText="1"/>
    </xf>
    <xf numFmtId="3" fontId="0" fillId="0" borderId="41" xfId="0" applyNumberFormat="1" applyBorder="1"/>
    <xf numFmtId="3" fontId="0" fillId="0" borderId="0" xfId="0" applyNumberFormat="1" applyBorder="1"/>
    <xf numFmtId="3" fontId="5" fillId="0" borderId="0" xfId="0" applyNumberFormat="1" applyFont="1" applyBorder="1" applyAlignment="1">
      <alignment vertical="center" wrapText="1"/>
    </xf>
    <xf numFmtId="3" fontId="0" fillId="0" borderId="8" xfId="0" applyNumberFormat="1" applyBorder="1"/>
    <xf numFmtId="0" fontId="0" fillId="0" borderId="2" xfId="0" applyBorder="1"/>
    <xf numFmtId="3" fontId="3" fillId="0" borderId="0" xfId="0" applyNumberFormat="1" applyFont="1"/>
    <xf numFmtId="0" fontId="5" fillId="0" borderId="23" xfId="0" applyFont="1" applyBorder="1" applyAlignment="1">
      <alignment horizontal="right"/>
    </xf>
    <xf numFmtId="3" fontId="1" fillId="0" borderId="9" xfId="0" applyNumberFormat="1" applyFont="1" applyBorder="1"/>
    <xf numFmtId="3" fontId="1" fillId="0" borderId="10" xfId="0" applyNumberFormat="1" applyFont="1" applyBorder="1"/>
    <xf numFmtId="3" fontId="40" fillId="0" borderId="0" xfId="0" applyNumberFormat="1" applyFont="1"/>
    <xf numFmtId="0" fontId="1" fillId="0" borderId="0" xfId="0" applyFont="1"/>
    <xf numFmtId="3" fontId="1" fillId="0" borderId="0" xfId="0" applyNumberFormat="1" applyFont="1"/>
    <xf numFmtId="3" fontId="1" fillId="0" borderId="0" xfId="0" applyNumberFormat="1" applyFont="1" applyBorder="1"/>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12" fillId="5" borderId="30" xfId="0" applyFont="1" applyFill="1" applyBorder="1" applyAlignment="1">
      <alignment horizontal="left" wrapText="1"/>
    </xf>
    <xf numFmtId="0" fontId="12" fillId="5" borderId="20" xfId="0" applyFont="1" applyFill="1" applyBorder="1" applyAlignment="1">
      <alignment horizontal="left" wrapText="1"/>
    </xf>
    <xf numFmtId="165" fontId="12" fillId="4" borderId="30" xfId="0" applyNumberFormat="1" applyFont="1" applyFill="1" applyBorder="1" applyAlignment="1">
      <alignment horizontal="left" wrapText="1"/>
    </xf>
    <xf numFmtId="165" fontId="12" fillId="4" borderId="20" xfId="0" applyNumberFormat="1" applyFont="1" applyFill="1" applyBorder="1" applyAlignment="1">
      <alignment horizontal="left" wrapText="1"/>
    </xf>
    <xf numFmtId="0" fontId="12" fillId="10" borderId="30" xfId="0" applyFont="1" applyFill="1" applyBorder="1" applyAlignment="1">
      <alignment horizontal="left" wrapText="1"/>
    </xf>
    <xf numFmtId="0" fontId="12" fillId="10" borderId="20" xfId="0" applyFont="1" applyFill="1" applyBorder="1" applyAlignment="1">
      <alignment horizontal="left" wrapText="1"/>
    </xf>
    <xf numFmtId="0" fontId="12" fillId="10" borderId="37" xfId="0" applyFont="1" applyFill="1" applyBorder="1" applyAlignment="1">
      <alignment horizontal="left" wrapText="1"/>
    </xf>
    <xf numFmtId="0" fontId="12" fillId="10" borderId="21" xfId="0" applyFont="1" applyFill="1" applyBorder="1" applyAlignment="1">
      <alignment horizontal="left" wrapText="1"/>
    </xf>
    <xf numFmtId="165" fontId="12" fillId="5" borderId="32" xfId="0" applyNumberFormat="1" applyFont="1" applyFill="1" applyBorder="1" applyAlignment="1">
      <alignment horizontal="left" wrapText="1"/>
    </xf>
    <xf numFmtId="165" fontId="12" fillId="5" borderId="33" xfId="0" applyNumberFormat="1" applyFont="1" applyFill="1" applyBorder="1" applyAlignment="1">
      <alignment horizontal="left" wrapText="1"/>
    </xf>
    <xf numFmtId="0" fontId="12" fillId="10" borderId="35" xfId="0" applyFont="1" applyFill="1" applyBorder="1" applyAlignment="1">
      <alignment horizontal="left" wrapText="1"/>
    </xf>
    <xf numFmtId="0" fontId="12" fillId="10" borderId="36" xfId="0" applyFont="1" applyFill="1" applyBorder="1" applyAlignment="1">
      <alignment horizontal="left" wrapText="1"/>
    </xf>
    <xf numFmtId="0" fontId="15" fillId="0" borderId="0" xfId="0" applyFont="1" applyBorder="1" applyAlignment="1">
      <alignment horizontal="left" vertical="center"/>
    </xf>
    <xf numFmtId="0" fontId="0" fillId="0" borderId="0" xfId="0" applyBorder="1" applyAlignment="1">
      <alignment horizontal="left" vertical="center"/>
    </xf>
    <xf numFmtId="0" fontId="29" fillId="0" borderId="2" xfId="0" applyFont="1" applyBorder="1" applyAlignment="1">
      <alignment horizontal="left" vertical="top" wrapText="1"/>
    </xf>
    <xf numFmtId="0" fontId="39" fillId="0" borderId="0" xfId="0" applyFont="1" applyBorder="1" applyAlignment="1">
      <alignment horizontal="left" vertical="top" wrapText="1"/>
    </xf>
    <xf numFmtId="0" fontId="39" fillId="0" borderId="8" xfId="0" applyFont="1" applyBorder="1" applyAlignment="1">
      <alignment horizontal="left" vertical="top" wrapText="1"/>
    </xf>
    <xf numFmtId="0" fontId="32" fillId="0" borderId="39"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3" fontId="15" fillId="0" borderId="2" xfId="0" applyNumberFormat="1" applyFont="1" applyBorder="1" applyAlignment="1">
      <alignment vertical="top"/>
    </xf>
    <xf numFmtId="0" fontId="38" fillId="0" borderId="0" xfId="0" applyFont="1" applyAlignment="1"/>
    <xf numFmtId="0" fontId="10" fillId="0" borderId="4" xfId="0" applyFont="1" applyBorder="1" applyAlignment="1">
      <alignment horizontal="left"/>
    </xf>
    <xf numFmtId="0" fontId="0" fillId="0" borderId="4" xfId="0" applyBorder="1" applyAlignment="1"/>
    <xf numFmtId="0" fontId="29" fillId="0" borderId="0" xfId="0" applyFont="1" applyBorder="1" applyAlignment="1">
      <alignment horizontal="left" vertical="top" wrapText="1"/>
    </xf>
    <xf numFmtId="0" fontId="29" fillId="0" borderId="8" xfId="0" applyFont="1" applyBorder="1" applyAlignment="1">
      <alignment horizontal="left" vertical="top" wrapText="1"/>
    </xf>
    <xf numFmtId="0" fontId="0" fillId="0" borderId="0" xfId="0" applyAlignment="1">
      <alignment vertical="top"/>
    </xf>
    <xf numFmtId="0" fontId="32" fillId="0" borderId="3" xfId="0" applyFont="1"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cellXfs>
  <cellStyles count="332">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 name="Percent" xfId="331" builtinId="5"/>
  </cellStyles>
  <dxfs count="10">
    <dxf>
      <fill>
        <patternFill>
          <bgColor rgb="FF00B050"/>
        </patternFill>
      </fill>
    </dxf>
    <dxf>
      <font>
        <color auto="1"/>
      </font>
      <fill>
        <patternFill patternType="solid">
          <fgColor indexed="64"/>
          <bgColor rgb="FFFABF8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zherebko@eiti.org" TargetMode="External"/><Relationship Id="rId1" Type="http://schemas.openxmlformats.org/officeDocument/2006/relationships/hyperlink" Target="http://www.eiti.tl/secretariat/reports/tl-eiti-reports/finish/21-english/221-tl-eiti-report-20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6"/>
  <sheetViews>
    <sheetView showGridLines="0" workbookViewId="0"/>
  </sheetViews>
  <sheetFormatPr defaultColWidth="3.5" defaultRowHeight="24" customHeight="1"/>
  <cols>
    <col min="1" max="1" width="3.5" style="41"/>
    <col min="2" max="2" width="30.375" style="41" customWidth="1"/>
    <col min="3" max="3" width="37.875" style="41" customWidth="1"/>
    <col min="4" max="4" width="85.875" style="41" customWidth="1"/>
    <col min="5" max="16384" width="3.5" style="41"/>
  </cols>
  <sheetData>
    <row r="1" spans="2:4" ht="15.95" customHeight="1"/>
    <row r="2" spans="2:4" ht="20.25">
      <c r="B2" s="186" t="s">
        <v>218</v>
      </c>
      <c r="C2" s="183"/>
      <c r="D2" s="183"/>
    </row>
    <row r="3" spans="2:4" ht="15.95" customHeight="1">
      <c r="B3" s="42" t="s">
        <v>325</v>
      </c>
      <c r="C3" s="42"/>
      <c r="D3" s="42"/>
    </row>
    <row r="4" spans="2:4" ht="15.95" customHeight="1">
      <c r="B4" s="39"/>
      <c r="C4" s="40"/>
      <c r="D4" s="40"/>
    </row>
    <row r="5" spans="2:4" ht="15.95" customHeight="1">
      <c r="B5" s="40" t="s">
        <v>105</v>
      </c>
      <c r="C5" s="40"/>
      <c r="D5" s="40"/>
    </row>
    <row r="6" spans="2:4" ht="15.95" customHeight="1">
      <c r="B6" s="187" t="s">
        <v>101</v>
      </c>
      <c r="C6" s="187"/>
      <c r="D6" s="187"/>
    </row>
    <row r="7" spans="2:4" ht="15.95" customHeight="1">
      <c r="B7" s="187"/>
      <c r="C7" s="187"/>
      <c r="D7" s="187"/>
    </row>
    <row r="8" spans="2:4" ht="15.95" customHeight="1">
      <c r="B8" s="182"/>
      <c r="C8" s="183"/>
      <c r="D8" s="183"/>
    </row>
    <row r="9" spans="2:4" ht="15.95" customHeight="1">
      <c r="B9" s="182" t="s">
        <v>219</v>
      </c>
      <c r="C9" s="183"/>
      <c r="D9" s="183"/>
    </row>
    <row r="10" spans="2:4" ht="15.95" customHeight="1">
      <c r="B10" s="182" t="s">
        <v>114</v>
      </c>
      <c r="C10" s="183"/>
      <c r="D10" s="183"/>
    </row>
    <row r="11" spans="2:4" ht="15.95" customHeight="1">
      <c r="B11" s="182"/>
      <c r="C11" s="183"/>
      <c r="D11" s="183"/>
    </row>
    <row r="12" spans="2:4" ht="15.95" customHeight="1">
      <c r="B12" s="182" t="s">
        <v>115</v>
      </c>
      <c r="C12" s="183"/>
      <c r="D12" s="183"/>
    </row>
    <row r="13" spans="2:4" ht="15.95" customHeight="1">
      <c r="B13" s="182" t="s">
        <v>217</v>
      </c>
      <c r="C13" s="183"/>
      <c r="D13" s="183"/>
    </row>
    <row r="14" spans="2:4" ht="15.95" customHeight="1">
      <c r="B14" s="182" t="s">
        <v>102</v>
      </c>
      <c r="C14" s="183"/>
      <c r="D14" s="183"/>
    </row>
    <row r="15" spans="2:4" ht="15.95" customHeight="1">
      <c r="B15" s="182" t="s">
        <v>119</v>
      </c>
      <c r="C15" s="183"/>
      <c r="D15" s="183"/>
    </row>
    <row r="16" spans="2:4" ht="15.95" customHeight="1">
      <c r="B16" s="182"/>
      <c r="C16" s="183"/>
      <c r="D16" s="183"/>
    </row>
    <row r="17" spans="2:4" ht="15.95" customHeight="1">
      <c r="B17" s="185" t="s">
        <v>103</v>
      </c>
      <c r="C17" s="183"/>
      <c r="D17" s="125"/>
    </row>
    <row r="18" spans="2:4" ht="15.95" customHeight="1">
      <c r="B18" s="184" t="s">
        <v>104</v>
      </c>
      <c r="C18" s="183"/>
      <c r="D18" s="125"/>
    </row>
    <row r="19" spans="2:4" ht="15.95" customHeight="1">
      <c r="B19" s="44"/>
      <c r="C19" s="44"/>
      <c r="D19" s="44"/>
    </row>
    <row r="20" spans="2:4" ht="15.95" customHeight="1">
      <c r="B20" s="43"/>
      <c r="C20" s="43"/>
      <c r="D20" s="43"/>
    </row>
    <row r="21" spans="2:4" ht="15.95" customHeight="1">
      <c r="B21" s="43" t="s">
        <v>303</v>
      </c>
      <c r="C21" s="43"/>
      <c r="D21" s="126" t="s">
        <v>302</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36"/>
  <sheetViews>
    <sheetView showGridLines="0" topLeftCell="A4" workbookViewId="0">
      <selection activeCell="D26" sqref="D26"/>
    </sheetView>
  </sheetViews>
  <sheetFormatPr defaultColWidth="3.5" defaultRowHeight="24" customHeight="1"/>
  <cols>
    <col min="1" max="1" width="3.5" style="20"/>
    <col min="2" max="2" width="53.375" style="20" customWidth="1"/>
    <col min="3" max="3" width="27" style="20" customWidth="1"/>
    <col min="4" max="4" width="60.375" style="20" customWidth="1"/>
    <col min="5" max="5" width="38.375" style="21" customWidth="1"/>
    <col min="6" max="16384" width="3.5" style="20"/>
  </cols>
  <sheetData>
    <row r="1" spans="2:5" ht="15.95" customHeight="1">
      <c r="E1" s="20"/>
    </row>
    <row r="2" spans="2:5" ht="24.95" customHeight="1">
      <c r="B2" s="22" t="s">
        <v>216</v>
      </c>
      <c r="E2" s="20"/>
    </row>
    <row r="3" spans="2:5" ht="15.95" customHeight="1">
      <c r="B3" s="38" t="s">
        <v>116</v>
      </c>
      <c r="E3" s="20"/>
    </row>
    <row r="4" spans="2:5" ht="15.95" customHeight="1" thickBot="1">
      <c r="D4" s="45" t="s">
        <v>93</v>
      </c>
      <c r="E4" s="45" t="s">
        <v>297</v>
      </c>
    </row>
    <row r="5" spans="2:5" ht="15.95" customHeight="1" thickTop="1">
      <c r="B5" s="24" t="s">
        <v>107</v>
      </c>
      <c r="C5" s="32"/>
      <c r="D5" s="48" t="s">
        <v>326</v>
      </c>
      <c r="E5" s="118"/>
    </row>
    <row r="6" spans="2:5" ht="15.95" customHeight="1">
      <c r="B6" s="26" t="s">
        <v>108</v>
      </c>
      <c r="C6" s="24" t="s">
        <v>81</v>
      </c>
      <c r="D6" s="49">
        <v>41275</v>
      </c>
      <c r="E6" s="118"/>
    </row>
    <row r="7" spans="2:5" ht="15.95" customHeight="1">
      <c r="B7" s="25"/>
      <c r="C7" s="24" t="s">
        <v>82</v>
      </c>
      <c r="D7" s="49">
        <v>41639</v>
      </c>
      <c r="E7" s="118"/>
    </row>
    <row r="8" spans="2:5" ht="15.95" customHeight="1">
      <c r="B8" s="24" t="s">
        <v>109</v>
      </c>
      <c r="C8" s="23"/>
      <c r="D8" s="50" t="s">
        <v>327</v>
      </c>
      <c r="E8" s="118"/>
    </row>
    <row r="9" spans="2:5" ht="15.95" customHeight="1">
      <c r="B9" s="24" t="s">
        <v>110</v>
      </c>
      <c r="C9" s="24"/>
      <c r="D9" s="49">
        <v>42339</v>
      </c>
      <c r="E9" s="118"/>
    </row>
    <row r="10" spans="2:5" ht="15.95" customHeight="1">
      <c r="B10" s="26" t="s">
        <v>111</v>
      </c>
      <c r="C10" s="24" t="s">
        <v>83</v>
      </c>
      <c r="D10" s="50" t="s">
        <v>328</v>
      </c>
      <c r="E10" s="118"/>
    </row>
    <row r="11" spans="2:5" ht="15.95" customHeight="1">
      <c r="B11" s="35" t="s">
        <v>98</v>
      </c>
      <c r="C11" s="24" t="s">
        <v>84</v>
      </c>
      <c r="D11" s="50" t="s">
        <v>328</v>
      </c>
      <c r="E11" s="118"/>
    </row>
    <row r="12" spans="2:5" ht="15.95" customHeight="1">
      <c r="B12" s="27"/>
      <c r="C12" s="24" t="s">
        <v>85</v>
      </c>
      <c r="D12" s="50" t="s">
        <v>329</v>
      </c>
      <c r="E12" s="118" t="s">
        <v>331</v>
      </c>
    </row>
    <row r="13" spans="2:5" ht="15.95" customHeight="1">
      <c r="B13" s="27"/>
      <c r="C13" s="24" t="s">
        <v>86</v>
      </c>
      <c r="D13" s="51" t="s">
        <v>87</v>
      </c>
      <c r="E13" s="118"/>
    </row>
    <row r="14" spans="2:5" ht="15.95" customHeight="1">
      <c r="B14" s="26" t="s">
        <v>112</v>
      </c>
      <c r="C14" s="26" t="s">
        <v>99</v>
      </c>
      <c r="D14" s="152" t="s">
        <v>330</v>
      </c>
      <c r="E14" s="118"/>
    </row>
    <row r="15" spans="2:5" ht="15.95" customHeight="1">
      <c r="B15" s="35" t="s">
        <v>100</v>
      </c>
      <c r="C15" s="32" t="s">
        <v>307</v>
      </c>
      <c r="D15" s="123" t="s">
        <v>88</v>
      </c>
      <c r="E15" s="118"/>
    </row>
    <row r="16" spans="2:5" ht="15.95" customHeight="1">
      <c r="C16" s="23" t="s">
        <v>89</v>
      </c>
      <c r="D16" s="51" t="s">
        <v>88</v>
      </c>
      <c r="E16" s="118"/>
    </row>
    <row r="17" spans="2:5" ht="15.95" customHeight="1">
      <c r="B17" s="24" t="s">
        <v>121</v>
      </c>
      <c r="C17" s="24"/>
      <c r="D17" s="50">
        <v>3</v>
      </c>
      <c r="E17" s="118"/>
    </row>
    <row r="18" spans="2:5" ht="15.95" customHeight="1">
      <c r="B18" s="24" t="s">
        <v>122</v>
      </c>
      <c r="C18" s="24"/>
      <c r="D18" s="50">
        <v>20</v>
      </c>
      <c r="E18" s="118"/>
    </row>
    <row r="19" spans="2:5" ht="15.95" customHeight="1">
      <c r="B19" s="26" t="s">
        <v>125</v>
      </c>
      <c r="C19" s="24" t="s">
        <v>222</v>
      </c>
      <c r="D19" s="49" t="s">
        <v>332</v>
      </c>
      <c r="E19" s="118"/>
    </row>
    <row r="20" spans="2:5" ht="15.95" customHeight="1">
      <c r="B20" s="25"/>
      <c r="C20" s="24" t="s">
        <v>220</v>
      </c>
      <c r="D20" s="153">
        <v>1</v>
      </c>
      <c r="E20" s="118"/>
    </row>
    <row r="21" spans="2:5" ht="15.95" customHeight="1">
      <c r="B21" s="26" t="s">
        <v>113</v>
      </c>
      <c r="C21" s="24" t="s">
        <v>91</v>
      </c>
      <c r="D21" s="50" t="s">
        <v>328</v>
      </c>
      <c r="E21" s="118"/>
    </row>
    <row r="22" spans="2:5" ht="15.95" customHeight="1">
      <c r="B22" s="35" t="s">
        <v>300</v>
      </c>
      <c r="C22" s="24" t="s">
        <v>92</v>
      </c>
      <c r="D22" s="50" t="s">
        <v>328</v>
      </c>
      <c r="E22" s="118" t="s">
        <v>333</v>
      </c>
    </row>
    <row r="23" spans="2:5" ht="15.95" customHeight="1">
      <c r="B23" s="27"/>
      <c r="C23" s="26" t="s">
        <v>106</v>
      </c>
      <c r="D23" s="50" t="s">
        <v>310</v>
      </c>
      <c r="E23" s="118"/>
    </row>
    <row r="24" spans="2:5" ht="15.95" customHeight="1">
      <c r="B24" s="26" t="s">
        <v>236</v>
      </c>
      <c r="C24" s="24" t="s">
        <v>233</v>
      </c>
      <c r="D24" s="91" t="s">
        <v>334</v>
      </c>
      <c r="E24" s="118"/>
    </row>
    <row r="25" spans="2:5" ht="15.95" customHeight="1">
      <c r="B25" s="27"/>
      <c r="C25" s="24" t="s">
        <v>235</v>
      </c>
      <c r="D25" s="92" t="s">
        <v>335</v>
      </c>
      <c r="E25" s="118"/>
    </row>
    <row r="26" spans="2:5" ht="15.95" customHeight="1" thickBot="1">
      <c r="B26" s="23"/>
      <c r="C26" s="24" t="s">
        <v>234</v>
      </c>
      <c r="D26" s="154" t="s">
        <v>336</v>
      </c>
      <c r="E26" s="118"/>
    </row>
    <row r="27" spans="2:5" ht="15.95" customHeight="1" thickTop="1">
      <c r="B27" s="27"/>
      <c r="C27" s="27"/>
      <c r="D27" s="34"/>
      <c r="E27" s="20"/>
    </row>
    <row r="28" spans="2:5" ht="15.95" customHeight="1">
      <c r="B28" s="27"/>
      <c r="C28" s="27"/>
      <c r="D28" s="34"/>
    </row>
    <row r="29" spans="2:5" ht="15.95" customHeight="1"/>
    <row r="30" spans="2:5" ht="15.95" customHeight="1">
      <c r="E30" s="20"/>
    </row>
    <row r="31" spans="2:5" ht="15.95" customHeight="1">
      <c r="E31" s="20"/>
    </row>
    <row r="32" spans="2:5" ht="15.95" customHeight="1">
      <c r="E32" s="20"/>
    </row>
    <row r="33" spans="5:5" ht="15.95" customHeight="1">
      <c r="E33" s="20"/>
    </row>
    <row r="34" spans="5:5" ht="15.95" customHeight="1">
      <c r="E34" s="20"/>
    </row>
    <row r="35" spans="5:5" ht="15.95" customHeight="1">
      <c r="E35" s="20"/>
    </row>
    <row r="36" spans="5:5"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14" r:id="rId1"/>
    <hyperlink ref="D26"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7"/>
  <sheetViews>
    <sheetView showGridLines="0" zoomScaleNormal="100" zoomScalePageLayoutView="150" workbookViewId="0">
      <selection activeCell="C30" sqref="C30"/>
    </sheetView>
  </sheetViews>
  <sheetFormatPr defaultColWidth="3.5" defaultRowHeight="24" customHeight="1"/>
  <cols>
    <col min="1" max="1" width="3.5" style="20"/>
    <col min="2" max="2" width="55.625" style="20" customWidth="1"/>
    <col min="3" max="3" width="52" style="20" customWidth="1"/>
    <col min="4" max="4" width="35.375" style="156" bestFit="1" customWidth="1"/>
    <col min="5" max="5" width="15.125" style="20" bestFit="1" customWidth="1"/>
    <col min="6" max="6" width="32.875" style="20" bestFit="1" customWidth="1"/>
    <col min="7" max="7" width="32.125" style="21" customWidth="1"/>
    <col min="8" max="8" width="46.5" style="21" customWidth="1"/>
    <col min="9" max="16384" width="3.5" style="20"/>
  </cols>
  <sheetData>
    <row r="1" spans="2:8" ht="15.95" customHeight="1"/>
    <row r="2" spans="2:8" ht="24.95" customHeight="1">
      <c r="B2" s="22" t="s">
        <v>94</v>
      </c>
      <c r="C2" s="36"/>
      <c r="E2" s="45"/>
    </row>
    <row r="3" spans="2:8" ht="15.95" customHeight="1">
      <c r="B3" s="119"/>
      <c r="E3" s="45" t="s">
        <v>237</v>
      </c>
    </row>
    <row r="4" spans="2:8" ht="15" customHeight="1" thickBot="1">
      <c r="D4" s="157" t="s">
        <v>93</v>
      </c>
      <c r="E4" s="45" t="s">
        <v>299</v>
      </c>
      <c r="F4" s="46" t="s">
        <v>298</v>
      </c>
      <c r="G4" s="45" t="s">
        <v>297</v>
      </c>
      <c r="H4" s="28"/>
    </row>
    <row r="5" spans="2:8" ht="30" customHeight="1">
      <c r="B5" s="26" t="s">
        <v>246</v>
      </c>
      <c r="C5" s="134" t="s">
        <v>314</v>
      </c>
      <c r="D5" s="158">
        <v>4276000000</v>
      </c>
      <c r="E5" s="139" t="s">
        <v>238</v>
      </c>
      <c r="F5" s="140" t="s">
        <v>338</v>
      </c>
      <c r="G5" s="162">
        <f>D5/D6</f>
        <v>0.76411722659042169</v>
      </c>
    </row>
    <row r="6" spans="2:8" ht="27.75" customHeight="1">
      <c r="B6" s="124" t="s">
        <v>239</v>
      </c>
      <c r="C6" s="134" t="s">
        <v>311</v>
      </c>
      <c r="D6" s="155">
        <v>5596000000</v>
      </c>
      <c r="E6" s="151" t="s">
        <v>238</v>
      </c>
      <c r="F6" s="141" t="s">
        <v>338</v>
      </c>
      <c r="G6" s="120"/>
    </row>
    <row r="7" spans="2:8" ht="16.5" customHeight="1">
      <c r="C7" s="138" t="s">
        <v>312</v>
      </c>
      <c r="D7" s="155">
        <v>3251963893</v>
      </c>
      <c r="E7" s="151" t="s">
        <v>238</v>
      </c>
      <c r="F7" s="141" t="s">
        <v>376</v>
      </c>
      <c r="G7" s="120"/>
    </row>
    <row r="8" spans="2:8" s="133" customFormat="1" ht="16.5" customHeight="1">
      <c r="B8" s="135"/>
      <c r="C8" s="134" t="s">
        <v>313</v>
      </c>
      <c r="D8" s="155">
        <f>D7/97%</f>
        <v>3352540095.8762889</v>
      </c>
      <c r="E8" s="151" t="s">
        <v>238</v>
      </c>
      <c r="F8" s="141" t="s">
        <v>376</v>
      </c>
      <c r="G8" s="120" t="s">
        <v>339</v>
      </c>
      <c r="H8" s="131"/>
    </row>
    <row r="9" spans="2:8" ht="15.95" customHeight="1">
      <c r="B9" s="27"/>
      <c r="C9" s="134" t="s">
        <v>315</v>
      </c>
      <c r="D9" s="155">
        <v>5217000000</v>
      </c>
      <c r="E9" s="151" t="s">
        <v>238</v>
      </c>
      <c r="F9" s="141" t="s">
        <v>338</v>
      </c>
      <c r="G9" s="120"/>
    </row>
    <row r="10" spans="2:8" ht="15.95" customHeight="1">
      <c r="B10" s="27"/>
      <c r="C10" s="134" t="s">
        <v>316</v>
      </c>
      <c r="D10" s="155">
        <v>5318000000</v>
      </c>
      <c r="E10" s="151" t="s">
        <v>238</v>
      </c>
      <c r="F10" s="141" t="s">
        <v>223</v>
      </c>
      <c r="G10" s="120"/>
    </row>
    <row r="11" spans="2:8" ht="15.95" customHeight="1">
      <c r="B11" s="26" t="s">
        <v>247</v>
      </c>
      <c r="C11" s="134" t="s">
        <v>242</v>
      </c>
      <c r="D11" s="155" t="s">
        <v>90</v>
      </c>
      <c r="E11" s="151" t="s">
        <v>240</v>
      </c>
      <c r="F11" s="141" t="s">
        <v>377</v>
      </c>
      <c r="G11" s="120" t="s">
        <v>337</v>
      </c>
    </row>
    <row r="12" spans="2:8" ht="15.95" customHeight="1">
      <c r="B12" s="121" t="s">
        <v>239</v>
      </c>
      <c r="C12" s="134" t="s">
        <v>243</v>
      </c>
      <c r="D12" s="155" t="s">
        <v>90</v>
      </c>
      <c r="E12" s="151" t="s">
        <v>241</v>
      </c>
      <c r="F12" s="141" t="s">
        <v>223</v>
      </c>
      <c r="G12" s="120"/>
    </row>
    <row r="13" spans="2:8" ht="15.95" customHeight="1">
      <c r="B13" s="122"/>
      <c r="C13" s="136" t="s">
        <v>244</v>
      </c>
      <c r="D13" s="155" t="s">
        <v>90</v>
      </c>
      <c r="E13" s="151"/>
      <c r="F13" s="141" t="s">
        <v>223</v>
      </c>
      <c r="G13" s="120"/>
    </row>
    <row r="14" spans="2:8" ht="15.95" customHeight="1">
      <c r="B14" s="122"/>
      <c r="C14" s="136" t="s">
        <v>245</v>
      </c>
      <c r="D14" s="155" t="s">
        <v>90</v>
      </c>
      <c r="E14" s="151"/>
      <c r="F14" s="141" t="s">
        <v>223</v>
      </c>
      <c r="G14" s="120"/>
    </row>
    <row r="15" spans="2:8" ht="15.95" customHeight="1">
      <c r="B15" s="26" t="s">
        <v>248</v>
      </c>
      <c r="C15" s="134" t="s">
        <v>242</v>
      </c>
      <c r="D15" s="155" t="s">
        <v>90</v>
      </c>
      <c r="E15" s="151" t="s">
        <v>240</v>
      </c>
      <c r="F15" s="141" t="s">
        <v>223</v>
      </c>
      <c r="G15" s="120"/>
    </row>
    <row r="16" spans="2:8" ht="15.95" customHeight="1">
      <c r="B16" s="121" t="s">
        <v>239</v>
      </c>
      <c r="C16" s="134" t="s">
        <v>243</v>
      </c>
      <c r="D16" s="155" t="s">
        <v>90</v>
      </c>
      <c r="E16" s="151" t="s">
        <v>241</v>
      </c>
      <c r="F16" s="141" t="s">
        <v>223</v>
      </c>
      <c r="G16" s="120"/>
    </row>
    <row r="17" spans="2:8" ht="15.95" customHeight="1">
      <c r="B17" s="122"/>
      <c r="C17" s="136" t="s">
        <v>244</v>
      </c>
      <c r="D17" s="155" t="s">
        <v>90</v>
      </c>
      <c r="E17" s="151"/>
      <c r="F17" s="141" t="s">
        <v>223</v>
      </c>
      <c r="G17" s="120"/>
    </row>
    <row r="18" spans="2:8" ht="15.95" customHeight="1">
      <c r="B18" s="150"/>
      <c r="C18" s="136" t="s">
        <v>245</v>
      </c>
      <c r="D18" s="155" t="s">
        <v>90</v>
      </c>
      <c r="E18" s="151"/>
      <c r="F18" s="141" t="s">
        <v>223</v>
      </c>
      <c r="G18" s="120"/>
    </row>
    <row r="19" spans="2:8" ht="15.95" customHeight="1">
      <c r="B19" s="135" t="s">
        <v>318</v>
      </c>
      <c r="C19" s="134" t="s">
        <v>317</v>
      </c>
      <c r="D19" s="190" t="s">
        <v>328</v>
      </c>
      <c r="E19" s="191"/>
      <c r="F19" s="141" t="s">
        <v>223</v>
      </c>
      <c r="G19" s="120"/>
      <c r="H19" s="20"/>
    </row>
    <row r="20" spans="2:8" ht="15.95" customHeight="1">
      <c r="B20" s="35" t="s">
        <v>231</v>
      </c>
      <c r="C20" s="134" t="s">
        <v>123</v>
      </c>
      <c r="D20" s="188" t="s">
        <v>87</v>
      </c>
      <c r="E20" s="189"/>
      <c r="F20" s="142"/>
      <c r="G20" s="120"/>
      <c r="H20" s="20"/>
    </row>
    <row r="21" spans="2:8" ht="15.95" customHeight="1">
      <c r="B21" s="27"/>
      <c r="C21" s="134" t="s">
        <v>232</v>
      </c>
      <c r="D21" s="188" t="s">
        <v>226</v>
      </c>
      <c r="E21" s="189"/>
      <c r="F21" s="143" t="s">
        <v>88</v>
      </c>
      <c r="G21" s="120"/>
      <c r="H21" s="20"/>
    </row>
    <row r="22" spans="2:8" ht="15.95" customHeight="1">
      <c r="B22" s="35"/>
      <c r="C22" s="134" t="s">
        <v>256</v>
      </c>
      <c r="D22" s="188" t="s">
        <v>226</v>
      </c>
      <c r="E22" s="189"/>
      <c r="F22" s="143" t="s">
        <v>88</v>
      </c>
      <c r="G22" s="120"/>
      <c r="H22" s="20"/>
    </row>
    <row r="23" spans="2:8" ht="15.95" customHeight="1">
      <c r="B23" s="30" t="s">
        <v>249</v>
      </c>
      <c r="C23" s="31" t="s">
        <v>95</v>
      </c>
      <c r="D23" s="190" t="s">
        <v>225</v>
      </c>
      <c r="E23" s="191"/>
      <c r="F23" s="141" t="s">
        <v>88</v>
      </c>
      <c r="G23" s="120"/>
      <c r="H23" s="20"/>
    </row>
    <row r="24" spans="2:8" ht="15.95" customHeight="1">
      <c r="B24" s="35" t="s">
        <v>257</v>
      </c>
      <c r="C24" s="31" t="s">
        <v>96</v>
      </c>
      <c r="D24" s="190" t="s">
        <v>225</v>
      </c>
      <c r="E24" s="191"/>
      <c r="F24" s="141" t="s">
        <v>88</v>
      </c>
      <c r="G24" s="120"/>
      <c r="H24" s="20"/>
    </row>
    <row r="25" spans="2:8" ht="15.95" customHeight="1">
      <c r="B25" s="29"/>
      <c r="C25" s="24" t="s">
        <v>253</v>
      </c>
      <c r="D25" s="188" t="s">
        <v>87</v>
      </c>
      <c r="E25" s="189"/>
      <c r="F25" s="143" t="s">
        <v>223</v>
      </c>
      <c r="G25" s="120"/>
      <c r="H25" s="20"/>
    </row>
    <row r="26" spans="2:8" ht="15.95" customHeight="1">
      <c r="B26" s="30" t="s">
        <v>250</v>
      </c>
      <c r="C26" s="31" t="s">
        <v>97</v>
      </c>
      <c r="D26" s="190" t="s">
        <v>378</v>
      </c>
      <c r="E26" s="191"/>
      <c r="F26" s="141" t="s">
        <v>379</v>
      </c>
      <c r="G26" s="120"/>
      <c r="H26" s="20"/>
    </row>
    <row r="27" spans="2:8" ht="15.95" customHeight="1">
      <c r="B27" s="30" t="s">
        <v>251</v>
      </c>
      <c r="C27" s="31" t="s">
        <v>124</v>
      </c>
      <c r="D27" s="188" t="s">
        <v>227</v>
      </c>
      <c r="E27" s="189"/>
      <c r="F27" s="143" t="s">
        <v>88</v>
      </c>
      <c r="G27" s="120"/>
      <c r="H27" s="20"/>
    </row>
    <row r="28" spans="2:8" ht="15.95" customHeight="1">
      <c r="B28" s="30" t="s">
        <v>252</v>
      </c>
      <c r="C28" s="31" t="s">
        <v>254</v>
      </c>
      <c r="D28" s="192" t="s">
        <v>310</v>
      </c>
      <c r="E28" s="193"/>
      <c r="F28" s="141" t="s">
        <v>229</v>
      </c>
      <c r="G28" s="120"/>
      <c r="H28" s="20"/>
    </row>
    <row r="29" spans="2:8" ht="15.95" customHeight="1">
      <c r="B29" s="45" t="s">
        <v>228</v>
      </c>
      <c r="C29" s="31" t="s">
        <v>255</v>
      </c>
      <c r="D29" s="192" t="s">
        <v>310</v>
      </c>
      <c r="E29" s="193"/>
      <c r="F29" s="142"/>
      <c r="G29" s="120"/>
      <c r="H29" s="20"/>
    </row>
    <row r="30" spans="2:8" ht="15.95" customHeight="1">
      <c r="C30" s="31" t="s">
        <v>224</v>
      </c>
      <c r="D30" s="188" t="s">
        <v>227</v>
      </c>
      <c r="E30" s="189"/>
      <c r="F30" s="143" t="s">
        <v>88</v>
      </c>
      <c r="G30" s="120"/>
      <c r="H30" s="20"/>
    </row>
    <row r="31" spans="2:8" ht="15.95" customHeight="1" thickBot="1">
      <c r="B31" s="90"/>
      <c r="C31" s="33" t="s">
        <v>221</v>
      </c>
      <c r="D31" s="196" t="s">
        <v>227</v>
      </c>
      <c r="E31" s="197"/>
      <c r="F31" s="144" t="s">
        <v>88</v>
      </c>
      <c r="G31" s="120"/>
    </row>
    <row r="32" spans="2:8" ht="15.95" customHeight="1">
      <c r="B32" s="88"/>
      <c r="C32" s="88"/>
      <c r="D32" s="159"/>
      <c r="E32" s="89"/>
      <c r="F32" s="89"/>
      <c r="G32" s="20"/>
      <c r="H32" s="20"/>
    </row>
    <row r="33" spans="2:8" ht="15.95" customHeight="1">
      <c r="G33" s="20"/>
      <c r="H33" s="20"/>
    </row>
    <row r="34" spans="2:8" ht="15.95" customHeight="1" thickBot="1">
      <c r="D34" s="200" t="s">
        <v>117</v>
      </c>
      <c r="E34" s="201"/>
      <c r="G34" s="20"/>
      <c r="H34" s="20"/>
    </row>
    <row r="35" spans="2:8" ht="15.95" customHeight="1">
      <c r="B35" s="26" t="s">
        <v>258</v>
      </c>
      <c r="C35" s="134" t="s">
        <v>260</v>
      </c>
      <c r="D35" s="198" t="s">
        <v>310</v>
      </c>
      <c r="E35" s="199"/>
      <c r="F35" s="140" t="s">
        <v>229</v>
      </c>
      <c r="G35" s="120"/>
    </row>
    <row r="36" spans="2:8" ht="15.95" customHeight="1">
      <c r="B36" s="121" t="s">
        <v>239</v>
      </c>
      <c r="C36" s="24" t="s">
        <v>262</v>
      </c>
      <c r="D36" s="160" t="s">
        <v>90</v>
      </c>
      <c r="E36" s="137" t="s">
        <v>240</v>
      </c>
      <c r="F36" s="141" t="s">
        <v>229</v>
      </c>
      <c r="G36" s="120"/>
    </row>
    <row r="37" spans="2:8" ht="15.95" customHeight="1">
      <c r="C37" s="24" t="s">
        <v>263</v>
      </c>
      <c r="D37" s="160" t="s">
        <v>90</v>
      </c>
      <c r="E37" s="137" t="s">
        <v>238</v>
      </c>
      <c r="F37" s="141" t="s">
        <v>229</v>
      </c>
      <c r="G37" s="120"/>
    </row>
    <row r="38" spans="2:8" ht="15.95" customHeight="1">
      <c r="B38" s="26" t="s">
        <v>264</v>
      </c>
      <c r="C38" s="23" t="s">
        <v>260</v>
      </c>
      <c r="D38" s="194" t="s">
        <v>310</v>
      </c>
      <c r="E38" s="195"/>
      <c r="F38" s="141" t="s">
        <v>229</v>
      </c>
      <c r="G38" s="120"/>
    </row>
    <row r="39" spans="2:8" ht="15.95" customHeight="1">
      <c r="B39" s="26" t="s">
        <v>259</v>
      </c>
      <c r="C39" s="23" t="s">
        <v>261</v>
      </c>
      <c r="D39" s="194" t="s">
        <v>310</v>
      </c>
      <c r="E39" s="195"/>
      <c r="F39" s="141" t="s">
        <v>229</v>
      </c>
      <c r="G39" s="120"/>
    </row>
    <row r="40" spans="2:8" ht="15.95" customHeight="1">
      <c r="B40" s="121" t="s">
        <v>239</v>
      </c>
      <c r="C40" s="24" t="s">
        <v>268</v>
      </c>
      <c r="D40" s="160" t="s">
        <v>90</v>
      </c>
      <c r="E40" s="137" t="s">
        <v>238</v>
      </c>
      <c r="F40" s="141" t="s">
        <v>229</v>
      </c>
      <c r="G40" s="120"/>
    </row>
    <row r="41" spans="2:8" ht="15.95" customHeight="1">
      <c r="B41" s="26" t="s">
        <v>265</v>
      </c>
      <c r="C41" s="23" t="s">
        <v>269</v>
      </c>
      <c r="D41" s="194" t="s">
        <v>310</v>
      </c>
      <c r="E41" s="195"/>
      <c r="F41" s="141" t="s">
        <v>229</v>
      </c>
      <c r="G41" s="120"/>
    </row>
    <row r="42" spans="2:8" ht="15.95" customHeight="1">
      <c r="B42" s="121" t="s">
        <v>239</v>
      </c>
      <c r="C42" s="24" t="s">
        <v>268</v>
      </c>
      <c r="D42" s="160" t="s">
        <v>90</v>
      </c>
      <c r="E42" s="137" t="s">
        <v>238</v>
      </c>
      <c r="F42" s="141" t="s">
        <v>229</v>
      </c>
      <c r="G42" s="120"/>
    </row>
    <row r="43" spans="2:8" ht="15.95" customHeight="1">
      <c r="B43" s="26" t="s">
        <v>266</v>
      </c>
      <c r="C43" s="23" t="s">
        <v>270</v>
      </c>
      <c r="D43" s="194" t="s">
        <v>310</v>
      </c>
      <c r="E43" s="195"/>
      <c r="F43" s="141" t="s">
        <v>229</v>
      </c>
      <c r="G43" s="120"/>
    </row>
    <row r="44" spans="2:8" ht="15.95" customHeight="1">
      <c r="B44" s="121" t="s">
        <v>239</v>
      </c>
      <c r="C44" s="24" t="s">
        <v>268</v>
      </c>
      <c r="D44" s="160" t="s">
        <v>90</v>
      </c>
      <c r="E44" s="137" t="s">
        <v>238</v>
      </c>
      <c r="F44" s="141" t="s">
        <v>229</v>
      </c>
      <c r="G44" s="120"/>
    </row>
    <row r="45" spans="2:8" ht="28.5" customHeight="1">
      <c r="B45" s="26" t="s">
        <v>267</v>
      </c>
      <c r="C45" s="23" t="s">
        <v>271</v>
      </c>
      <c r="D45" s="194" t="s">
        <v>380</v>
      </c>
      <c r="E45" s="195"/>
      <c r="F45" s="141" t="s">
        <v>381</v>
      </c>
      <c r="G45" s="120"/>
    </row>
    <row r="46" spans="2:8" s="133" customFormat="1" ht="15.95" customHeight="1" thickBot="1">
      <c r="B46" s="148" t="s">
        <v>239</v>
      </c>
      <c r="C46" s="149" t="s">
        <v>268</v>
      </c>
      <c r="D46" s="161" t="s">
        <v>90</v>
      </c>
      <c r="E46" s="145" t="s">
        <v>238</v>
      </c>
      <c r="F46" s="146" t="s">
        <v>229</v>
      </c>
      <c r="G46" s="120"/>
      <c r="H46" s="131"/>
    </row>
    <row r="47" spans="2:8" ht="15.95" customHeight="1"/>
  </sheetData>
  <mergeCells count="20">
    <mergeCell ref="D45:E45"/>
    <mergeCell ref="D31:E31"/>
    <mergeCell ref="D35:E35"/>
    <mergeCell ref="D38:E38"/>
    <mergeCell ref="D39:E39"/>
    <mergeCell ref="D41:E41"/>
    <mergeCell ref="D43:E43"/>
    <mergeCell ref="D34:E34"/>
    <mergeCell ref="D30:E30"/>
    <mergeCell ref="D19:E19"/>
    <mergeCell ref="D20:E20"/>
    <mergeCell ref="D21:E21"/>
    <mergeCell ref="D22:E22"/>
    <mergeCell ref="D23:E23"/>
    <mergeCell ref="D24:E24"/>
    <mergeCell ref="D25:E25"/>
    <mergeCell ref="D26:E26"/>
    <mergeCell ref="D27:E27"/>
    <mergeCell ref="D28:E28"/>
    <mergeCell ref="D29:E29"/>
  </mergeCells>
  <dataValidations xWindow="1043" yWindow="1056" count="2">
    <dataValidation allowBlank="1" sqref="F28:F29 F23:F24 F31 F26 D23:D24 D26 F35:F46 F5:F2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8:E29 D35:E35 D38:E39 D41:E41 D43:E43 D45:E45 D19:E19">
      <formula1>"Yes,No,Partially,Not applicable,&lt;choose option&gt;"</formula1>
    </dataValidation>
  </dataValidations>
  <pageMargins left="0.75" right="0.75" top="1" bottom="1" header="0.5" footer="0.5"/>
  <pageSetup paperSize="9" scale="52" orientation="landscape" horizontalDpi="2400" verticalDpi="24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C84"/>
  <sheetViews>
    <sheetView tabSelected="1" topLeftCell="D1" zoomScale="85" zoomScaleNormal="85" zoomScalePageLayoutView="85" workbookViewId="0">
      <selection activeCell="K15" sqref="K15"/>
    </sheetView>
  </sheetViews>
  <sheetFormatPr defaultColWidth="10.875" defaultRowHeight="15.75"/>
  <cols>
    <col min="1" max="1" width="3.625" style="1" customWidth="1"/>
    <col min="2" max="2" width="7.375" style="3" customWidth="1"/>
    <col min="3" max="3" width="59.5" style="1" customWidth="1"/>
    <col min="4" max="4" width="38.125" style="1" customWidth="1"/>
    <col min="5" max="7" width="25.125" style="1" customWidth="1"/>
    <col min="8" max="8" width="16.125" style="1" customWidth="1"/>
    <col min="9" max="28" width="12.25" style="1" customWidth="1"/>
    <col min="29" max="29" width="12.625" style="1" bestFit="1" customWidth="1"/>
    <col min="30" max="16384" width="10.875" style="1"/>
  </cols>
  <sheetData>
    <row r="1" spans="2:29" ht="15.95" customHeight="1"/>
    <row r="2" spans="2:29" ht="26.25">
      <c r="B2" s="37" t="s">
        <v>203</v>
      </c>
      <c r="G2" s="107" t="s">
        <v>286</v>
      </c>
      <c r="H2" s="16" t="s">
        <v>206</v>
      </c>
      <c r="I2" s="19"/>
      <c r="J2" s="15"/>
      <c r="K2" s="15"/>
      <c r="L2" s="15"/>
      <c r="M2" s="15"/>
      <c r="N2" s="15"/>
      <c r="O2" s="15"/>
      <c r="P2" s="15"/>
      <c r="Q2" s="15"/>
      <c r="R2" s="15"/>
      <c r="S2" s="15"/>
      <c r="T2" s="15"/>
      <c r="U2" s="15"/>
      <c r="V2" s="15"/>
      <c r="W2" s="15"/>
      <c r="X2" s="15"/>
      <c r="Y2" s="15"/>
      <c r="Z2" s="15"/>
      <c r="AA2" s="15"/>
      <c r="AB2" s="13"/>
    </row>
    <row r="3" spans="2:29">
      <c r="B3" s="85" t="s">
        <v>204</v>
      </c>
      <c r="G3" s="106" t="s">
        <v>332</v>
      </c>
      <c r="H3" s="87" t="s">
        <v>213</v>
      </c>
      <c r="J3" s="5"/>
      <c r="K3" s="5"/>
      <c r="L3" s="5"/>
      <c r="M3" s="5"/>
      <c r="N3" s="5"/>
      <c r="O3" s="5"/>
      <c r="P3" s="5"/>
      <c r="Q3" s="5"/>
      <c r="R3" s="5"/>
      <c r="S3" s="5"/>
      <c r="T3" s="5"/>
      <c r="U3" s="5"/>
      <c r="V3" s="5"/>
      <c r="W3" s="5"/>
      <c r="X3" s="5"/>
      <c r="Y3" s="5"/>
      <c r="Z3" s="5"/>
      <c r="AA3" s="5"/>
      <c r="AB3" s="6"/>
    </row>
    <row r="4" spans="2:29">
      <c r="B4" s="86" t="s">
        <v>210</v>
      </c>
      <c r="H4" s="17" t="s">
        <v>79</v>
      </c>
      <c r="I4" s="63" t="s">
        <v>340</v>
      </c>
      <c r="J4" s="63" t="s">
        <v>341</v>
      </c>
      <c r="K4" s="63" t="s">
        <v>342</v>
      </c>
      <c r="L4" s="63" t="s">
        <v>343</v>
      </c>
      <c r="M4" s="63" t="s">
        <v>344</v>
      </c>
      <c r="N4" s="63" t="s">
        <v>345</v>
      </c>
      <c r="O4" s="63" t="s">
        <v>346</v>
      </c>
      <c r="P4" s="63" t="s">
        <v>347</v>
      </c>
      <c r="Q4" s="63" t="s">
        <v>348</v>
      </c>
      <c r="R4" s="63" t="s">
        <v>349</v>
      </c>
      <c r="S4" s="63" t="s">
        <v>350</v>
      </c>
      <c r="T4" s="63" t="s">
        <v>351</v>
      </c>
      <c r="U4" s="63" t="s">
        <v>352</v>
      </c>
      <c r="V4" s="63" t="s">
        <v>353</v>
      </c>
      <c r="W4" s="63" t="s">
        <v>354</v>
      </c>
      <c r="X4" s="63" t="s">
        <v>355</v>
      </c>
      <c r="Y4" s="63" t="s">
        <v>356</v>
      </c>
      <c r="Z4" s="63" t="s">
        <v>357</v>
      </c>
      <c r="AA4" s="63" t="s">
        <v>358</v>
      </c>
      <c r="AB4" s="63" t="s">
        <v>359</v>
      </c>
    </row>
    <row r="5" spans="2:29">
      <c r="B5" s="86"/>
      <c r="H5" s="11" t="s">
        <v>80</v>
      </c>
      <c r="I5" s="63"/>
      <c r="J5" s="63"/>
      <c r="K5" s="63"/>
      <c r="L5" s="64"/>
      <c r="M5" s="64"/>
      <c r="N5" s="64"/>
      <c r="O5" s="64"/>
      <c r="P5" s="64"/>
      <c r="Q5" s="64"/>
      <c r="R5" s="64"/>
      <c r="S5" s="64"/>
      <c r="T5" s="64"/>
      <c r="U5" s="64"/>
      <c r="V5" s="64"/>
      <c r="W5" s="64"/>
      <c r="X5" s="64"/>
      <c r="Y5" s="64"/>
      <c r="Z5" s="64"/>
      <c r="AA5" s="64"/>
      <c r="AB5" s="65"/>
    </row>
    <row r="6" spans="2:29">
      <c r="H6" s="12" t="s">
        <v>1</v>
      </c>
      <c r="I6" s="66" t="s">
        <v>360</v>
      </c>
      <c r="J6" s="66" t="s">
        <v>360</v>
      </c>
      <c r="K6" s="66" t="s">
        <v>360</v>
      </c>
      <c r="L6" s="66" t="s">
        <v>360</v>
      </c>
      <c r="M6" s="66" t="s">
        <v>360</v>
      </c>
      <c r="N6" s="66" t="s">
        <v>360</v>
      </c>
      <c r="O6" s="66" t="s">
        <v>360</v>
      </c>
      <c r="P6" s="66" t="s">
        <v>360</v>
      </c>
      <c r="Q6" s="66" t="s">
        <v>360</v>
      </c>
      <c r="R6" s="66" t="s">
        <v>360</v>
      </c>
      <c r="S6" s="66" t="s">
        <v>360</v>
      </c>
      <c r="T6" s="66" t="s">
        <v>360</v>
      </c>
      <c r="U6" s="66" t="s">
        <v>360</v>
      </c>
      <c r="V6" s="66" t="s">
        <v>360</v>
      </c>
      <c r="W6" s="66" t="s">
        <v>360</v>
      </c>
      <c r="X6" s="66" t="s">
        <v>360</v>
      </c>
      <c r="Y6" s="66" t="s">
        <v>360</v>
      </c>
      <c r="Z6" s="66" t="s">
        <v>360</v>
      </c>
      <c r="AA6" s="66" t="s">
        <v>360</v>
      </c>
      <c r="AB6" s="66" t="s">
        <v>360</v>
      </c>
    </row>
    <row r="7" spans="2:29" ht="21">
      <c r="B7" s="16" t="s">
        <v>205</v>
      </c>
      <c r="C7" s="15"/>
      <c r="D7" s="15"/>
      <c r="E7" s="205" t="s">
        <v>308</v>
      </c>
      <c r="F7" s="206"/>
      <c r="G7" s="207"/>
      <c r="H7" s="210" t="s">
        <v>287</v>
      </c>
      <c r="I7" s="211"/>
      <c r="J7" s="211"/>
      <c r="K7" s="211"/>
      <c r="L7" s="211"/>
      <c r="M7" s="211"/>
      <c r="N7" s="211"/>
      <c r="O7" s="211"/>
      <c r="P7" s="211"/>
      <c r="Q7" s="211"/>
      <c r="R7" s="211"/>
      <c r="S7" s="211"/>
      <c r="T7" s="211"/>
      <c r="U7" s="211"/>
      <c r="V7" s="211"/>
      <c r="W7" s="211"/>
      <c r="X7" s="211"/>
      <c r="Y7" s="211"/>
      <c r="Z7" s="211"/>
      <c r="AA7" s="211"/>
      <c r="AB7" s="211"/>
    </row>
    <row r="8" spans="2:29" ht="65.099999999999994" customHeight="1">
      <c r="B8" s="202" t="s">
        <v>321</v>
      </c>
      <c r="C8" s="203"/>
      <c r="D8" s="204"/>
      <c r="E8" s="202" t="s">
        <v>322</v>
      </c>
      <c r="F8" s="203"/>
      <c r="G8" s="204"/>
      <c r="H8" s="208" t="s">
        <v>215</v>
      </c>
      <c r="I8" s="209"/>
      <c r="J8" s="209"/>
      <c r="K8" s="209"/>
      <c r="L8" s="209"/>
      <c r="M8" s="209"/>
      <c r="N8" s="209"/>
      <c r="O8" s="209"/>
      <c r="P8" s="209"/>
      <c r="Q8" s="209"/>
      <c r="R8" s="209"/>
      <c r="S8" s="209"/>
      <c r="T8" s="209"/>
      <c r="U8" s="209"/>
      <c r="V8" s="209"/>
      <c r="W8" s="209"/>
      <c r="X8" s="209"/>
      <c r="Y8" s="209"/>
      <c r="Z8" s="209"/>
      <c r="AA8" s="209"/>
      <c r="AB8" s="209"/>
    </row>
    <row r="9" spans="2:29" ht="31.5">
      <c r="B9" s="55" t="s">
        <v>202</v>
      </c>
      <c r="C9" s="7"/>
      <c r="D9" s="56" t="s">
        <v>118</v>
      </c>
      <c r="E9" s="57" t="s">
        <v>11</v>
      </c>
      <c r="F9" s="93" t="s">
        <v>272</v>
      </c>
      <c r="G9" s="56" t="s">
        <v>281</v>
      </c>
      <c r="H9" s="175" t="s">
        <v>78</v>
      </c>
      <c r="I9" s="165">
        <v>118011</v>
      </c>
      <c r="J9" s="166">
        <v>143115443</v>
      </c>
      <c r="K9" s="166">
        <v>292017625</v>
      </c>
      <c r="L9" s="166">
        <v>486544</v>
      </c>
      <c r="M9" s="166">
        <v>308156190</v>
      </c>
      <c r="N9" s="166">
        <v>311849995</v>
      </c>
      <c r="O9" s="166">
        <v>102720132</v>
      </c>
      <c r="P9" s="166">
        <v>116545</v>
      </c>
      <c r="Q9" s="166">
        <v>429368</v>
      </c>
      <c r="R9" s="166">
        <v>238694330</v>
      </c>
      <c r="S9" s="166">
        <v>953846411</v>
      </c>
      <c r="T9" s="166">
        <v>144168300</v>
      </c>
      <c r="U9" s="166">
        <v>212354388</v>
      </c>
      <c r="V9" s="166">
        <v>25041863</v>
      </c>
      <c r="W9" s="166">
        <v>412066210</v>
      </c>
      <c r="X9" s="166">
        <v>1673</v>
      </c>
      <c r="Y9" s="166">
        <v>2592</v>
      </c>
      <c r="Z9" s="166">
        <v>30158</v>
      </c>
      <c r="AA9" s="166">
        <v>98356187</v>
      </c>
      <c r="AB9" s="166">
        <v>8287200</v>
      </c>
      <c r="AC9" s="174">
        <f>SUM(I9:AB9)</f>
        <v>3251859165</v>
      </c>
    </row>
    <row r="10" spans="2:29">
      <c r="B10" s="75" t="s">
        <v>126</v>
      </c>
      <c r="C10" s="76" t="s">
        <v>127</v>
      </c>
      <c r="D10" s="9"/>
      <c r="E10" s="68"/>
      <c r="F10" s="94"/>
      <c r="G10" s="101"/>
      <c r="H10" s="60">
        <f t="shared" ref="H10:H57" si="0">SUM(I10:AB10)</f>
        <v>0</v>
      </c>
    </row>
    <row r="11" spans="2:29">
      <c r="B11" s="77" t="s">
        <v>128</v>
      </c>
      <c r="C11" s="78" t="s">
        <v>129</v>
      </c>
      <c r="D11" s="8"/>
      <c r="E11" s="68"/>
      <c r="F11" s="94"/>
      <c r="G11" s="101"/>
      <c r="H11" s="168">
        <f t="shared" si="0"/>
        <v>0</v>
      </c>
    </row>
    <row r="12" spans="2:29">
      <c r="B12" s="72" t="s">
        <v>130</v>
      </c>
      <c r="C12" s="52" t="s">
        <v>131</v>
      </c>
      <c r="D12" s="47" t="s">
        <v>382</v>
      </c>
      <c r="E12" t="s">
        <v>362</v>
      </c>
      <c r="F12" s="163" t="s">
        <v>361</v>
      </c>
      <c r="G12" s="170">
        <v>602930950</v>
      </c>
      <c r="H12" s="168">
        <f t="shared" si="0"/>
        <v>0</v>
      </c>
    </row>
    <row r="13" spans="2:29">
      <c r="B13" s="72" t="s">
        <v>130</v>
      </c>
      <c r="C13" s="52" t="s">
        <v>131</v>
      </c>
      <c r="D13" s="47" t="s">
        <v>382</v>
      </c>
      <c r="E13" t="s">
        <v>364</v>
      </c>
      <c r="F13" s="163" t="s">
        <v>361</v>
      </c>
      <c r="G13" s="170">
        <v>12608587</v>
      </c>
      <c r="H13" s="168">
        <f t="shared" si="0"/>
        <v>0</v>
      </c>
    </row>
    <row r="14" spans="2:29">
      <c r="B14" s="72" t="s">
        <v>130</v>
      </c>
      <c r="C14" s="52" t="s">
        <v>131</v>
      </c>
      <c r="D14" s="47" t="s">
        <v>382</v>
      </c>
      <c r="E14" t="s">
        <v>365</v>
      </c>
      <c r="F14" s="163" t="s">
        <v>361</v>
      </c>
      <c r="G14" s="170">
        <v>491287834</v>
      </c>
      <c r="H14" s="168">
        <f t="shared" si="0"/>
        <v>0</v>
      </c>
    </row>
    <row r="15" spans="2:29">
      <c r="B15" s="72" t="s">
        <v>132</v>
      </c>
      <c r="C15" s="52" t="s">
        <v>133</v>
      </c>
      <c r="D15" s="47" t="s">
        <v>383</v>
      </c>
      <c r="E15" s="68"/>
      <c r="F15" s="5"/>
      <c r="G15" s="171"/>
      <c r="H15" s="168">
        <f t="shared" si="0"/>
        <v>0</v>
      </c>
    </row>
    <row r="16" spans="2:29">
      <c r="B16" s="72" t="s">
        <v>134</v>
      </c>
      <c r="C16" s="52" t="s">
        <v>135</v>
      </c>
      <c r="D16" s="47" t="s">
        <v>382</v>
      </c>
      <c r="E16" t="s">
        <v>366</v>
      </c>
      <c r="F16" s="163" t="s">
        <v>361</v>
      </c>
      <c r="G16" s="170">
        <v>8655278</v>
      </c>
      <c r="H16" s="168">
        <f t="shared" si="0"/>
        <v>0</v>
      </c>
    </row>
    <row r="17" spans="2:13">
      <c r="B17" s="72" t="s">
        <v>136</v>
      </c>
      <c r="C17" s="52" t="s">
        <v>137</v>
      </c>
      <c r="D17" s="47" t="s">
        <v>383</v>
      </c>
      <c r="E17" s="68"/>
      <c r="F17" s="94"/>
      <c r="G17" s="171"/>
      <c r="H17" s="168">
        <f t="shared" si="0"/>
        <v>0</v>
      </c>
    </row>
    <row r="18" spans="2:13">
      <c r="B18" s="80" t="s">
        <v>138</v>
      </c>
      <c r="C18" s="78" t="s">
        <v>139</v>
      </c>
      <c r="D18" s="8"/>
      <c r="E18" s="68"/>
      <c r="F18" s="94"/>
      <c r="G18" s="171"/>
      <c r="H18" s="168">
        <f t="shared" si="0"/>
        <v>0</v>
      </c>
    </row>
    <row r="19" spans="2:13">
      <c r="B19" s="72" t="s">
        <v>140</v>
      </c>
      <c r="C19" s="52" t="s">
        <v>141</v>
      </c>
      <c r="D19" s="47" t="s">
        <v>383</v>
      </c>
      <c r="E19" t="s">
        <v>363</v>
      </c>
      <c r="F19" s="163" t="s">
        <v>361</v>
      </c>
      <c r="G19" s="170">
        <v>17607462</v>
      </c>
      <c r="H19" s="168">
        <f t="shared" si="0"/>
        <v>0</v>
      </c>
    </row>
    <row r="20" spans="2:13">
      <c r="B20" s="72" t="s">
        <v>142</v>
      </c>
      <c r="C20" s="52" t="s">
        <v>143</v>
      </c>
      <c r="D20" s="47" t="s">
        <v>383</v>
      </c>
      <c r="E20" s="68"/>
      <c r="F20" s="94"/>
      <c r="G20" s="101"/>
      <c r="H20" s="168">
        <f t="shared" si="0"/>
        <v>0</v>
      </c>
    </row>
    <row r="21" spans="2:13">
      <c r="B21" s="80" t="s">
        <v>146</v>
      </c>
      <c r="C21" s="78" t="s">
        <v>147</v>
      </c>
      <c r="D21" s="9"/>
      <c r="E21" s="68"/>
      <c r="F21" s="94"/>
      <c r="G21" s="101"/>
      <c r="H21" s="60">
        <f t="shared" si="0"/>
        <v>0</v>
      </c>
    </row>
    <row r="22" spans="2:13">
      <c r="B22" s="72" t="s">
        <v>148</v>
      </c>
      <c r="C22" s="52" t="s">
        <v>149</v>
      </c>
      <c r="D22" s="47" t="s">
        <v>382</v>
      </c>
      <c r="E22" t="s">
        <v>373</v>
      </c>
      <c r="F22" t="s">
        <v>368</v>
      </c>
      <c r="G22" s="172">
        <v>35063</v>
      </c>
      <c r="H22" s="60">
        <f t="shared" si="0"/>
        <v>0</v>
      </c>
    </row>
    <row r="23" spans="2:13">
      <c r="B23" s="72" t="s">
        <v>150</v>
      </c>
      <c r="C23" s="52" t="s">
        <v>151</v>
      </c>
      <c r="D23" s="47" t="s">
        <v>383</v>
      </c>
      <c r="E23" s="68"/>
      <c r="F23" s="94"/>
      <c r="G23" s="101"/>
      <c r="H23" s="60">
        <f t="shared" si="0"/>
        <v>0</v>
      </c>
    </row>
    <row r="24" spans="2:13">
      <c r="B24" s="72" t="s">
        <v>152</v>
      </c>
      <c r="C24" s="52" t="s">
        <v>153</v>
      </c>
      <c r="D24" s="47" t="s">
        <v>383</v>
      </c>
      <c r="E24" s="68"/>
      <c r="F24" s="94"/>
      <c r="G24" s="102"/>
      <c r="H24" s="60">
        <f t="shared" si="0"/>
        <v>0</v>
      </c>
    </row>
    <row r="25" spans="2:13">
      <c r="B25" s="77" t="s">
        <v>154</v>
      </c>
      <c r="C25" s="78" t="s">
        <v>155</v>
      </c>
      <c r="D25" s="9"/>
      <c r="E25" s="68"/>
      <c r="F25" s="94"/>
      <c r="G25" s="101"/>
      <c r="H25" s="60">
        <f t="shared" si="0"/>
        <v>0</v>
      </c>
    </row>
    <row r="26" spans="2:13">
      <c r="B26" s="72" t="s">
        <v>156</v>
      </c>
      <c r="C26" s="52" t="s">
        <v>157</v>
      </c>
      <c r="D26" s="47" t="s">
        <v>383</v>
      </c>
      <c r="E26" s="68"/>
      <c r="F26" s="94"/>
      <c r="G26" s="101"/>
      <c r="H26" s="60">
        <f t="shared" si="0"/>
        <v>0</v>
      </c>
    </row>
    <row r="27" spans="2:13">
      <c r="B27" s="72" t="s">
        <v>158</v>
      </c>
      <c r="C27" s="52" t="s">
        <v>159</v>
      </c>
      <c r="D27" s="47" t="s">
        <v>383</v>
      </c>
      <c r="E27" s="68"/>
      <c r="F27" s="94"/>
      <c r="G27" s="101"/>
      <c r="H27" s="60">
        <f t="shared" si="0"/>
        <v>0</v>
      </c>
    </row>
    <row r="28" spans="2:13">
      <c r="B28" s="72" t="s">
        <v>160</v>
      </c>
      <c r="C28" s="52" t="s">
        <v>161</v>
      </c>
      <c r="D28" s="47" t="s">
        <v>383</v>
      </c>
      <c r="E28" s="68"/>
      <c r="F28" s="94"/>
      <c r="G28" s="101"/>
      <c r="H28" s="60">
        <f t="shared" si="0"/>
        <v>0</v>
      </c>
      <c r="K28" s="163"/>
      <c r="L28" s="164"/>
      <c r="M28" s="164"/>
    </row>
    <row r="29" spans="2:13">
      <c r="B29" s="72" t="s">
        <v>162</v>
      </c>
      <c r="C29" s="52" t="s">
        <v>163</v>
      </c>
      <c r="D29" s="47" t="s">
        <v>383</v>
      </c>
      <c r="E29" s="68"/>
      <c r="F29" s="94"/>
      <c r="G29" s="101"/>
      <c r="H29" s="60">
        <f t="shared" si="0"/>
        <v>0</v>
      </c>
      <c r="J29" s="167"/>
      <c r="L29" s="164"/>
    </row>
    <row r="30" spans="2:13">
      <c r="B30" s="73"/>
      <c r="C30" s="52"/>
      <c r="D30" s="9"/>
      <c r="E30" s="68"/>
      <c r="F30" s="94"/>
      <c r="G30" s="101"/>
      <c r="H30" s="60">
        <f t="shared" si="0"/>
        <v>0</v>
      </c>
      <c r="J30" s="167"/>
      <c r="L30" s="164"/>
    </row>
    <row r="31" spans="2:13">
      <c r="B31" s="79" t="s">
        <v>164</v>
      </c>
      <c r="C31" s="76" t="s">
        <v>165</v>
      </c>
      <c r="D31" s="8"/>
      <c r="E31" s="68"/>
      <c r="F31" s="94"/>
      <c r="G31" s="101"/>
      <c r="H31" s="60">
        <f t="shared" si="0"/>
        <v>0</v>
      </c>
      <c r="J31" s="167"/>
      <c r="L31" s="164"/>
    </row>
    <row r="32" spans="2:13">
      <c r="B32" s="72" t="s">
        <v>166</v>
      </c>
      <c r="C32" s="52" t="s">
        <v>167</v>
      </c>
      <c r="D32" s="47" t="s">
        <v>383</v>
      </c>
      <c r="E32" s="68"/>
      <c r="F32" s="94"/>
      <c r="G32" s="101"/>
      <c r="H32" s="60">
        <f t="shared" si="0"/>
        <v>0</v>
      </c>
      <c r="J32" s="167"/>
      <c r="L32" s="164"/>
    </row>
    <row r="33" spans="2:13">
      <c r="B33" s="73"/>
      <c r="C33" s="53"/>
      <c r="D33" s="9"/>
      <c r="E33" s="68"/>
      <c r="F33" s="94"/>
      <c r="G33" s="101"/>
      <c r="H33" s="60">
        <f t="shared" si="0"/>
        <v>0</v>
      </c>
      <c r="J33" s="167"/>
      <c r="L33" s="164"/>
    </row>
    <row r="34" spans="2:13">
      <c r="B34" s="79" t="s">
        <v>168</v>
      </c>
      <c r="C34" s="76" t="s">
        <v>0</v>
      </c>
      <c r="D34" s="9"/>
      <c r="E34" s="68"/>
      <c r="F34" s="94"/>
      <c r="G34" s="101"/>
      <c r="H34" s="60">
        <f t="shared" si="0"/>
        <v>0</v>
      </c>
      <c r="J34" s="167"/>
      <c r="L34" s="164"/>
    </row>
    <row r="35" spans="2:13">
      <c r="B35" s="80" t="s">
        <v>169</v>
      </c>
      <c r="C35" s="78" t="s">
        <v>170</v>
      </c>
      <c r="D35" s="9"/>
      <c r="E35" s="68"/>
      <c r="F35" s="94"/>
      <c r="G35" s="101"/>
      <c r="H35" s="60">
        <f t="shared" si="0"/>
        <v>0</v>
      </c>
      <c r="K35"/>
      <c r="L35" s="164"/>
      <c r="M35" s="164"/>
    </row>
    <row r="36" spans="2:13">
      <c r="B36" s="80" t="s">
        <v>171</v>
      </c>
      <c r="C36" s="78" t="s">
        <v>172</v>
      </c>
      <c r="D36" s="9"/>
      <c r="E36" s="68"/>
      <c r="F36" s="94"/>
      <c r="G36" s="101"/>
      <c r="H36" s="60">
        <f t="shared" si="0"/>
        <v>0</v>
      </c>
      <c r="J36" s="167"/>
      <c r="L36" s="164"/>
      <c r="M36" s="164"/>
    </row>
    <row r="37" spans="2:13">
      <c r="B37" s="72" t="s">
        <v>173</v>
      </c>
      <c r="C37" s="52" t="s">
        <v>174</v>
      </c>
      <c r="D37" s="47" t="s">
        <v>383</v>
      </c>
      <c r="E37" s="68"/>
      <c r="F37" s="94"/>
      <c r="G37" s="101"/>
      <c r="H37" s="60">
        <f t="shared" si="0"/>
        <v>0</v>
      </c>
      <c r="J37" s="167"/>
      <c r="K37"/>
      <c r="L37" s="164"/>
      <c r="M37"/>
    </row>
    <row r="38" spans="2:13">
      <c r="B38" s="72" t="s">
        <v>175</v>
      </c>
      <c r="C38" s="52" t="s">
        <v>176</v>
      </c>
      <c r="D38" s="47" t="s">
        <v>383</v>
      </c>
      <c r="E38" s="68"/>
      <c r="F38" s="94"/>
      <c r="G38" s="101"/>
      <c r="H38" s="60">
        <f t="shared" si="0"/>
        <v>0</v>
      </c>
      <c r="J38" s="167"/>
    </row>
    <row r="39" spans="2:13">
      <c r="B39" s="72" t="s">
        <v>177</v>
      </c>
      <c r="C39" s="52" t="s">
        <v>178</v>
      </c>
      <c r="D39" s="47" t="s">
        <v>383</v>
      </c>
      <c r="E39" s="68"/>
      <c r="F39" s="94"/>
      <c r="G39" s="102"/>
      <c r="H39" s="60">
        <f t="shared" si="0"/>
        <v>0</v>
      </c>
      <c r="J39" s="167"/>
      <c r="K39"/>
      <c r="L39" s="164"/>
    </row>
    <row r="40" spans="2:13">
      <c r="B40" s="80" t="s">
        <v>179</v>
      </c>
      <c r="C40" s="78" t="s">
        <v>180</v>
      </c>
      <c r="D40" s="8"/>
      <c r="E40" s="68"/>
      <c r="F40" s="94"/>
      <c r="G40" s="102"/>
      <c r="H40" s="60">
        <f t="shared" si="0"/>
        <v>0</v>
      </c>
      <c r="J40" s="167"/>
      <c r="K40"/>
      <c r="L40" s="164"/>
      <c r="M40"/>
    </row>
    <row r="41" spans="2:13">
      <c r="B41" s="72" t="s">
        <v>181</v>
      </c>
      <c r="C41" s="52" t="s">
        <v>182</v>
      </c>
      <c r="D41" s="47" t="s">
        <v>382</v>
      </c>
      <c r="E41" t="s">
        <v>369</v>
      </c>
      <c r="F41" t="s">
        <v>368</v>
      </c>
      <c r="G41" s="172">
        <v>2088389050</v>
      </c>
      <c r="H41" s="60">
        <f t="shared" si="0"/>
        <v>0</v>
      </c>
      <c r="J41" s="167"/>
      <c r="L41" s="164"/>
    </row>
    <row r="42" spans="2:13">
      <c r="B42" s="72" t="s">
        <v>183</v>
      </c>
      <c r="C42" s="52" t="s">
        <v>184</v>
      </c>
      <c r="D42" s="47" t="s">
        <v>383</v>
      </c>
      <c r="E42" s="68"/>
      <c r="F42" s="94"/>
      <c r="G42" s="101"/>
      <c r="H42" s="60">
        <f t="shared" si="0"/>
        <v>0</v>
      </c>
      <c r="J42"/>
      <c r="K42"/>
      <c r="L42" s="164"/>
      <c r="M42" s="164"/>
    </row>
    <row r="43" spans="2:13">
      <c r="B43" s="80" t="s">
        <v>179</v>
      </c>
      <c r="C43" s="78" t="s">
        <v>185</v>
      </c>
      <c r="D43" s="8"/>
      <c r="E43" s="68"/>
      <c r="F43" s="94"/>
      <c r="G43" s="101"/>
      <c r="H43" s="60">
        <f t="shared" si="0"/>
        <v>0</v>
      </c>
      <c r="J43" s="167"/>
      <c r="K43"/>
      <c r="L43" s="164"/>
      <c r="M43" s="164"/>
    </row>
    <row r="44" spans="2:13">
      <c r="B44" s="72" t="s">
        <v>186</v>
      </c>
      <c r="C44" s="52" t="s">
        <v>187</v>
      </c>
      <c r="D44" s="47" t="s">
        <v>383</v>
      </c>
      <c r="E44" s="68"/>
      <c r="F44" s="94"/>
      <c r="G44" s="101"/>
      <c r="H44" s="60">
        <f t="shared" si="0"/>
        <v>0</v>
      </c>
      <c r="J44"/>
      <c r="K44"/>
      <c r="L44" s="164"/>
    </row>
    <row r="45" spans="2:13">
      <c r="B45" s="72" t="s">
        <v>188</v>
      </c>
      <c r="C45" s="52" t="s">
        <v>189</v>
      </c>
      <c r="D45" s="47" t="s">
        <v>383</v>
      </c>
      <c r="E45" s="68"/>
      <c r="F45" s="94"/>
      <c r="G45" s="101"/>
      <c r="H45" s="60">
        <f t="shared" si="0"/>
        <v>0</v>
      </c>
    </row>
    <row r="46" spans="2:13">
      <c r="B46" s="72" t="s">
        <v>190</v>
      </c>
      <c r="C46" s="52" t="s">
        <v>207</v>
      </c>
      <c r="D46" s="47" t="s">
        <v>383</v>
      </c>
      <c r="E46" s="68"/>
      <c r="F46" s="94"/>
      <c r="G46" s="101"/>
      <c r="H46" s="60">
        <f t="shared" si="0"/>
        <v>0</v>
      </c>
    </row>
    <row r="47" spans="2:13">
      <c r="B47" s="72" t="s">
        <v>191</v>
      </c>
      <c r="C47" s="52" t="s">
        <v>208</v>
      </c>
      <c r="D47" s="47" t="s">
        <v>383</v>
      </c>
      <c r="E47" s="68"/>
      <c r="F47" s="94"/>
      <c r="G47" s="101"/>
      <c r="H47" s="60">
        <f t="shared" si="0"/>
        <v>0</v>
      </c>
    </row>
    <row r="48" spans="2:13">
      <c r="B48" s="80" t="s">
        <v>192</v>
      </c>
      <c r="C48" s="78" t="s">
        <v>193</v>
      </c>
      <c r="D48" s="8"/>
      <c r="E48" s="68"/>
      <c r="F48" s="94"/>
      <c r="G48" s="101"/>
      <c r="H48" s="60">
        <f t="shared" si="0"/>
        <v>0</v>
      </c>
    </row>
    <row r="49" spans="2:8">
      <c r="B49" s="71" t="s">
        <v>194</v>
      </c>
      <c r="C49" s="52" t="s">
        <v>195</v>
      </c>
      <c r="D49" s="47" t="s">
        <v>382</v>
      </c>
      <c r="E49" t="s">
        <v>370</v>
      </c>
      <c r="F49" t="s">
        <v>368</v>
      </c>
      <c r="G49" s="101">
        <v>0</v>
      </c>
      <c r="H49" s="60">
        <f t="shared" si="0"/>
        <v>0</v>
      </c>
    </row>
    <row r="50" spans="2:8">
      <c r="B50" s="71" t="s">
        <v>194</v>
      </c>
      <c r="C50" s="52" t="s">
        <v>195</v>
      </c>
      <c r="D50" s="47" t="s">
        <v>382</v>
      </c>
      <c r="E50" t="s">
        <v>372</v>
      </c>
      <c r="F50" t="s">
        <v>368</v>
      </c>
      <c r="G50" s="172">
        <v>880000</v>
      </c>
      <c r="H50" s="60">
        <f t="shared" si="0"/>
        <v>0</v>
      </c>
    </row>
    <row r="51" spans="2:8">
      <c r="B51" s="71" t="s">
        <v>194</v>
      </c>
      <c r="C51" s="52" t="s">
        <v>195</v>
      </c>
      <c r="D51" s="47" t="s">
        <v>382</v>
      </c>
      <c r="E51" t="s">
        <v>375</v>
      </c>
      <c r="F51" t="s">
        <v>374</v>
      </c>
      <c r="G51" s="172">
        <v>8287200</v>
      </c>
      <c r="H51" s="60">
        <f t="shared" si="0"/>
        <v>0</v>
      </c>
    </row>
    <row r="52" spans="2:8">
      <c r="B52" s="72" t="s">
        <v>196</v>
      </c>
      <c r="C52" s="52" t="s">
        <v>197</v>
      </c>
      <c r="D52" s="47" t="s">
        <v>382</v>
      </c>
      <c r="E52" s="173" t="s">
        <v>371</v>
      </c>
      <c r="F52" s="170"/>
      <c r="G52" s="172">
        <v>3983200</v>
      </c>
      <c r="H52" s="60">
        <f t="shared" si="0"/>
        <v>0</v>
      </c>
    </row>
    <row r="53" spans="2:8">
      <c r="B53" s="71" t="s">
        <v>198</v>
      </c>
      <c r="C53" s="52" t="s">
        <v>199</v>
      </c>
      <c r="D53" s="47" t="s">
        <v>383</v>
      </c>
      <c r="E53" s="68"/>
      <c r="F53" s="94"/>
      <c r="G53" s="101"/>
      <c r="H53" s="60">
        <f t="shared" si="0"/>
        <v>0</v>
      </c>
    </row>
    <row r="54" spans="2:8">
      <c r="B54" s="72" t="s">
        <v>200</v>
      </c>
      <c r="C54" s="52" t="s">
        <v>201</v>
      </c>
      <c r="D54" s="47" t="s">
        <v>383</v>
      </c>
      <c r="E54" s="68"/>
      <c r="F54" s="94"/>
      <c r="G54" s="101"/>
      <c r="H54" s="60">
        <f t="shared" si="0"/>
        <v>0</v>
      </c>
    </row>
    <row r="55" spans="2:8">
      <c r="B55" s="72"/>
      <c r="C55" s="52"/>
      <c r="D55" s="8"/>
      <c r="E55" s="68"/>
      <c r="F55" s="94"/>
      <c r="G55" s="101"/>
      <c r="H55" s="60">
        <f t="shared" si="0"/>
        <v>0</v>
      </c>
    </row>
    <row r="56" spans="2:8">
      <c r="B56" s="72" t="s">
        <v>320</v>
      </c>
      <c r="C56" s="147" t="s">
        <v>319</v>
      </c>
      <c r="D56" s="47" t="s">
        <v>382</v>
      </c>
      <c r="E56" t="s">
        <v>367</v>
      </c>
      <c r="F56" s="163" t="s">
        <v>361</v>
      </c>
      <c r="G56" s="172">
        <v>17194540</v>
      </c>
      <c r="H56" s="60">
        <f t="shared" si="0"/>
        <v>0</v>
      </c>
    </row>
    <row r="57" spans="2:8">
      <c r="B57" s="2"/>
      <c r="C57" s="54"/>
      <c r="D57" s="10"/>
      <c r="E57" s="70"/>
      <c r="F57" s="96"/>
      <c r="G57" s="104"/>
      <c r="H57" s="60">
        <f t="shared" si="0"/>
        <v>0</v>
      </c>
    </row>
    <row r="58" spans="2:8">
      <c r="G58" s="105"/>
    </row>
    <row r="59" spans="2:8">
      <c r="E59" s="14"/>
      <c r="F59" s="14"/>
      <c r="G59" s="97" t="s">
        <v>282</v>
      </c>
      <c r="H59" s="98" t="s">
        <v>280</v>
      </c>
    </row>
    <row r="60" spans="2:8" ht="21">
      <c r="B60" s="82" t="s">
        <v>209</v>
      </c>
      <c r="G60" s="98">
        <f>SUM(G10:G57)</f>
        <v>3251859164</v>
      </c>
      <c r="H60" s="99">
        <f>SUM(H10:H57)</f>
        <v>0</v>
      </c>
    </row>
    <row r="61" spans="2:8">
      <c r="C61" s="132"/>
      <c r="G61" s="164"/>
    </row>
    <row r="62" spans="2:8">
      <c r="H62" s="174"/>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4" spans="2:2">
      <c r="B84" s="1"/>
    </row>
  </sheetData>
  <mergeCells count="5">
    <mergeCell ref="B8:D8"/>
    <mergeCell ref="E8:G8"/>
    <mergeCell ref="E7:G7"/>
    <mergeCell ref="H8:AB8"/>
    <mergeCell ref="H7:AB7"/>
  </mergeCells>
  <conditionalFormatting sqref="D12:D56">
    <cfRule type="containsText" dxfId="2" priority="1" operator="containsText" text="Including;Not Applicable;Not included">
      <formula>NOT(ISERROR(SEARCH("Including;Not Applicable;Not included",D12)))</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2:D24 D12:D17 D19:D20 D56 D32 D26:D29 D41:D42 D37:D39 D44:D47 D49:D54">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BY80"/>
  <sheetViews>
    <sheetView zoomScale="55" zoomScaleNormal="55" zoomScalePageLayoutView="55" workbookViewId="0">
      <selection activeCell="J48" sqref="J48"/>
    </sheetView>
  </sheetViews>
  <sheetFormatPr defaultColWidth="10.875" defaultRowHeight="15.75"/>
  <cols>
    <col min="1" max="1" width="3.625" style="1" customWidth="1"/>
    <col min="2" max="2" width="7.375" style="3" customWidth="1"/>
    <col min="3" max="3" width="77.75" style="1" customWidth="1"/>
    <col min="4" max="4" width="46.375" style="1" customWidth="1"/>
    <col min="5" max="5" width="50.875" style="1" customWidth="1"/>
    <col min="6" max="6" width="53.75" style="1" customWidth="1"/>
    <col min="7" max="7" width="50.25" style="1" customWidth="1"/>
    <col min="8" max="8" width="16.125" style="1" customWidth="1"/>
    <col min="9" max="9" width="11.5" style="1" bestFit="1" customWidth="1"/>
    <col min="10" max="10" width="15.125" style="1" bestFit="1" customWidth="1"/>
    <col min="11" max="11" width="11.5" style="1" bestFit="1" customWidth="1"/>
    <col min="12" max="13" width="11.5" style="1" customWidth="1"/>
    <col min="14" max="14" width="12.5" style="1" bestFit="1" customWidth="1"/>
    <col min="15" max="16384" width="10.875" style="1"/>
  </cols>
  <sheetData>
    <row r="1" spans="2:77" ht="15.95" customHeight="1"/>
    <row r="2" spans="2:77" ht="26.25">
      <c r="B2" s="37" t="s">
        <v>203</v>
      </c>
      <c r="G2" s="107" t="s">
        <v>286</v>
      </c>
      <c r="H2" s="16" t="s">
        <v>206</v>
      </c>
      <c r="I2" s="19"/>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3"/>
    </row>
    <row r="3" spans="2:77">
      <c r="B3" s="85" t="s">
        <v>230</v>
      </c>
      <c r="G3" s="106" t="s">
        <v>285</v>
      </c>
      <c r="H3" s="81" t="s">
        <v>211</v>
      </c>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6"/>
    </row>
    <row r="4" spans="2:77" ht="78.75">
      <c r="B4" s="86" t="s">
        <v>284</v>
      </c>
      <c r="H4" s="17" t="s">
        <v>79</v>
      </c>
      <c r="I4" s="61" t="s">
        <v>2</v>
      </c>
      <c r="J4" s="61" t="s">
        <v>3</v>
      </c>
      <c r="K4" s="61" t="s">
        <v>4</v>
      </c>
      <c r="L4" s="61" t="s">
        <v>12</v>
      </c>
      <c r="M4" s="61" t="s">
        <v>13</v>
      </c>
      <c r="N4" s="61" t="s">
        <v>14</v>
      </c>
      <c r="O4" s="61" t="s">
        <v>15</v>
      </c>
      <c r="P4" s="61" t="s">
        <v>16</v>
      </c>
      <c r="Q4" s="61" t="s">
        <v>17</v>
      </c>
      <c r="R4" s="61" t="s">
        <v>18</v>
      </c>
      <c r="S4" s="61" t="s">
        <v>19</v>
      </c>
      <c r="T4" s="61" t="s">
        <v>20</v>
      </c>
      <c r="U4" s="61" t="s">
        <v>21</v>
      </c>
      <c r="V4" s="61" t="s">
        <v>22</v>
      </c>
      <c r="W4" s="61" t="s">
        <v>23</v>
      </c>
      <c r="X4" s="61" t="s">
        <v>24</v>
      </c>
      <c r="Y4" s="61" t="s">
        <v>25</v>
      </c>
      <c r="Z4" s="61" t="s">
        <v>26</v>
      </c>
      <c r="AA4" s="61" t="s">
        <v>27</v>
      </c>
      <c r="AB4" s="61" t="s">
        <v>28</v>
      </c>
      <c r="AC4" s="61" t="s">
        <v>29</v>
      </c>
      <c r="AD4" s="61" t="s">
        <v>30</v>
      </c>
      <c r="AE4" s="61" t="s">
        <v>31</v>
      </c>
      <c r="AF4" s="61" t="s">
        <v>32</v>
      </c>
      <c r="AG4" s="61" t="s">
        <v>33</v>
      </c>
      <c r="AH4" s="61" t="s">
        <v>34</v>
      </c>
      <c r="AI4" s="61" t="s">
        <v>35</v>
      </c>
      <c r="AJ4" s="61" t="s">
        <v>36</v>
      </c>
      <c r="AK4" s="61" t="s">
        <v>37</v>
      </c>
      <c r="AL4" s="61" t="s">
        <v>38</v>
      </c>
      <c r="AM4" s="61" t="s">
        <v>39</v>
      </c>
      <c r="AN4" s="61" t="s">
        <v>40</v>
      </c>
      <c r="AO4" s="61" t="s">
        <v>41</v>
      </c>
      <c r="AP4" s="61" t="s">
        <v>42</v>
      </c>
      <c r="AQ4" s="61" t="s">
        <v>43</v>
      </c>
      <c r="AR4" s="61" t="s">
        <v>44</v>
      </c>
      <c r="AS4" s="61" t="s">
        <v>45</v>
      </c>
      <c r="AT4" s="61" t="s">
        <v>46</v>
      </c>
      <c r="AU4" s="61" t="s">
        <v>47</v>
      </c>
      <c r="AV4" s="61" t="s">
        <v>48</v>
      </c>
      <c r="AW4" s="61" t="s">
        <v>49</v>
      </c>
      <c r="AX4" s="61" t="s">
        <v>50</v>
      </c>
      <c r="AY4" s="61" t="s">
        <v>51</v>
      </c>
      <c r="AZ4" s="61" t="s">
        <v>52</v>
      </c>
      <c r="BA4" s="61" t="s">
        <v>53</v>
      </c>
      <c r="BB4" s="61" t="s">
        <v>54</v>
      </c>
      <c r="BC4" s="61" t="s">
        <v>55</v>
      </c>
      <c r="BD4" s="61" t="s">
        <v>56</v>
      </c>
      <c r="BE4" s="61" t="s">
        <v>57</v>
      </c>
      <c r="BF4" s="61" t="s">
        <v>58</v>
      </c>
      <c r="BG4" s="61" t="s">
        <v>59</v>
      </c>
      <c r="BH4" s="61" t="s">
        <v>60</v>
      </c>
      <c r="BI4" s="61" t="s">
        <v>61</v>
      </c>
      <c r="BJ4" s="61" t="s">
        <v>62</v>
      </c>
      <c r="BK4" s="61" t="s">
        <v>63</v>
      </c>
      <c r="BL4" s="61" t="s">
        <v>64</v>
      </c>
      <c r="BM4" s="61" t="s">
        <v>65</v>
      </c>
      <c r="BN4" s="61" t="s">
        <v>66</v>
      </c>
      <c r="BO4" s="61" t="s">
        <v>67</v>
      </c>
      <c r="BP4" s="61" t="s">
        <v>68</v>
      </c>
      <c r="BQ4" s="61" t="s">
        <v>69</v>
      </c>
      <c r="BR4" s="61" t="s">
        <v>70</v>
      </c>
      <c r="BS4" s="61" t="s">
        <v>71</v>
      </c>
      <c r="BT4" s="61" t="s">
        <v>72</v>
      </c>
      <c r="BU4" s="61" t="s">
        <v>73</v>
      </c>
      <c r="BV4" s="61" t="s">
        <v>74</v>
      </c>
      <c r="BW4" s="61" t="s">
        <v>75</v>
      </c>
      <c r="BX4" s="61" t="s">
        <v>76</v>
      </c>
      <c r="BY4" s="62" t="s">
        <v>77</v>
      </c>
    </row>
    <row r="5" spans="2:77">
      <c r="B5" s="86"/>
      <c r="H5" s="11" t="s">
        <v>80</v>
      </c>
      <c r="I5" s="63">
        <v>891083092</v>
      </c>
      <c r="J5" s="63">
        <v>914807077</v>
      </c>
      <c r="K5" s="63">
        <v>989490168</v>
      </c>
      <c r="L5" s="64"/>
      <c r="M5" s="64"/>
      <c r="N5" s="83"/>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5"/>
    </row>
    <row r="6" spans="2:77">
      <c r="H6" s="12" t="s">
        <v>1</v>
      </c>
      <c r="I6" s="66" t="s">
        <v>10</v>
      </c>
      <c r="J6" s="66" t="s">
        <v>10</v>
      </c>
      <c r="K6" s="66" t="s">
        <v>10</v>
      </c>
      <c r="L6" s="66" t="s">
        <v>10</v>
      </c>
      <c r="M6" s="66" t="s">
        <v>10</v>
      </c>
      <c r="N6" s="66" t="s">
        <v>10</v>
      </c>
      <c r="O6" s="66" t="s">
        <v>10</v>
      </c>
      <c r="P6" s="66" t="s">
        <v>10</v>
      </c>
      <c r="Q6" s="66" t="s">
        <v>10</v>
      </c>
      <c r="R6" s="66" t="s">
        <v>10</v>
      </c>
      <c r="S6" s="66" t="s">
        <v>10</v>
      </c>
      <c r="T6" s="66" t="s">
        <v>10</v>
      </c>
      <c r="U6" s="66" t="s">
        <v>10</v>
      </c>
      <c r="V6" s="66" t="s">
        <v>10</v>
      </c>
      <c r="W6" s="66" t="s">
        <v>10</v>
      </c>
      <c r="X6" s="66" t="s">
        <v>10</v>
      </c>
      <c r="Y6" s="66" t="s">
        <v>10</v>
      </c>
      <c r="Z6" s="66" t="s">
        <v>10</v>
      </c>
      <c r="AA6" s="66" t="s">
        <v>10</v>
      </c>
      <c r="AB6" s="66" t="s">
        <v>10</v>
      </c>
      <c r="AC6" s="66" t="s">
        <v>10</v>
      </c>
      <c r="AD6" s="66" t="s">
        <v>10</v>
      </c>
      <c r="AE6" s="66" t="s">
        <v>10</v>
      </c>
      <c r="AF6" s="66" t="s">
        <v>10</v>
      </c>
      <c r="AG6" s="66" t="s">
        <v>10</v>
      </c>
      <c r="AH6" s="66" t="s">
        <v>10</v>
      </c>
      <c r="AI6" s="66" t="s">
        <v>10</v>
      </c>
      <c r="AJ6" s="66" t="s">
        <v>10</v>
      </c>
      <c r="AK6" s="66" t="s">
        <v>10</v>
      </c>
      <c r="AL6" s="66" t="s">
        <v>10</v>
      </c>
      <c r="AM6" s="66" t="s">
        <v>10</v>
      </c>
      <c r="AN6" s="66" t="s">
        <v>10</v>
      </c>
      <c r="AO6" s="66" t="s">
        <v>10</v>
      </c>
      <c r="AP6" s="66" t="s">
        <v>10</v>
      </c>
      <c r="AQ6" s="66" t="s">
        <v>10</v>
      </c>
      <c r="AR6" s="66" t="s">
        <v>10</v>
      </c>
      <c r="AS6" s="66" t="s">
        <v>10</v>
      </c>
      <c r="AT6" s="66" t="s">
        <v>10</v>
      </c>
      <c r="AU6" s="66" t="s">
        <v>10</v>
      </c>
      <c r="AV6" s="66" t="s">
        <v>10</v>
      </c>
      <c r="AW6" s="66" t="s">
        <v>10</v>
      </c>
      <c r="AX6" s="66" t="s">
        <v>10</v>
      </c>
      <c r="AY6" s="66" t="s">
        <v>10</v>
      </c>
      <c r="AZ6" s="66" t="s">
        <v>10</v>
      </c>
      <c r="BA6" s="66" t="s">
        <v>10</v>
      </c>
      <c r="BB6" s="66" t="s">
        <v>10</v>
      </c>
      <c r="BC6" s="66" t="s">
        <v>10</v>
      </c>
      <c r="BD6" s="66" t="s">
        <v>10</v>
      </c>
      <c r="BE6" s="66" t="s">
        <v>10</v>
      </c>
      <c r="BF6" s="66" t="s">
        <v>10</v>
      </c>
      <c r="BG6" s="66" t="s">
        <v>10</v>
      </c>
      <c r="BH6" s="66" t="s">
        <v>10</v>
      </c>
      <c r="BI6" s="66" t="s">
        <v>10</v>
      </c>
      <c r="BJ6" s="66" t="s">
        <v>10</v>
      </c>
      <c r="BK6" s="66" t="s">
        <v>10</v>
      </c>
      <c r="BL6" s="66" t="s">
        <v>10</v>
      </c>
      <c r="BM6" s="66" t="s">
        <v>10</v>
      </c>
      <c r="BN6" s="66" t="s">
        <v>10</v>
      </c>
      <c r="BO6" s="66" t="s">
        <v>10</v>
      </c>
      <c r="BP6" s="66" t="s">
        <v>10</v>
      </c>
      <c r="BQ6" s="66" t="s">
        <v>10</v>
      </c>
      <c r="BR6" s="66" t="s">
        <v>10</v>
      </c>
      <c r="BS6" s="66" t="s">
        <v>10</v>
      </c>
      <c r="BT6" s="66" t="s">
        <v>10</v>
      </c>
      <c r="BU6" s="66" t="s">
        <v>10</v>
      </c>
      <c r="BV6" s="66" t="s">
        <v>10</v>
      </c>
      <c r="BW6" s="66" t="s">
        <v>10</v>
      </c>
      <c r="BX6" s="66" t="s">
        <v>10</v>
      </c>
      <c r="BY6" s="67" t="s">
        <v>10</v>
      </c>
    </row>
    <row r="7" spans="2:77" ht="62.1" customHeight="1">
      <c r="B7" s="16" t="s">
        <v>205</v>
      </c>
      <c r="C7" s="15"/>
      <c r="D7" s="15"/>
      <c r="E7" s="215" t="s">
        <v>301</v>
      </c>
      <c r="F7" s="216"/>
      <c r="G7" s="217"/>
      <c r="H7" s="210" t="s">
        <v>287</v>
      </c>
      <c r="I7" s="211"/>
      <c r="J7" s="211"/>
      <c r="K7" s="211"/>
      <c r="L7" s="211"/>
      <c r="M7" s="211"/>
      <c r="N7" s="211"/>
      <c r="O7" s="211"/>
      <c r="P7" s="211"/>
      <c r="Q7" s="211"/>
      <c r="R7" s="211"/>
      <c r="S7" s="211"/>
      <c r="T7" s="211"/>
      <c r="U7" s="211"/>
      <c r="V7" s="211"/>
      <c r="W7" s="211"/>
      <c r="X7" s="211"/>
      <c r="Y7" s="211"/>
      <c r="Z7" s="211"/>
      <c r="AA7" s="211"/>
      <c r="AB7" s="211"/>
      <c r="AC7" s="211"/>
      <c r="AD7" s="211"/>
      <c r="AE7" s="211"/>
      <c r="AF7" s="211"/>
      <c r="AG7" s="211"/>
      <c r="AH7" s="211"/>
      <c r="AI7" s="211"/>
      <c r="AJ7" s="211"/>
      <c r="AK7" s="211"/>
      <c r="AL7" s="211"/>
      <c r="AM7" s="211"/>
      <c r="AN7" s="211"/>
      <c r="AO7" s="211"/>
      <c r="AP7" s="211"/>
      <c r="AQ7" s="211"/>
      <c r="AR7" s="211"/>
      <c r="AS7" s="211"/>
      <c r="AT7" s="211"/>
      <c r="AU7" s="211"/>
      <c r="AV7" s="211"/>
      <c r="AW7" s="211"/>
      <c r="AX7" s="211"/>
      <c r="AY7" s="211"/>
      <c r="AZ7" s="211"/>
      <c r="BA7" s="211"/>
      <c r="BB7" s="211"/>
      <c r="BC7" s="211"/>
      <c r="BD7" s="211"/>
      <c r="BE7" s="211"/>
      <c r="BF7" s="211"/>
      <c r="BG7" s="211"/>
      <c r="BH7" s="211"/>
      <c r="BI7" s="211"/>
      <c r="BJ7" s="211"/>
      <c r="BK7" s="211"/>
      <c r="BL7" s="211"/>
      <c r="BM7" s="211"/>
      <c r="BN7" s="211"/>
      <c r="BO7" s="211"/>
      <c r="BP7" s="211"/>
      <c r="BQ7" s="211"/>
      <c r="BR7" s="211"/>
      <c r="BS7" s="211"/>
      <c r="BT7" s="211"/>
      <c r="BU7" s="211"/>
      <c r="BV7" s="211"/>
      <c r="BW7" s="211"/>
      <c r="BX7" s="211"/>
      <c r="BY7" s="211"/>
    </row>
    <row r="8" spans="2:77" ht="57.75" customHeight="1">
      <c r="B8" s="202" t="s">
        <v>214</v>
      </c>
      <c r="C8" s="212"/>
      <c r="D8" s="213"/>
      <c r="E8" s="202" t="s">
        <v>288</v>
      </c>
      <c r="F8" s="212"/>
      <c r="G8" s="213"/>
      <c r="H8" s="208" t="s">
        <v>215</v>
      </c>
      <c r="I8" s="214"/>
      <c r="J8" s="214"/>
      <c r="K8" s="214"/>
      <c r="L8" s="214"/>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row>
    <row r="9" spans="2:77">
      <c r="B9" s="55" t="s">
        <v>202</v>
      </c>
      <c r="C9" s="7"/>
      <c r="D9" s="56" t="s">
        <v>118</v>
      </c>
      <c r="E9" s="57" t="s">
        <v>11</v>
      </c>
      <c r="F9" s="56" t="s">
        <v>272</v>
      </c>
      <c r="G9" s="56" t="s">
        <v>281</v>
      </c>
      <c r="H9" s="59" t="s">
        <v>78</v>
      </c>
      <c r="I9" s="58">
        <f t="shared" ref="I9:N9" si="0">SUM(I11:I54)</f>
        <v>-22762</v>
      </c>
      <c r="J9" s="58">
        <f t="shared" si="0"/>
        <v>10341612</v>
      </c>
      <c r="K9" s="58">
        <f t="shared" si="0"/>
        <v>-18710</v>
      </c>
      <c r="L9" s="58">
        <f t="shared" si="0"/>
        <v>4779</v>
      </c>
      <c r="M9" s="58">
        <f t="shared" si="0"/>
        <v>-589625</v>
      </c>
      <c r="N9" s="58">
        <f t="shared" si="0"/>
        <v>33305</v>
      </c>
      <c r="O9" s="58">
        <f t="shared" ref="O9:BY9" si="1">SUM(O11:O54)</f>
        <v>-38891</v>
      </c>
      <c r="P9" s="58">
        <f t="shared" si="1"/>
        <v>-47810</v>
      </c>
      <c r="Q9" s="58">
        <f t="shared" si="1"/>
        <v>1852737</v>
      </c>
      <c r="R9" s="58">
        <f t="shared" si="1"/>
        <v>187192.58</v>
      </c>
      <c r="S9" s="58">
        <f t="shared" si="1"/>
        <v>-122270.41</v>
      </c>
      <c r="T9" s="58">
        <f t="shared" si="1"/>
        <v>15436034</v>
      </c>
      <c r="U9" s="58">
        <f t="shared" si="1"/>
        <v>176068</v>
      </c>
      <c r="V9" s="58">
        <f t="shared" si="1"/>
        <v>-77620</v>
      </c>
      <c r="W9" s="58">
        <f t="shared" si="1"/>
        <v>-1429916.44</v>
      </c>
      <c r="X9" s="58">
        <f t="shared" si="1"/>
        <v>2642755</v>
      </c>
      <c r="Y9" s="58">
        <f t="shared" si="1"/>
        <v>-7985</v>
      </c>
      <c r="Z9" s="58">
        <f t="shared" si="1"/>
        <v>-365272</v>
      </c>
      <c r="AA9" s="58">
        <f t="shared" si="1"/>
        <v>-137362</v>
      </c>
      <c r="AB9" s="58">
        <f t="shared" si="1"/>
        <v>9264035</v>
      </c>
      <c r="AC9" s="58">
        <f t="shared" si="1"/>
        <v>0</v>
      </c>
      <c r="AD9" s="58">
        <f t="shared" si="1"/>
        <v>1179842</v>
      </c>
      <c r="AE9" s="58">
        <f t="shared" si="1"/>
        <v>-14519</v>
      </c>
      <c r="AF9" s="58">
        <f t="shared" si="1"/>
        <v>32517725</v>
      </c>
      <c r="AG9" s="58">
        <f t="shared" si="1"/>
        <v>157583</v>
      </c>
      <c r="AH9" s="58">
        <f t="shared" si="1"/>
        <v>-84686</v>
      </c>
      <c r="AI9" s="58">
        <f t="shared" si="1"/>
        <v>-379675</v>
      </c>
      <c r="AJ9" s="58">
        <f t="shared" si="1"/>
        <v>2707073</v>
      </c>
      <c r="AK9" s="58">
        <f t="shared" si="1"/>
        <v>-12791</v>
      </c>
      <c r="AL9" s="58">
        <f t="shared" si="1"/>
        <v>1437624</v>
      </c>
      <c r="AM9" s="58">
        <f t="shared" si="1"/>
        <v>487678</v>
      </c>
      <c r="AN9" s="58">
        <f t="shared" si="1"/>
        <v>-50878</v>
      </c>
      <c r="AO9" s="58">
        <f t="shared" si="1"/>
        <v>0</v>
      </c>
      <c r="AP9" s="58">
        <f t="shared" si="1"/>
        <v>2323280</v>
      </c>
      <c r="AQ9" s="58">
        <f t="shared" si="1"/>
        <v>-707208</v>
      </c>
      <c r="AR9" s="58">
        <f t="shared" si="1"/>
        <v>13689053</v>
      </c>
      <c r="AS9" s="58">
        <f t="shared" si="1"/>
        <v>-268927</v>
      </c>
      <c r="AT9" s="58">
        <f t="shared" si="1"/>
        <v>569316.17000000004</v>
      </c>
      <c r="AU9" s="58">
        <f t="shared" si="1"/>
        <v>2</v>
      </c>
      <c r="AV9" s="58">
        <f t="shared" si="1"/>
        <v>311</v>
      </c>
      <c r="AW9" s="58">
        <f t="shared" si="1"/>
        <v>228751</v>
      </c>
      <c r="AX9" s="58">
        <f t="shared" si="1"/>
        <v>-26715</v>
      </c>
      <c r="AY9" s="58">
        <f t="shared" si="1"/>
        <v>-539013</v>
      </c>
      <c r="AZ9" s="58">
        <f t="shared" si="1"/>
        <v>-524337</v>
      </c>
      <c r="BA9" s="58">
        <f t="shared" si="1"/>
        <v>-646001</v>
      </c>
      <c r="BB9" s="58">
        <f t="shared" si="1"/>
        <v>146929996</v>
      </c>
      <c r="BC9" s="58">
        <f t="shared" si="1"/>
        <v>-11919</v>
      </c>
      <c r="BD9" s="58">
        <f t="shared" si="1"/>
        <v>-230237</v>
      </c>
      <c r="BE9" s="58">
        <f t="shared" si="1"/>
        <v>-328388</v>
      </c>
      <c r="BF9" s="58">
        <f t="shared" si="1"/>
        <v>4854</v>
      </c>
      <c r="BG9" s="58">
        <f t="shared" si="1"/>
        <v>-229425</v>
      </c>
      <c r="BH9" s="58">
        <f t="shared" si="1"/>
        <v>0</v>
      </c>
      <c r="BI9" s="58">
        <f t="shared" si="1"/>
        <v>-518272.41</v>
      </c>
      <c r="BJ9" s="58">
        <f t="shared" si="1"/>
        <v>916705.57</v>
      </c>
      <c r="BK9" s="58">
        <f t="shared" si="1"/>
        <v>869556</v>
      </c>
      <c r="BL9" s="58">
        <f t="shared" si="1"/>
        <v>-113336</v>
      </c>
      <c r="BM9" s="58">
        <f t="shared" si="1"/>
        <v>-156575.28</v>
      </c>
      <c r="BN9" s="58">
        <f t="shared" si="1"/>
        <v>3097146</v>
      </c>
      <c r="BO9" s="58">
        <f t="shared" si="1"/>
        <v>128248457</v>
      </c>
      <c r="BP9" s="58">
        <f t="shared" si="1"/>
        <v>-13773</v>
      </c>
      <c r="BQ9" s="58">
        <f t="shared" si="1"/>
        <v>-354802</v>
      </c>
      <c r="BR9" s="58">
        <f t="shared" si="1"/>
        <v>-191267</v>
      </c>
      <c r="BS9" s="58">
        <f t="shared" si="1"/>
        <v>403140</v>
      </c>
      <c r="BT9" s="58">
        <f t="shared" si="1"/>
        <v>27646632</v>
      </c>
      <c r="BU9" s="58">
        <f t="shared" si="1"/>
        <v>-79993</v>
      </c>
      <c r="BV9" s="58">
        <f t="shared" si="1"/>
        <v>-464900</v>
      </c>
      <c r="BW9" s="58">
        <f t="shared" si="1"/>
        <v>-108028</v>
      </c>
      <c r="BX9" s="58">
        <f t="shared" si="1"/>
        <v>-252258.15000000002</v>
      </c>
      <c r="BY9" s="58">
        <f t="shared" si="1"/>
        <v>-662887</v>
      </c>
    </row>
    <row r="10" spans="2:77">
      <c r="B10" s="75" t="s">
        <v>126</v>
      </c>
      <c r="C10" s="76" t="s">
        <v>127</v>
      </c>
      <c r="D10" s="9"/>
      <c r="E10" s="68"/>
      <c r="F10" s="100"/>
      <c r="G10" s="101"/>
      <c r="H10" s="60">
        <f t="shared" ref="H10:H53" si="2">SUM(I10:BY10)</f>
        <v>0</v>
      </c>
    </row>
    <row r="11" spans="2:77">
      <c r="B11" s="77" t="s">
        <v>128</v>
      </c>
      <c r="C11" s="78" t="s">
        <v>129</v>
      </c>
      <c r="D11" s="8"/>
      <c r="E11" s="68"/>
      <c r="F11" s="94"/>
      <c r="G11" s="101"/>
      <c r="H11" s="60">
        <f t="shared" si="2"/>
        <v>0</v>
      </c>
    </row>
    <row r="12" spans="2:77">
      <c r="B12" s="72" t="s">
        <v>130</v>
      </c>
      <c r="C12" s="52" t="s">
        <v>131</v>
      </c>
      <c r="D12" s="47" t="s">
        <v>7</v>
      </c>
      <c r="E12" s="68" t="s">
        <v>283</v>
      </c>
      <c r="F12" s="94" t="s">
        <v>273</v>
      </c>
      <c r="G12" s="101"/>
      <c r="H12" s="60">
        <f t="shared" si="2"/>
        <v>0</v>
      </c>
    </row>
    <row r="13" spans="2:77">
      <c r="B13" s="72" t="s">
        <v>132</v>
      </c>
      <c r="C13" s="52" t="s">
        <v>133</v>
      </c>
      <c r="D13" s="47" t="s">
        <v>7</v>
      </c>
      <c r="E13" s="68" t="s">
        <v>279</v>
      </c>
      <c r="F13" s="94" t="s">
        <v>273</v>
      </c>
      <c r="G13" s="101">
        <v>228670845.63</v>
      </c>
      <c r="H13" s="60">
        <f>SUM(I13:BY13)</f>
        <v>228670845.63</v>
      </c>
      <c r="I13" s="1">
        <v>-22762</v>
      </c>
      <c r="J13" s="1">
        <v>10281480</v>
      </c>
      <c r="K13" s="1">
        <v>-18710</v>
      </c>
      <c r="L13" s="1">
        <v>4779</v>
      </c>
      <c r="M13" s="1">
        <v>-652825</v>
      </c>
      <c r="N13" s="1">
        <v>-101407</v>
      </c>
      <c r="O13" s="1">
        <v>-38891</v>
      </c>
      <c r="P13" s="1">
        <v>-47810</v>
      </c>
      <c r="Q13" s="1">
        <v>1786015</v>
      </c>
      <c r="R13" s="1">
        <v>187192.58</v>
      </c>
      <c r="S13" s="1">
        <v>-122270.41</v>
      </c>
      <c r="T13" s="1">
        <v>15145455</v>
      </c>
      <c r="U13" s="1">
        <v>176068</v>
      </c>
      <c r="V13" s="1">
        <v>-77620</v>
      </c>
      <c r="W13" s="1">
        <v>-1467636.44</v>
      </c>
      <c r="X13" s="1">
        <v>2625595</v>
      </c>
      <c r="Y13" s="1">
        <v>-7985</v>
      </c>
      <c r="Z13" s="1">
        <v>-370914</v>
      </c>
      <c r="AA13" s="1">
        <v>-137362</v>
      </c>
      <c r="AB13" s="1">
        <v>9212315</v>
      </c>
      <c r="AC13" s="1">
        <v>0</v>
      </c>
      <c r="AD13" s="1">
        <v>1179842</v>
      </c>
      <c r="AE13" s="1">
        <v>-14519</v>
      </c>
      <c r="AF13" s="1">
        <v>32463676</v>
      </c>
      <c r="AG13" s="1">
        <v>157583</v>
      </c>
      <c r="AH13" s="1">
        <v>-84686</v>
      </c>
      <c r="AI13" s="1">
        <v>-379675</v>
      </c>
      <c r="AJ13" s="1">
        <v>2677933</v>
      </c>
      <c r="AK13" s="1">
        <v>-10391</v>
      </c>
      <c r="AL13" s="1">
        <v>1437624</v>
      </c>
      <c r="AM13" s="1">
        <v>487678</v>
      </c>
      <c r="AN13" s="1">
        <v>-50878</v>
      </c>
      <c r="AO13" s="1">
        <v>0</v>
      </c>
      <c r="AP13" s="1">
        <v>2247582</v>
      </c>
      <c r="AQ13" s="1">
        <v>-707103</v>
      </c>
      <c r="AR13" s="1">
        <v>13617787</v>
      </c>
      <c r="AS13" s="1">
        <v>-268927</v>
      </c>
      <c r="AT13" s="1">
        <v>569316.17000000004</v>
      </c>
      <c r="AU13" s="1">
        <v>2</v>
      </c>
      <c r="AV13" s="1">
        <v>311</v>
      </c>
      <c r="AW13" s="1">
        <v>228751</v>
      </c>
      <c r="AX13" s="1">
        <v>-26715</v>
      </c>
      <c r="AY13" s="1">
        <v>-540156</v>
      </c>
      <c r="AZ13" s="1">
        <v>-524337</v>
      </c>
      <c r="BA13" s="1">
        <v>-646001</v>
      </c>
      <c r="BB13" s="1">
        <v>0</v>
      </c>
      <c r="BC13" s="1">
        <v>-11919</v>
      </c>
      <c r="BD13" s="1">
        <v>-230237</v>
      </c>
      <c r="BE13" s="1">
        <v>-328641</v>
      </c>
      <c r="BF13" s="1">
        <v>4854</v>
      </c>
      <c r="BG13" s="1">
        <v>-229425</v>
      </c>
      <c r="BH13" s="1">
        <v>0</v>
      </c>
      <c r="BI13" s="1">
        <v>-518272.41</v>
      </c>
      <c r="BJ13" s="1">
        <v>809615.57</v>
      </c>
      <c r="BK13" s="1">
        <v>869556</v>
      </c>
      <c r="BL13" s="1">
        <v>-113336</v>
      </c>
      <c r="BM13" s="1">
        <v>-156575.28</v>
      </c>
      <c r="BN13" s="1">
        <v>3097146</v>
      </c>
      <c r="BO13" s="1">
        <v>111686465</v>
      </c>
      <c r="BP13" s="1">
        <v>-13773</v>
      </c>
      <c r="BQ13" s="1">
        <v>-410584</v>
      </c>
      <c r="BR13" s="1">
        <v>-191267</v>
      </c>
      <c r="BS13" s="1">
        <v>321288</v>
      </c>
      <c r="BT13" s="1">
        <v>27570912</v>
      </c>
      <c r="BU13" s="1">
        <v>-79993</v>
      </c>
      <c r="BV13" s="1">
        <v>-464900</v>
      </c>
      <c r="BW13" s="1">
        <v>-108028</v>
      </c>
      <c r="BX13" s="1">
        <v>-281178.15000000002</v>
      </c>
      <c r="BY13" s="1">
        <v>-718266</v>
      </c>
    </row>
    <row r="14" spans="2:77">
      <c r="B14" s="72" t="s">
        <v>134</v>
      </c>
      <c r="C14" s="52" t="s">
        <v>135</v>
      </c>
      <c r="D14" s="47" t="s">
        <v>5</v>
      </c>
      <c r="E14" s="68"/>
      <c r="F14" s="94"/>
      <c r="G14" s="101"/>
      <c r="H14" s="60">
        <f t="shared" si="2"/>
        <v>0</v>
      </c>
    </row>
    <row r="15" spans="2:77">
      <c r="B15" s="72" t="s">
        <v>136</v>
      </c>
      <c r="C15" s="52" t="s">
        <v>137</v>
      </c>
      <c r="D15" s="47" t="s">
        <v>6</v>
      </c>
      <c r="E15" s="68"/>
      <c r="F15" s="94"/>
      <c r="G15" s="101"/>
      <c r="H15" s="60">
        <f t="shared" si="2"/>
        <v>0</v>
      </c>
    </row>
    <row r="16" spans="2:77">
      <c r="B16" s="80" t="s">
        <v>138</v>
      </c>
      <c r="C16" s="78" t="s">
        <v>139</v>
      </c>
      <c r="D16" s="8"/>
      <c r="E16" s="68"/>
      <c r="F16" s="94"/>
      <c r="G16" s="101"/>
      <c r="H16" s="60">
        <f t="shared" si="2"/>
        <v>0</v>
      </c>
    </row>
    <row r="17" spans="2:77">
      <c r="B17" s="72" t="s">
        <v>140</v>
      </c>
      <c r="C17" s="52" t="s">
        <v>141</v>
      </c>
      <c r="D17" s="47" t="s">
        <v>6</v>
      </c>
      <c r="E17" s="68"/>
      <c r="F17" s="94"/>
      <c r="G17" s="101"/>
      <c r="H17" s="60">
        <f t="shared" si="2"/>
        <v>0</v>
      </c>
    </row>
    <row r="18" spans="2:77">
      <c r="B18" s="72" t="s">
        <v>142</v>
      </c>
      <c r="C18" s="52" t="s">
        <v>143</v>
      </c>
      <c r="D18" s="47" t="s">
        <v>6</v>
      </c>
      <c r="E18" s="68"/>
      <c r="F18" s="94"/>
      <c r="G18" s="101"/>
      <c r="H18" s="60">
        <f t="shared" si="2"/>
        <v>0</v>
      </c>
    </row>
    <row r="19" spans="2:77">
      <c r="B19" s="72" t="s">
        <v>144</v>
      </c>
      <c r="C19" s="52" t="s">
        <v>145</v>
      </c>
      <c r="D19" s="47" t="s">
        <v>6</v>
      </c>
      <c r="E19" s="68"/>
      <c r="F19" s="94"/>
      <c r="G19" s="101"/>
      <c r="H19" s="60">
        <f t="shared" si="2"/>
        <v>0</v>
      </c>
    </row>
    <row r="20" spans="2:77">
      <c r="B20" s="80" t="s">
        <v>146</v>
      </c>
      <c r="C20" s="78" t="s">
        <v>147</v>
      </c>
      <c r="D20" s="9"/>
      <c r="E20" s="68"/>
      <c r="F20" s="94"/>
      <c r="G20" s="101"/>
      <c r="H20" s="60">
        <f t="shared" si="2"/>
        <v>0</v>
      </c>
    </row>
    <row r="21" spans="2:77">
      <c r="B21" s="72" t="s">
        <v>148</v>
      </c>
      <c r="C21" s="52" t="s">
        <v>149</v>
      </c>
      <c r="D21" s="47" t="s">
        <v>7</v>
      </c>
      <c r="E21" s="68" t="s">
        <v>278</v>
      </c>
      <c r="F21" s="94" t="s">
        <v>274</v>
      </c>
      <c r="G21" s="101">
        <v>1781115</v>
      </c>
      <c r="H21" s="60">
        <f t="shared" si="2"/>
        <v>1781115</v>
      </c>
      <c r="J21" s="1">
        <v>34860</v>
      </c>
      <c r="M21" s="1">
        <v>61499</v>
      </c>
      <c r="N21" s="1">
        <v>62064</v>
      </c>
      <c r="Q21" s="1">
        <v>66722</v>
      </c>
      <c r="T21" s="1">
        <v>63687</v>
      </c>
      <c r="W21" s="1">
        <v>37720</v>
      </c>
      <c r="X21" s="1">
        <v>17160</v>
      </c>
      <c r="Z21" s="1">
        <v>5642</v>
      </c>
      <c r="AB21" s="1">
        <v>51720</v>
      </c>
      <c r="AF21" s="1">
        <v>8720</v>
      </c>
      <c r="AJ21" s="1">
        <v>9240</v>
      </c>
      <c r="AK21" s="1">
        <v>-2400</v>
      </c>
      <c r="AP21" s="1">
        <v>75698</v>
      </c>
      <c r="AQ21" s="1">
        <v>-1740</v>
      </c>
      <c r="AR21" s="1">
        <v>36546</v>
      </c>
      <c r="BJ21" s="1">
        <v>107090</v>
      </c>
      <c r="BO21" s="1">
        <v>877497</v>
      </c>
      <c r="BQ21" s="1">
        <v>55782</v>
      </c>
      <c r="BS21" s="1">
        <v>59874</v>
      </c>
      <c r="BT21" s="1">
        <v>75720</v>
      </c>
      <c r="BX21" s="1">
        <v>28920</v>
      </c>
      <c r="BY21" s="1">
        <v>49094</v>
      </c>
    </row>
    <row r="22" spans="2:77">
      <c r="B22" s="72" t="s">
        <v>150</v>
      </c>
      <c r="C22" s="52" t="s">
        <v>151</v>
      </c>
      <c r="D22" s="47" t="s">
        <v>7</v>
      </c>
      <c r="E22" s="68" t="s">
        <v>277</v>
      </c>
      <c r="F22" s="94" t="s">
        <v>274</v>
      </c>
      <c r="G22" s="101">
        <v>2251322</v>
      </c>
      <c r="H22" s="60">
        <f t="shared" si="2"/>
        <v>2251322</v>
      </c>
      <c r="I22" s="84"/>
      <c r="J22" s="84">
        <v>26460</v>
      </c>
      <c r="K22" s="84"/>
      <c r="L22" s="84"/>
      <c r="M22" s="84"/>
      <c r="N22" s="84">
        <v>72648</v>
      </c>
      <c r="O22" s="84"/>
      <c r="P22" s="84"/>
      <c r="Q22" s="84"/>
      <c r="R22" s="84"/>
      <c r="S22" s="84"/>
      <c r="T22" s="84">
        <v>226892</v>
      </c>
      <c r="U22" s="84"/>
      <c r="V22" s="84"/>
      <c r="W22" s="84"/>
      <c r="X22" s="84"/>
      <c r="Y22" s="84"/>
      <c r="Z22" s="84"/>
      <c r="AA22" s="84"/>
      <c r="AB22" s="84"/>
      <c r="AC22" s="84"/>
      <c r="AD22" s="84"/>
      <c r="AE22" s="84"/>
      <c r="AF22" s="84">
        <v>45329</v>
      </c>
      <c r="AG22" s="84"/>
      <c r="AH22" s="84"/>
      <c r="AI22" s="84"/>
      <c r="AJ22" s="84">
        <v>19900</v>
      </c>
      <c r="AK22" s="84"/>
      <c r="AL22" s="84"/>
      <c r="AM22" s="84"/>
      <c r="AN22" s="84"/>
      <c r="AO22" s="84"/>
      <c r="AP22" s="84"/>
      <c r="AQ22" s="84"/>
      <c r="AR22" s="84">
        <v>34720</v>
      </c>
      <c r="AS22" s="84"/>
      <c r="AT22" s="84"/>
      <c r="AU22" s="84"/>
      <c r="AV22" s="84"/>
      <c r="AW22" s="84"/>
      <c r="AX22" s="84"/>
      <c r="AY22" s="84"/>
      <c r="AZ22" s="84"/>
      <c r="BA22" s="84"/>
      <c r="BB22" s="84"/>
      <c r="BC22" s="84"/>
      <c r="BD22" s="84"/>
      <c r="BE22" s="84"/>
      <c r="BF22" s="84"/>
      <c r="BG22" s="84"/>
      <c r="BH22" s="84"/>
      <c r="BI22" s="84"/>
      <c r="BJ22" s="84"/>
      <c r="BK22" s="84"/>
      <c r="BL22" s="84"/>
      <c r="BM22" s="84"/>
      <c r="BN22" s="84"/>
      <c r="BO22" s="84">
        <v>1797495</v>
      </c>
      <c r="BP22" s="84"/>
      <c r="BQ22" s="84"/>
      <c r="BR22" s="84"/>
      <c r="BS22" s="84">
        <v>21978</v>
      </c>
      <c r="BT22" s="84"/>
      <c r="BU22" s="84"/>
      <c r="BV22" s="84"/>
      <c r="BW22" s="84"/>
      <c r="BX22" s="84"/>
      <c r="BY22" s="84">
        <v>5900</v>
      </c>
    </row>
    <row r="23" spans="2:77">
      <c r="B23" s="72" t="s">
        <v>150</v>
      </c>
      <c r="C23" s="52" t="s">
        <v>151</v>
      </c>
      <c r="D23" s="47" t="s">
        <v>7</v>
      </c>
      <c r="E23" s="68" t="s">
        <v>276</v>
      </c>
      <c r="F23" s="4" t="s">
        <v>275</v>
      </c>
      <c r="G23" s="102">
        <v>3929</v>
      </c>
      <c r="H23" s="60">
        <f t="shared" si="2"/>
        <v>3929</v>
      </c>
      <c r="I23" s="84"/>
      <c r="J23" s="84">
        <v>-1188</v>
      </c>
      <c r="K23" s="84"/>
      <c r="L23" s="84"/>
      <c r="M23" s="84">
        <v>1701</v>
      </c>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v>1635</v>
      </c>
      <c r="AR23" s="84"/>
      <c r="AS23" s="84"/>
      <c r="AT23" s="84"/>
      <c r="AU23" s="84"/>
      <c r="AV23" s="84"/>
      <c r="AW23" s="84"/>
      <c r="AX23" s="84"/>
      <c r="AY23" s="84">
        <v>1143</v>
      </c>
      <c r="AZ23" s="84"/>
      <c r="BA23" s="84"/>
      <c r="BB23" s="84"/>
      <c r="BC23" s="84"/>
      <c r="BD23" s="84"/>
      <c r="BE23" s="84">
        <v>253</v>
      </c>
      <c r="BF23" s="84"/>
      <c r="BG23" s="84"/>
      <c r="BH23" s="84"/>
      <c r="BI23" s="84"/>
      <c r="BJ23" s="84"/>
      <c r="BK23" s="84"/>
      <c r="BL23" s="84"/>
      <c r="BM23" s="84"/>
      <c r="BN23" s="84"/>
      <c r="BO23" s="84"/>
      <c r="BP23" s="84"/>
      <c r="BQ23" s="84"/>
      <c r="BR23" s="84"/>
      <c r="BS23" s="84"/>
      <c r="BT23" s="84"/>
      <c r="BU23" s="84"/>
      <c r="BV23" s="84"/>
      <c r="BW23" s="84"/>
      <c r="BX23" s="84"/>
      <c r="BY23" s="84">
        <v>385</v>
      </c>
    </row>
    <row r="24" spans="2:77">
      <c r="B24" s="72" t="s">
        <v>152</v>
      </c>
      <c r="C24" s="52" t="s">
        <v>153</v>
      </c>
      <c r="D24" s="47" t="s">
        <v>6</v>
      </c>
      <c r="E24" s="68"/>
      <c r="F24" s="94"/>
      <c r="G24" s="101"/>
      <c r="H24" s="60">
        <f t="shared" si="2"/>
        <v>0</v>
      </c>
    </row>
    <row r="25" spans="2:77">
      <c r="B25" s="77" t="s">
        <v>154</v>
      </c>
      <c r="C25" s="78" t="s">
        <v>155</v>
      </c>
      <c r="D25" s="9"/>
      <c r="E25" s="68"/>
      <c r="F25" s="94"/>
      <c r="G25" s="101"/>
      <c r="H25" s="60">
        <f t="shared" si="2"/>
        <v>0</v>
      </c>
    </row>
    <row r="26" spans="2:77">
      <c r="B26" s="72" t="s">
        <v>156</v>
      </c>
      <c r="C26" s="52" t="s">
        <v>157</v>
      </c>
      <c r="D26" s="47" t="s">
        <v>6</v>
      </c>
      <c r="E26" s="68"/>
      <c r="F26" s="94"/>
      <c r="G26" s="101"/>
      <c r="H26" s="60">
        <f t="shared" si="2"/>
        <v>0</v>
      </c>
    </row>
    <row r="27" spans="2:77">
      <c r="B27" s="72" t="s">
        <v>158</v>
      </c>
      <c r="C27" s="52" t="s">
        <v>159</v>
      </c>
      <c r="D27" s="47" t="s">
        <v>6</v>
      </c>
      <c r="E27" s="68"/>
      <c r="F27" s="94"/>
      <c r="G27" s="101"/>
      <c r="H27" s="60">
        <f t="shared" si="2"/>
        <v>0</v>
      </c>
    </row>
    <row r="28" spans="2:77">
      <c r="B28" s="72" t="s">
        <v>160</v>
      </c>
      <c r="C28" s="52" t="s">
        <v>161</v>
      </c>
      <c r="D28" s="74" t="s">
        <v>6</v>
      </c>
      <c r="E28" s="68"/>
      <c r="F28" s="94"/>
      <c r="G28" s="101"/>
      <c r="H28" s="60">
        <f t="shared" si="2"/>
        <v>0</v>
      </c>
    </row>
    <row r="29" spans="2:77">
      <c r="B29" s="72" t="s">
        <v>162</v>
      </c>
      <c r="C29" s="52" t="s">
        <v>163</v>
      </c>
      <c r="D29" s="47" t="s">
        <v>6</v>
      </c>
      <c r="E29" s="68"/>
      <c r="F29" s="94"/>
      <c r="G29" s="101"/>
      <c r="H29" s="60">
        <f t="shared" si="2"/>
        <v>0</v>
      </c>
    </row>
    <row r="30" spans="2:77">
      <c r="B30" s="73"/>
      <c r="C30" s="52"/>
      <c r="D30" s="9"/>
      <c r="E30" s="68"/>
      <c r="F30" s="94"/>
      <c r="G30" s="101"/>
      <c r="H30" s="60">
        <f t="shared" si="2"/>
        <v>0</v>
      </c>
    </row>
    <row r="31" spans="2:77">
      <c r="B31" s="79" t="s">
        <v>164</v>
      </c>
      <c r="C31" s="76" t="s">
        <v>165</v>
      </c>
      <c r="D31" s="8"/>
      <c r="E31" s="68"/>
      <c r="F31" s="94"/>
      <c r="G31" s="101"/>
      <c r="H31" s="60">
        <f t="shared" si="2"/>
        <v>0</v>
      </c>
    </row>
    <row r="32" spans="2:77">
      <c r="B32" s="72" t="s">
        <v>166</v>
      </c>
      <c r="C32" s="52" t="s">
        <v>167</v>
      </c>
      <c r="D32" s="47" t="s">
        <v>5</v>
      </c>
      <c r="E32" s="68"/>
      <c r="F32" s="94"/>
      <c r="G32" s="101"/>
      <c r="H32" s="60">
        <f t="shared" si="2"/>
        <v>0</v>
      </c>
    </row>
    <row r="33" spans="2:77">
      <c r="B33" s="73"/>
      <c r="C33" s="53"/>
      <c r="D33" s="9"/>
      <c r="E33" s="68"/>
      <c r="F33" s="94"/>
      <c r="G33" s="101"/>
      <c r="H33" s="60">
        <f t="shared" si="2"/>
        <v>0</v>
      </c>
    </row>
    <row r="34" spans="2:77">
      <c r="B34" s="79" t="s">
        <v>168</v>
      </c>
      <c r="C34" s="76" t="s">
        <v>0</v>
      </c>
      <c r="D34" s="9"/>
      <c r="E34" s="68"/>
      <c r="F34" s="94"/>
      <c r="G34" s="101"/>
      <c r="H34" s="60">
        <f t="shared" si="2"/>
        <v>0</v>
      </c>
    </row>
    <row r="35" spans="2:77">
      <c r="B35" s="80" t="s">
        <v>169</v>
      </c>
      <c r="C35" s="78" t="s">
        <v>170</v>
      </c>
      <c r="D35" s="9"/>
      <c r="E35" s="68"/>
      <c r="F35" s="94"/>
      <c r="G35" s="101"/>
      <c r="H35" s="60">
        <f t="shared" si="2"/>
        <v>0</v>
      </c>
    </row>
    <row r="36" spans="2:77">
      <c r="B36" s="80" t="s">
        <v>171</v>
      </c>
      <c r="C36" s="78" t="s">
        <v>172</v>
      </c>
      <c r="D36" s="9"/>
      <c r="E36" s="68"/>
      <c r="F36" s="94"/>
      <c r="G36" s="101"/>
      <c r="H36" s="60">
        <f t="shared" si="2"/>
        <v>0</v>
      </c>
    </row>
    <row r="37" spans="2:77">
      <c r="B37" s="72" t="s">
        <v>173</v>
      </c>
      <c r="C37" s="52" t="s">
        <v>174</v>
      </c>
      <c r="D37" s="47" t="s">
        <v>6</v>
      </c>
      <c r="E37" s="68"/>
      <c r="F37" s="94"/>
      <c r="G37" s="101"/>
      <c r="H37" s="60">
        <f t="shared" si="2"/>
        <v>0</v>
      </c>
    </row>
    <row r="38" spans="2:77">
      <c r="B38" s="72" t="s">
        <v>175</v>
      </c>
      <c r="C38" s="52" t="s">
        <v>176</v>
      </c>
      <c r="D38" s="47" t="s">
        <v>7</v>
      </c>
      <c r="E38" s="18" t="s">
        <v>9</v>
      </c>
      <c r="F38" s="4" t="s">
        <v>120</v>
      </c>
      <c r="G38" s="102">
        <v>13887000</v>
      </c>
      <c r="H38" s="60">
        <f t="shared" si="2"/>
        <v>13887000</v>
      </c>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v>13887000</v>
      </c>
      <c r="BP38" s="84"/>
      <c r="BQ38" s="84"/>
      <c r="BR38" s="84"/>
      <c r="BS38" s="84"/>
      <c r="BT38" s="84"/>
      <c r="BU38" s="84"/>
      <c r="BV38" s="84"/>
      <c r="BW38" s="84"/>
      <c r="BX38" s="84"/>
      <c r="BY38" s="84"/>
    </row>
    <row r="39" spans="2:77">
      <c r="B39" s="72" t="s">
        <v>177</v>
      </c>
      <c r="C39" s="52" t="s">
        <v>178</v>
      </c>
      <c r="D39" s="47" t="s">
        <v>7</v>
      </c>
      <c r="E39" s="18" t="s">
        <v>8</v>
      </c>
      <c r="F39" s="4" t="s">
        <v>120</v>
      </c>
      <c r="G39" s="102">
        <v>146929996</v>
      </c>
      <c r="H39" s="60">
        <f t="shared" si="2"/>
        <v>146929996</v>
      </c>
      <c r="BB39" s="1">
        <v>146929996</v>
      </c>
    </row>
    <row r="40" spans="2:77">
      <c r="B40" s="80" t="s">
        <v>179</v>
      </c>
      <c r="C40" s="78" t="s">
        <v>180</v>
      </c>
      <c r="D40" s="8"/>
      <c r="E40" s="68"/>
      <c r="F40" s="94"/>
      <c r="G40" s="101"/>
      <c r="H40" s="60">
        <f t="shared" si="2"/>
        <v>0</v>
      </c>
    </row>
    <row r="41" spans="2:77">
      <c r="B41" s="72" t="s">
        <v>181</v>
      </c>
      <c r="C41" s="52" t="s">
        <v>182</v>
      </c>
      <c r="D41" s="47" t="s">
        <v>6</v>
      </c>
      <c r="E41" s="68"/>
      <c r="F41" s="94"/>
      <c r="G41" s="101"/>
      <c r="H41" s="60">
        <f t="shared" si="2"/>
        <v>0</v>
      </c>
    </row>
    <row r="42" spans="2:77">
      <c r="B42" s="72" t="s">
        <v>183</v>
      </c>
      <c r="C42" s="52" t="s">
        <v>184</v>
      </c>
      <c r="D42" s="47" t="s">
        <v>6</v>
      </c>
      <c r="E42" s="68"/>
      <c r="F42" s="94"/>
      <c r="G42" s="101"/>
      <c r="H42" s="60">
        <f t="shared" si="2"/>
        <v>0</v>
      </c>
    </row>
    <row r="43" spans="2:77">
      <c r="B43" s="80" t="s">
        <v>179</v>
      </c>
      <c r="C43" s="78" t="s">
        <v>185</v>
      </c>
      <c r="D43" s="8"/>
      <c r="E43" s="68"/>
      <c r="F43" s="94"/>
      <c r="G43" s="101"/>
      <c r="H43" s="60">
        <f t="shared" si="2"/>
        <v>0</v>
      </c>
    </row>
    <row r="44" spans="2:77">
      <c r="B44" s="72" t="s">
        <v>186</v>
      </c>
      <c r="C44" s="52" t="s">
        <v>187</v>
      </c>
      <c r="D44" s="47" t="s">
        <v>6</v>
      </c>
      <c r="E44" s="68"/>
      <c r="F44" s="94"/>
      <c r="G44" s="101"/>
      <c r="H44" s="60">
        <f t="shared" si="2"/>
        <v>0</v>
      </c>
    </row>
    <row r="45" spans="2:77">
      <c r="B45" s="72" t="s">
        <v>188</v>
      </c>
      <c r="C45" s="52" t="s">
        <v>189</v>
      </c>
      <c r="D45" s="47" t="s">
        <v>6</v>
      </c>
      <c r="E45" s="68"/>
      <c r="F45" s="94"/>
      <c r="G45" s="101"/>
      <c r="H45" s="60">
        <f t="shared" si="2"/>
        <v>0</v>
      </c>
    </row>
    <row r="46" spans="2:77">
      <c r="B46" s="72" t="s">
        <v>190</v>
      </c>
      <c r="C46" s="52" t="s">
        <v>207</v>
      </c>
      <c r="D46" s="47" t="s">
        <v>6</v>
      </c>
      <c r="E46" s="68"/>
      <c r="F46" s="94"/>
      <c r="G46" s="101"/>
      <c r="H46" s="60">
        <f t="shared" si="2"/>
        <v>0</v>
      </c>
    </row>
    <row r="47" spans="2:77">
      <c r="B47" s="72" t="s">
        <v>191</v>
      </c>
      <c r="C47" s="52" t="s">
        <v>208</v>
      </c>
      <c r="D47" s="47" t="s">
        <v>6</v>
      </c>
      <c r="E47" s="68"/>
      <c r="F47" s="94"/>
      <c r="G47" s="101"/>
      <c r="H47" s="60">
        <f t="shared" si="2"/>
        <v>0</v>
      </c>
    </row>
    <row r="48" spans="2:77">
      <c r="B48" s="80" t="s">
        <v>192</v>
      </c>
      <c r="C48" s="78" t="s">
        <v>193</v>
      </c>
      <c r="D48" s="8"/>
      <c r="E48" s="68"/>
      <c r="F48" s="94"/>
      <c r="G48" s="101"/>
      <c r="H48" s="60">
        <f t="shared" si="2"/>
        <v>0</v>
      </c>
    </row>
    <row r="49" spans="2:8">
      <c r="B49" s="71" t="s">
        <v>194</v>
      </c>
      <c r="C49" s="52" t="s">
        <v>195</v>
      </c>
      <c r="D49" s="47" t="s">
        <v>6</v>
      </c>
      <c r="E49" s="69"/>
      <c r="F49" s="95"/>
      <c r="G49" s="103"/>
      <c r="H49" s="60">
        <f t="shared" si="2"/>
        <v>0</v>
      </c>
    </row>
    <row r="50" spans="2:8">
      <c r="B50" s="72" t="s">
        <v>196</v>
      </c>
      <c r="C50" s="52" t="s">
        <v>197</v>
      </c>
      <c r="D50" s="47" t="s">
        <v>5</v>
      </c>
      <c r="E50" s="68"/>
      <c r="F50" s="94"/>
      <c r="G50" s="101"/>
      <c r="H50" s="60">
        <f t="shared" si="2"/>
        <v>0</v>
      </c>
    </row>
    <row r="51" spans="2:8">
      <c r="B51" s="71" t="s">
        <v>198</v>
      </c>
      <c r="C51" s="52" t="s">
        <v>199</v>
      </c>
      <c r="D51" s="47" t="s">
        <v>6</v>
      </c>
      <c r="E51" s="68"/>
      <c r="F51" s="94"/>
      <c r="G51" s="101"/>
      <c r="H51" s="60">
        <f t="shared" si="2"/>
        <v>0</v>
      </c>
    </row>
    <row r="52" spans="2:8">
      <c r="B52" s="72" t="s">
        <v>200</v>
      </c>
      <c r="C52" s="52" t="s">
        <v>201</v>
      </c>
      <c r="D52" s="47" t="s">
        <v>6</v>
      </c>
      <c r="E52" s="68"/>
      <c r="F52" s="94"/>
      <c r="G52" s="101"/>
      <c r="H52" s="60">
        <f t="shared" si="2"/>
        <v>0</v>
      </c>
    </row>
    <row r="53" spans="2:8">
      <c r="B53" s="2"/>
      <c r="C53" s="54"/>
      <c r="D53" s="10"/>
      <c r="E53" s="70"/>
      <c r="F53" s="96"/>
      <c r="G53" s="104"/>
      <c r="H53" s="60">
        <f t="shared" si="2"/>
        <v>0</v>
      </c>
    </row>
    <row r="55" spans="2:8">
      <c r="E55" s="14"/>
      <c r="F55" s="14"/>
      <c r="G55" s="97" t="s">
        <v>282</v>
      </c>
      <c r="H55" s="98" t="s">
        <v>280</v>
      </c>
    </row>
    <row r="56" spans="2:8" ht="21">
      <c r="B56" s="82" t="s">
        <v>209</v>
      </c>
      <c r="G56" s="99">
        <f>SUM(G10:G52)</f>
        <v>393524207.63</v>
      </c>
      <c r="H56" s="99">
        <f>SUM(H10:H53)</f>
        <v>393524207.63</v>
      </c>
    </row>
    <row r="57" spans="2:8">
      <c r="B57" s="3">
        <v>1</v>
      </c>
      <c r="C57" s="1" t="s">
        <v>212</v>
      </c>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80" spans="2:2">
      <c r="B80" s="1"/>
    </row>
  </sheetData>
  <mergeCells count="5">
    <mergeCell ref="B8:D8"/>
    <mergeCell ref="E8:G8"/>
    <mergeCell ref="H7:BY7"/>
    <mergeCell ref="H8:BY8"/>
    <mergeCell ref="E7:G7"/>
  </mergeCells>
  <conditionalFormatting sqref="I13:BY13 I21:BY21 I39:BY39">
    <cfRule type="expression" dxfId="1" priority="6">
      <formula>AND(ISTEXT($E13),ISTEXT(I$4))</formula>
    </cfRule>
  </conditionalFormatting>
  <pageMargins left="0.75" right="0.75" top="1" bottom="1" header="0.5" footer="0.5"/>
  <pageSetup paperSize="9" scale="42" fitToWidth="0" orientation="landscape" horizontalDpi="2400" verticalDpi="240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109"/>
    <col min="2" max="2" width="10.375" style="109" customWidth="1"/>
    <col min="3" max="3" width="8" style="109" customWidth="1"/>
    <col min="4" max="4" width="60.375" style="109" customWidth="1"/>
    <col min="5" max="5" width="2" style="112" customWidth="1"/>
    <col min="6" max="16384" width="3.5" style="109"/>
  </cols>
  <sheetData>
    <row r="1" spans="2:5" ht="15.95" customHeight="1">
      <c r="E1" s="109"/>
    </row>
    <row r="2" spans="2:5" ht="24.95" customHeight="1">
      <c r="B2" s="110" t="s">
        <v>289</v>
      </c>
      <c r="E2" s="109"/>
    </row>
    <row r="3" spans="2:5" ht="15.95" customHeight="1">
      <c r="B3" s="111" t="s">
        <v>116</v>
      </c>
      <c r="E3" s="109"/>
    </row>
    <row r="4" spans="2:5" ht="15.95" customHeight="1">
      <c r="B4" s="116" t="s">
        <v>292</v>
      </c>
      <c r="C4" s="116" t="s">
        <v>291</v>
      </c>
      <c r="D4" s="20" t="s">
        <v>293</v>
      </c>
      <c r="E4" s="109"/>
    </row>
    <row r="5" spans="2:5" ht="15.95" customHeight="1">
      <c r="B5" s="113">
        <v>42023</v>
      </c>
      <c r="C5" s="114" t="s">
        <v>295</v>
      </c>
      <c r="D5" s="117" t="s">
        <v>296</v>
      </c>
      <c r="E5" s="109"/>
    </row>
    <row r="6" spans="2:5" ht="15.95" customHeight="1" thickBot="1">
      <c r="B6" s="108">
        <v>41991</v>
      </c>
      <c r="C6" s="115" t="s">
        <v>290</v>
      </c>
      <c r="D6" s="128" t="s">
        <v>294</v>
      </c>
      <c r="E6" s="109"/>
    </row>
    <row r="7" spans="2:5" ht="15.95" customHeight="1" thickBot="1">
      <c r="B7" s="108">
        <v>42061</v>
      </c>
      <c r="C7" s="127" t="s">
        <v>323</v>
      </c>
      <c r="D7" s="129" t="s">
        <v>305</v>
      </c>
      <c r="E7" s="109"/>
    </row>
    <row r="8" spans="2:5" ht="15.95" customHeight="1">
      <c r="D8" s="130" t="s">
        <v>306</v>
      </c>
      <c r="E8" s="109"/>
    </row>
    <row r="9" spans="2:5" ht="15.95" customHeight="1">
      <c r="D9" s="109" t="s">
        <v>309</v>
      </c>
      <c r="E9" s="109"/>
    </row>
    <row r="10" spans="2:5" ht="15.95" customHeight="1">
      <c r="B10" s="108">
        <v>42068</v>
      </c>
      <c r="C10" s="127" t="s">
        <v>304</v>
      </c>
      <c r="D10" s="109" t="s">
        <v>324</v>
      </c>
      <c r="E10" s="109"/>
    </row>
    <row r="11" spans="2:5" ht="15.95" customHeight="1">
      <c r="E11" s="109"/>
    </row>
    <row r="12" spans="2:5" ht="15.95" customHeight="1">
      <c r="E12" s="109"/>
    </row>
    <row r="13" spans="2:5" ht="15.95" customHeight="1">
      <c r="E13" s="109"/>
    </row>
    <row r="14" spans="2:5" ht="15.95" customHeight="1">
      <c r="E14" s="109"/>
    </row>
    <row r="15" spans="2:5" ht="15.95" customHeight="1">
      <c r="E15" s="109"/>
    </row>
    <row r="16" spans="2:5" ht="15.95" customHeight="1">
      <c r="E16" s="109"/>
    </row>
    <row r="17" spans="5:5" ht="15.95" customHeight="1">
      <c r="E17" s="109"/>
    </row>
    <row r="18" spans="5:5" ht="15.95" customHeight="1">
      <c r="E18" s="109"/>
    </row>
    <row r="19" spans="5:5" ht="15.95" customHeight="1">
      <c r="E19" s="109"/>
    </row>
    <row r="20" spans="5:5" ht="15.95" customHeight="1">
      <c r="E20" s="109"/>
    </row>
    <row r="21" spans="5:5" ht="15.95" customHeight="1">
      <c r="E21" s="109"/>
    </row>
    <row r="22" spans="5:5" ht="15.95" customHeight="1">
      <c r="E22" s="109"/>
    </row>
    <row r="23" spans="5:5" ht="15.95" customHeight="1">
      <c r="E23" s="109"/>
    </row>
    <row r="24" spans="5:5" ht="15.95" customHeight="1">
      <c r="E24" s="109"/>
    </row>
    <row r="25" spans="5:5" ht="15.95" customHeight="1">
      <c r="E25" s="109"/>
    </row>
    <row r="26" spans="5:5" ht="15.95" customHeight="1">
      <c r="E26" s="109"/>
    </row>
    <row r="27" spans="5:5" ht="15.95" customHeight="1">
      <c r="E27" s="109"/>
    </row>
    <row r="28" spans="5:5" ht="15.95" customHeight="1">
      <c r="E28" s="109"/>
    </row>
    <row r="29" spans="5:5" ht="15.95" customHeight="1">
      <c r="E29" s="109"/>
    </row>
    <row r="30" spans="5:5" ht="15.95" customHeight="1">
      <c r="E30" s="109"/>
    </row>
    <row r="31" spans="5:5" ht="15.95" customHeight="1">
      <c r="E31" s="109"/>
    </row>
    <row r="32" spans="5:5" ht="15.95" customHeight="1">
      <c r="E32" s="109"/>
    </row>
    <row r="33" spans="5:5" ht="15.95" customHeight="1">
      <c r="E33" s="109"/>
    </row>
    <row r="34" spans="5:5" ht="15.95" customHeight="1"/>
    <row r="35" spans="5:5" ht="15.95" customHeight="1"/>
    <row r="36" spans="5:5" ht="15.95" customHeight="1">
      <c r="E36" s="109"/>
    </row>
    <row r="37" spans="5:5" ht="15.95" customHeight="1">
      <c r="E37" s="109"/>
    </row>
    <row r="38" spans="5:5" ht="15.95" customHeight="1">
      <c r="E38" s="109"/>
    </row>
    <row r="39" spans="5:5" ht="15.95" customHeight="1">
      <c r="E39" s="109"/>
    </row>
    <row r="40" spans="5:5" ht="15.95" customHeight="1">
      <c r="E40" s="109"/>
    </row>
    <row r="41" spans="5:5" ht="15.95" customHeight="1">
      <c r="E41" s="109"/>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F9" sqref="F9"/>
    </sheetView>
  </sheetViews>
  <sheetFormatPr defaultColWidth="10.875" defaultRowHeight="15"/>
  <cols>
    <col min="1" max="2" width="10.875" style="179"/>
    <col min="3" max="3" width="13.875" style="179" customWidth="1"/>
    <col min="4" max="16384" width="10.875" style="179"/>
  </cols>
  <sheetData>
    <row r="1" spans="1:25">
      <c r="E1" s="176">
        <v>118011</v>
      </c>
      <c r="F1" s="177">
        <v>143115443</v>
      </c>
      <c r="G1" s="177">
        <v>292017625</v>
      </c>
      <c r="H1" s="177">
        <v>486544</v>
      </c>
      <c r="I1" s="177">
        <v>308156190</v>
      </c>
      <c r="J1" s="177">
        <v>311849995</v>
      </c>
      <c r="K1" s="177">
        <v>102720132</v>
      </c>
      <c r="L1" s="177">
        <v>116545</v>
      </c>
      <c r="M1" s="177">
        <v>429368</v>
      </c>
      <c r="N1" s="177">
        <v>238694330</v>
      </c>
      <c r="O1" s="177">
        <v>953846411</v>
      </c>
      <c r="P1" s="177">
        <v>144168300</v>
      </c>
      <c r="Q1" s="177">
        <v>212354388</v>
      </c>
      <c r="R1" s="177">
        <v>25041863</v>
      </c>
      <c r="S1" s="177">
        <v>412066210</v>
      </c>
      <c r="T1" s="177">
        <v>1673</v>
      </c>
      <c r="U1" s="177">
        <v>2592</v>
      </c>
      <c r="V1" s="177">
        <v>30158</v>
      </c>
      <c r="W1" s="177">
        <v>98356187</v>
      </c>
      <c r="X1" s="177">
        <v>8287200</v>
      </c>
      <c r="Y1" s="178">
        <f>SUM(E1:X1)</f>
        <v>3251859165</v>
      </c>
    </row>
    <row r="2" spans="1:25">
      <c r="E2" s="179">
        <f>E14*E1</f>
        <v>0</v>
      </c>
      <c r="F2" s="179">
        <f t="shared" ref="F2:X2" si="0">F14*F1</f>
        <v>0</v>
      </c>
      <c r="G2" s="179">
        <f t="shared" si="0"/>
        <v>0</v>
      </c>
      <c r="H2" s="179">
        <f t="shared" si="0"/>
        <v>0</v>
      </c>
      <c r="I2" s="179">
        <f t="shared" si="0"/>
        <v>0</v>
      </c>
      <c r="J2" s="179">
        <f t="shared" si="0"/>
        <v>0</v>
      </c>
      <c r="K2" s="179">
        <f t="shared" si="0"/>
        <v>0</v>
      </c>
      <c r="L2" s="179">
        <f t="shared" si="0"/>
        <v>0</v>
      </c>
      <c r="M2" s="179">
        <f t="shared" si="0"/>
        <v>0</v>
      </c>
      <c r="N2" s="179">
        <f t="shared" si="0"/>
        <v>0</v>
      </c>
      <c r="O2" s="179">
        <f t="shared" si="0"/>
        <v>0</v>
      </c>
      <c r="P2" s="179">
        <f t="shared" si="0"/>
        <v>0</v>
      </c>
      <c r="Q2" s="179">
        <f t="shared" si="0"/>
        <v>0</v>
      </c>
      <c r="R2" s="179">
        <f t="shared" si="0"/>
        <v>0</v>
      </c>
      <c r="S2" s="179">
        <f t="shared" si="0"/>
        <v>0</v>
      </c>
      <c r="T2" s="179">
        <f t="shared" si="0"/>
        <v>0</v>
      </c>
      <c r="U2" s="179">
        <f t="shared" si="0"/>
        <v>0</v>
      </c>
      <c r="V2" s="179">
        <f t="shared" si="0"/>
        <v>0</v>
      </c>
      <c r="W2" s="179">
        <f t="shared" si="0"/>
        <v>0</v>
      </c>
      <c r="X2" s="179">
        <f t="shared" si="0"/>
        <v>0</v>
      </c>
      <c r="Y2" s="178">
        <f>SUM(E2:X2)</f>
        <v>0</v>
      </c>
    </row>
    <row r="3" spans="1:25" ht="15.75">
      <c r="A3" t="s">
        <v>362</v>
      </c>
      <c r="B3" s="163" t="s">
        <v>361</v>
      </c>
      <c r="C3" s="172">
        <v>602930950</v>
      </c>
      <c r="D3" s="169">
        <f>SUMPRODUCT(E3:X3,$E$1:$X$1)</f>
        <v>0</v>
      </c>
    </row>
    <row r="4" spans="1:25" ht="15.75">
      <c r="A4" t="s">
        <v>364</v>
      </c>
      <c r="B4" s="163" t="s">
        <v>361</v>
      </c>
      <c r="C4" s="172">
        <v>12608587</v>
      </c>
      <c r="D4" s="169">
        <f t="shared" ref="D4:D12" si="1">SUMPRODUCT(E4:X4,$E$1:$X$1)</f>
        <v>0</v>
      </c>
    </row>
    <row r="5" spans="1:25" ht="15.75">
      <c r="A5" t="s">
        <v>365</v>
      </c>
      <c r="B5" s="163" t="s">
        <v>361</v>
      </c>
      <c r="C5" s="172">
        <v>491287834</v>
      </c>
      <c r="D5" s="169">
        <f t="shared" si="1"/>
        <v>0</v>
      </c>
    </row>
    <row r="6" spans="1:25" ht="15.75">
      <c r="A6" t="s">
        <v>366</v>
      </c>
      <c r="B6" s="163" t="s">
        <v>361</v>
      </c>
      <c r="C6" s="172">
        <v>8655278</v>
      </c>
      <c r="D6" s="169">
        <f t="shared" si="1"/>
        <v>0</v>
      </c>
    </row>
    <row r="7" spans="1:25" ht="15.75">
      <c r="A7" t="s">
        <v>363</v>
      </c>
      <c r="B7" s="163" t="s">
        <v>361</v>
      </c>
      <c r="C7" s="172">
        <v>17607462</v>
      </c>
      <c r="D7" s="169">
        <f t="shared" si="1"/>
        <v>0</v>
      </c>
    </row>
    <row r="8" spans="1:25" ht="15.75">
      <c r="A8" t="s">
        <v>373</v>
      </c>
      <c r="B8" t="s">
        <v>368</v>
      </c>
      <c r="C8" s="172">
        <v>35063</v>
      </c>
      <c r="D8" s="169">
        <f t="shared" si="1"/>
        <v>0</v>
      </c>
    </row>
    <row r="9" spans="1:25" ht="15.75">
      <c r="A9" t="s">
        <v>369</v>
      </c>
      <c r="B9" t="s">
        <v>368</v>
      </c>
      <c r="C9" s="172">
        <v>2088389050</v>
      </c>
      <c r="D9" s="169">
        <f t="shared" si="1"/>
        <v>0</v>
      </c>
    </row>
    <row r="10" spans="1:25" ht="15.75">
      <c r="A10" t="s">
        <v>372</v>
      </c>
      <c r="B10" t="s">
        <v>368</v>
      </c>
      <c r="C10" s="172">
        <v>880000</v>
      </c>
      <c r="D10" s="169">
        <f t="shared" si="1"/>
        <v>0</v>
      </c>
    </row>
    <row r="11" spans="1:25" ht="15.75">
      <c r="A11" t="s">
        <v>375</v>
      </c>
      <c r="B11" t="s">
        <v>374</v>
      </c>
      <c r="C11" s="172">
        <v>8287200</v>
      </c>
      <c r="D11" s="169">
        <f t="shared" si="1"/>
        <v>0</v>
      </c>
    </row>
    <row r="12" spans="1:25" ht="15.75">
      <c r="A12" s="173" t="s">
        <v>371</v>
      </c>
      <c r="B12" s="170"/>
      <c r="C12" s="172">
        <v>3983200</v>
      </c>
      <c r="D12" s="169">
        <f t="shared" si="1"/>
        <v>0</v>
      </c>
    </row>
    <row r="13" spans="1:25" ht="15.75">
      <c r="A13" t="s">
        <v>367</v>
      </c>
      <c r="B13" s="163" t="s">
        <v>361</v>
      </c>
      <c r="C13" s="172">
        <v>17194540</v>
      </c>
      <c r="D13" s="169">
        <f>SUMPRODUCT(E13:X13,$E$1:$X$1)</f>
        <v>0</v>
      </c>
    </row>
    <row r="14" spans="1:25">
      <c r="E14" s="181">
        <f>SUM(E3:E13)</f>
        <v>0</v>
      </c>
      <c r="F14" s="181">
        <f t="shared" ref="F14:X14" si="2">SUM(F3:F13)</f>
        <v>0</v>
      </c>
      <c r="G14" s="181">
        <f t="shared" si="2"/>
        <v>0</v>
      </c>
      <c r="H14" s="181">
        <f t="shared" si="2"/>
        <v>0</v>
      </c>
      <c r="I14" s="181">
        <f t="shared" si="2"/>
        <v>0</v>
      </c>
      <c r="J14" s="181">
        <f t="shared" si="2"/>
        <v>0</v>
      </c>
      <c r="K14" s="181">
        <f t="shared" si="2"/>
        <v>0</v>
      </c>
      <c r="L14" s="181">
        <f t="shared" si="2"/>
        <v>0</v>
      </c>
      <c r="M14" s="181">
        <f t="shared" si="2"/>
        <v>0</v>
      </c>
      <c r="N14" s="181">
        <f t="shared" si="2"/>
        <v>0</v>
      </c>
      <c r="O14" s="181">
        <f t="shared" si="2"/>
        <v>0</v>
      </c>
      <c r="P14" s="181">
        <f t="shared" si="2"/>
        <v>0</v>
      </c>
      <c r="Q14" s="181">
        <f t="shared" si="2"/>
        <v>0</v>
      </c>
      <c r="R14" s="181">
        <f t="shared" si="2"/>
        <v>0</v>
      </c>
      <c r="S14" s="181">
        <f t="shared" si="2"/>
        <v>0</v>
      </c>
      <c r="T14" s="181">
        <f t="shared" si="2"/>
        <v>0</v>
      </c>
      <c r="U14" s="181">
        <f t="shared" si="2"/>
        <v>0</v>
      </c>
      <c r="V14" s="181">
        <f t="shared" si="2"/>
        <v>0</v>
      </c>
      <c r="W14" s="181">
        <f t="shared" si="2"/>
        <v>0</v>
      </c>
      <c r="X14" s="181">
        <f t="shared" si="2"/>
        <v>0</v>
      </c>
    </row>
    <row r="15" spans="1:25">
      <c r="C15" s="180">
        <f>SUM(C3:C13)</f>
        <v>3251859164</v>
      </c>
      <c r="D15" s="180">
        <f>SUM(D3:D13)</f>
        <v>0</v>
      </c>
      <c r="E15" s="179">
        <v>1</v>
      </c>
      <c r="F15" s="179">
        <v>1</v>
      </c>
      <c r="G15" s="179">
        <v>1</v>
      </c>
      <c r="H15" s="179">
        <v>1</v>
      </c>
      <c r="I15" s="179">
        <v>1</v>
      </c>
      <c r="J15" s="179">
        <v>1</v>
      </c>
      <c r="K15" s="179">
        <v>1</v>
      </c>
      <c r="L15" s="179">
        <v>1</v>
      </c>
      <c r="M15" s="179">
        <v>1</v>
      </c>
      <c r="N15" s="179">
        <v>1</v>
      </c>
      <c r="O15" s="179">
        <v>1</v>
      </c>
      <c r="P15" s="179">
        <v>1</v>
      </c>
      <c r="Q15" s="179">
        <v>1</v>
      </c>
      <c r="R15" s="179">
        <v>1</v>
      </c>
      <c r="S15" s="179">
        <v>1</v>
      </c>
      <c r="T15" s="179">
        <v>1</v>
      </c>
      <c r="U15" s="179">
        <v>1</v>
      </c>
      <c r="V15" s="179">
        <v>1</v>
      </c>
      <c r="W15" s="179">
        <v>1</v>
      </c>
      <c r="X15" s="179">
        <v>1</v>
      </c>
    </row>
    <row r="17" spans="3:3">
      <c r="C17" s="180">
        <f>C15-D15</f>
        <v>3251859164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 About</vt:lpstr>
      <vt:lpstr>2. Contextual</vt:lpstr>
      <vt:lpstr>3. Revenues</vt:lpstr>
      <vt:lpstr>Revenues - example Norway</vt:lpstr>
      <vt:lpstr>Changelog</vt:lpstr>
      <vt:lpstr>Sheet1</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Andrii Zherebko</cp:lastModifiedBy>
  <cp:lastPrinted>2015-03-05T09:58:56Z</cp:lastPrinted>
  <dcterms:created xsi:type="dcterms:W3CDTF">2014-08-29T11:25:27Z</dcterms:created>
  <dcterms:modified xsi:type="dcterms:W3CDTF">2016-01-11T15:01:25Z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