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definedNames>
    <definedName name="TinyDrone_V2" localSheetId="0">Sayfa1!$A$1:$L$43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</calcChain>
</file>

<file path=xl/connections.xml><?xml version="1.0" encoding="utf-8"?>
<connections xmlns="http://schemas.openxmlformats.org/spreadsheetml/2006/main">
  <connection id="1" name="TinyDrone-V2" type="6" refreshedVersion="6" background="1" saveData="1">
    <textPr codePage="65001" sourceFile="C:\Users\user\Documents\Github\Tiny-Drone\Hardware\V2\TinyDrone-V2.csv" decimal="," thousands=".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<sst xmlns="http://schemas.openxmlformats.org/spreadsheetml/2006/main" count="222" uniqueCount="169">
  <si>
    <t>Ref</t>
  </si>
  <si>
    <t>Pieces</t>
  </si>
  <si>
    <t>Device</t>
  </si>
  <si>
    <t>Value</t>
  </si>
  <si>
    <t>Package</t>
  </si>
  <si>
    <t>Description</t>
  </si>
  <si>
    <t>Suplier</t>
  </si>
  <si>
    <t>Suplier Part Number</t>
  </si>
  <si>
    <t>URL</t>
  </si>
  <si>
    <t>Total Pieces</t>
  </si>
  <si>
    <t>Birim USD</t>
  </si>
  <si>
    <t>Maaliyet</t>
  </si>
  <si>
    <t>C1, C3, C4, C5, C8, C9, C10, C11, C12, C13, C14, C16, C17, C18</t>
  </si>
  <si>
    <t>C</t>
  </si>
  <si>
    <t>0.1uF</t>
  </si>
  <si>
    <t>MLCC (1005) 0402 100nF 16VDC Â±10% X7R</t>
  </si>
  <si>
    <t>Ozdisan</t>
  </si>
  <si>
    <t>CL05B104KO5NNNC</t>
  </si>
  <si>
    <t>C2</t>
  </si>
  <si>
    <t>10uF</t>
  </si>
  <si>
    <t>MLCC (1005) 0402 10uF 10VDC Â±20% X5R</t>
  </si>
  <si>
    <t>CL05A106MP5NUNC</t>
  </si>
  <si>
    <t>C6</t>
  </si>
  <si>
    <t>2.2uF</t>
  </si>
  <si>
    <t>MLCC (1005) 0402 2.2uF 6.3VDC Â±20% X5R</t>
  </si>
  <si>
    <t>CL05A225MQ5NNNC</t>
  </si>
  <si>
    <t>C7</t>
  </si>
  <si>
    <t>4.7uF</t>
  </si>
  <si>
    <t>MLCC (1005) 0402 4.7uF 10VDC Â±20 X5R</t>
  </si>
  <si>
    <t>GRM155R61A475MEAAD</t>
  </si>
  <si>
    <t>C15</t>
  </si>
  <si>
    <t>10nF</t>
  </si>
  <si>
    <t>MLCC (1005) 0402 10nF 50VDC Â±10% X7R</t>
  </si>
  <si>
    <t>CL05B103KB5NNNC</t>
  </si>
  <si>
    <t>D1, D4, D5, D6, D7</t>
  </si>
  <si>
    <t>MBR0540</t>
  </si>
  <si>
    <t>1N5819</t>
  </si>
  <si>
    <t>SOD123</t>
  </si>
  <si>
    <t>DIODE SCHOTTKY 1A 40V SOD123</t>
  </si>
  <si>
    <t>1N5819HW-7-F</t>
  </si>
  <si>
    <t>D2</t>
  </si>
  <si>
    <t>LED</t>
  </si>
  <si>
    <t>GREEN</t>
  </si>
  <si>
    <t>LED SMD 0603 GREEN 500mcd 120Â° WATER CLEAR</t>
  </si>
  <si>
    <t>HL-PST-1608U51GC</t>
  </si>
  <si>
    <t>D3</t>
  </si>
  <si>
    <t>RED</t>
  </si>
  <si>
    <t>LED SMD 0603 RED SUNLIGHT</t>
  </si>
  <si>
    <t>19-213USRC/S259/TR8</t>
  </si>
  <si>
    <t>F1</t>
  </si>
  <si>
    <t>Polyfuse_Small</t>
  </si>
  <si>
    <t>500mA/6V</t>
  </si>
  <si>
    <t>THERMISTOR PTC RESETTABLE FUSE 0805 500mA 6V</t>
  </si>
  <si>
    <t>KMC2S050RY</t>
  </si>
  <si>
    <t>J1</t>
  </si>
  <si>
    <t>Conn_01x02_Pin</t>
  </si>
  <si>
    <t>1S Lipo</t>
  </si>
  <si>
    <t>J2</t>
  </si>
  <si>
    <t>USB_B_Micro</t>
  </si>
  <si>
    <t>SMT V/T</t>
  </si>
  <si>
    <t>CONNECTOR MICRO USB B TYPE 2.0 VERT SMT 180C</t>
  </si>
  <si>
    <t>MOLEX-1051330011</t>
  </si>
  <si>
    <t>L1</t>
  </si>
  <si>
    <t>Inductor</t>
  </si>
  <si>
    <t>1uH</t>
  </si>
  <si>
    <t>INDUCTOR FIXED 1UH 2.2A SMD</t>
  </si>
  <si>
    <t>DFE201612PD-1R0M=P2</t>
  </si>
  <si>
    <t>L2</t>
  </si>
  <si>
    <t>L_Small</t>
  </si>
  <si>
    <t>220R</t>
  </si>
  <si>
    <t>FERRITE BEAD 0603 220R 1.4A</t>
  </si>
  <si>
    <t>BLM18PG221SN1D</t>
  </si>
  <si>
    <t>M1, M2, M3, M4</t>
  </si>
  <si>
    <t>Conn_01x02_Male</t>
  </si>
  <si>
    <t>53047-0210</t>
  </si>
  <si>
    <t>THT/VT</t>
  </si>
  <si>
    <t>Headers &amp; Wire Housings VERTICAL HDR 2P</t>
  </si>
  <si>
    <t>Aliexpress</t>
  </si>
  <si>
    <t>=KÖPRÜ("https://tr.aliexpress.com/item/1005005909742256.html?spm=a2g0o.productlist.main.3.7e9b5Eei5EeiE2&amp;algo_pvid=6d470897-52dd-49af-9142-36ed9b0defca&amp;algo_exp_id=6d470897-52dd-49af-9142-36ed9b0defca-1&amp;pdp_npi=4%40dis%21TRY%2136.14%2136.14%21%21%217.67%2</t>
  </si>
  <si>
    <t>Q1</t>
  </si>
  <si>
    <t>IRLML6402</t>
  </si>
  <si>
    <t>SOT23</t>
  </si>
  <si>
    <t>MOSFET DIS.3.7A 20V P-CH SOT23 HEXFET SMT</t>
  </si>
  <si>
    <t>IRLML6402TRPBF</t>
  </si>
  <si>
    <t>Q2</t>
  </si>
  <si>
    <t>MMBT3904</t>
  </si>
  <si>
    <t>TRANSISTOR DIS.200mA 40V NPN SOT23 EPITAXIAL SMT</t>
  </si>
  <si>
    <t>MMBT3904-HT</t>
  </si>
  <si>
    <t>Q3, Q4, Q5, Q6</t>
  </si>
  <si>
    <t>SIS434DN_1</t>
  </si>
  <si>
    <t>SIS434DN</t>
  </si>
  <si>
    <t>PPAK1212-8</t>
  </si>
  <si>
    <t>MOSFET DIS.35A 40V N-CH PPAK1212-8 TRENCHFET SMT</t>
  </si>
  <si>
    <t>SIS434DN-T1-GE3</t>
  </si>
  <si>
    <t>R1, R2, R4, R5, R10, R16, R17, R18, R19, R20</t>
  </si>
  <si>
    <t>Resistor</t>
  </si>
  <si>
    <t>10K</t>
  </si>
  <si>
    <t>RES.(1005) 0402 10K Ohms 5% 1/16W 100PPM</t>
  </si>
  <si>
    <t>0402WGJ0103TCE</t>
  </si>
  <si>
    <t>R3</t>
  </si>
  <si>
    <t>100K</t>
  </si>
  <si>
    <t>RES.(1005) 0402 100K Ohms 5% 1/16W 100PPM</t>
  </si>
  <si>
    <t>0402WGJ0104TCE</t>
  </si>
  <si>
    <t>R6, R7</t>
  </si>
  <si>
    <t>22R %1</t>
  </si>
  <si>
    <t>RES.(1005) 0402 22 Ohms 1% 1/16W 100PPM SMT</t>
  </si>
  <si>
    <t>RC0402FR-0722RL</t>
  </si>
  <si>
    <t>R8</t>
  </si>
  <si>
    <t>15K %1</t>
  </si>
  <si>
    <t>RES.(1005) 0402 15K Ohms 1% 1/16W 100PPM</t>
  </si>
  <si>
    <t>0402WGF1502TCE</t>
  </si>
  <si>
    <t>R9</t>
  </si>
  <si>
    <t>22K %1</t>
  </si>
  <si>
    <t>RES.(1005) 0402 22K Ohms 1% 1/16W 100PPM</t>
  </si>
  <si>
    <t>0402WGF2202TCE</t>
  </si>
  <si>
    <t>R11, R12</t>
  </si>
  <si>
    <t>4.7K</t>
  </si>
  <si>
    <t>RES.(1005) 0402 4.7K Ohms 5% 1/16W 100PPM</t>
  </si>
  <si>
    <t>0402WGJ0472TCE</t>
  </si>
  <si>
    <t>R13, R14, R15</t>
  </si>
  <si>
    <t>470R</t>
  </si>
  <si>
    <t>RES.(1005) 0402 470 Ohms 5% 1/16W 100PPM</t>
  </si>
  <si>
    <t>0402WGJ0471TCE</t>
  </si>
  <si>
    <t>SW1</t>
  </si>
  <si>
    <t>SW_MEC_5G</t>
  </si>
  <si>
    <t>B3U-1000P</t>
  </si>
  <si>
    <t>SWITCH TACT 3.00x2.50 1.60mm 153gF SMT V/T</t>
  </si>
  <si>
    <t>TP1</t>
  </si>
  <si>
    <t>TestPoint</t>
  </si>
  <si>
    <t>U1_TX</t>
  </si>
  <si>
    <t>TP2</t>
  </si>
  <si>
    <t>U1_RX</t>
  </si>
  <si>
    <t>TP3</t>
  </si>
  <si>
    <t>SWDIO</t>
  </si>
  <si>
    <t>TP4</t>
  </si>
  <si>
    <t>SWCLK</t>
  </si>
  <si>
    <t>TP5</t>
  </si>
  <si>
    <t>SWO</t>
  </si>
  <si>
    <t>TP6</t>
  </si>
  <si>
    <t>NRST</t>
  </si>
  <si>
    <t>TP7</t>
  </si>
  <si>
    <t>PB0</t>
  </si>
  <si>
    <t>U1</t>
  </si>
  <si>
    <t>TPS63031DSK</t>
  </si>
  <si>
    <t>U2</t>
  </si>
  <si>
    <t>STM32F722RETx</t>
  </si>
  <si>
    <t>LQFP64</t>
  </si>
  <si>
    <t>IC MCU 32BIT 512KB FLASH 64LQFP</t>
  </si>
  <si>
    <t>STM32F722RET6</t>
  </si>
  <si>
    <t>U3</t>
  </si>
  <si>
    <t>MPU-6500</t>
  </si>
  <si>
    <t>U4</t>
  </si>
  <si>
    <t>MS5611-01BA</t>
  </si>
  <si>
    <t>8-SMD</t>
  </si>
  <si>
    <t>SENSOR BAROMETRIC PRESSURE 1.8V-3.6V</t>
  </si>
  <si>
    <t>MS561101BA03-50</t>
  </si>
  <si>
    <t>U5</t>
  </si>
  <si>
    <t>W25X20CLUXIG_TR</t>
  </si>
  <si>
    <t>W25Q80DVUXIE-TR</t>
  </si>
  <si>
    <t>USON8</t>
  </si>
  <si>
    <t>IC-25Q80 FLASH 8MB 104MHZ 8-USON</t>
  </si>
  <si>
    <t>Ozidsan</t>
  </si>
  <si>
    <t>U6</t>
  </si>
  <si>
    <t>Y1</t>
  </si>
  <si>
    <t>Resonator_Small</t>
  </si>
  <si>
    <t>8MHz</t>
  </si>
  <si>
    <t>3-SMD</t>
  </si>
  <si>
    <t>CRYSTAL RESONATOR 8.00MHZ 33PF SMD</t>
  </si>
  <si>
    <t>CSTCE8M00G55-R0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</si>
</sst>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inyDrone-V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26" sqref="I26"/>
    </sheetView>
  </sheetViews>
  <sheetFormatPr defaultRowHeight="15" x14ac:dyDescent="0.25"/>
  <cols>
    <col min="1" max="1" width="53.42578125" bestFit="1" customWidth="1"/>
    <col min="2" max="2" width="15.28515625" bestFit="1" customWidth="1"/>
    <col min="3" max="3" width="17.7109375" bestFit="1" customWidth="1"/>
    <col min="4" max="4" width="18" bestFit="1" customWidth="1"/>
    <col min="5" max="5" width="11.42578125" bestFit="1" customWidth="1"/>
    <col min="6" max="6" width="50.85546875" bestFit="1" customWidth="1"/>
    <col min="7" max="7" width="10.28515625" bestFit="1" customWidth="1"/>
    <col min="8" max="8" width="22.5703125" bestFit="1" customWidth="1"/>
    <col min="9" max="9" width="81.140625" bestFit="1" customWidth="1"/>
    <col min="10" max="10" width="11.5703125" bestFit="1" customWidth="1"/>
    <col min="11" max="11" width="9.7109375" bestFit="1" customWidth="1"/>
    <col min="12" max="12" width="8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14</v>
      </c>
      <c r="C2" t="s">
        <v>13</v>
      </c>
      <c r="D2" t="s">
        <v>14</v>
      </c>
      <c r="E2">
        <v>402</v>
      </c>
      <c r="F2" t="s">
        <v>15</v>
      </c>
      <c r="G2" t="s">
        <v>16</v>
      </c>
      <c r="H2" t="s">
        <v>17</v>
      </c>
      <c r="I2" t="str">
        <f>HYPERLINK("https://ozdisan.com/pasif-komponentler/kapasitorler/smt-smd-ve-mlcc-kapasitorler/CL05B104KO5NNNC/336698")</f>
        <v>https://ozdisan.com/pasif-komponentler/kapasitorler/smt-smd-ve-mlcc-kapasitorler/CL05B104KO5NNNC/336698</v>
      </c>
    </row>
    <row r="3" spans="1:12" x14ac:dyDescent="0.25">
      <c r="A3" t="s">
        <v>18</v>
      </c>
      <c r="B3">
        <v>1</v>
      </c>
      <c r="C3" t="s">
        <v>13</v>
      </c>
      <c r="D3" t="s">
        <v>19</v>
      </c>
      <c r="E3">
        <v>402</v>
      </c>
      <c r="F3" t="s">
        <v>20</v>
      </c>
      <c r="G3" t="s">
        <v>16</v>
      </c>
      <c r="H3" t="s">
        <v>21</v>
      </c>
      <c r="I3" t="str">
        <f>HYPERLINK("https://ozdisan.com/pasif-komponentler/kapasitorler/smt-smd-ve-mlcc-kapasitorler/CL05A106MP5NUNC/457532")</f>
        <v>https://ozdisan.com/pasif-komponentler/kapasitorler/smt-smd-ve-mlcc-kapasitorler/CL05A106MP5NUNC/457532</v>
      </c>
    </row>
    <row r="4" spans="1:12" x14ac:dyDescent="0.25">
      <c r="A4" t="s">
        <v>22</v>
      </c>
      <c r="B4">
        <v>1</v>
      </c>
      <c r="C4" t="s">
        <v>13</v>
      </c>
      <c r="D4" t="s">
        <v>23</v>
      </c>
      <c r="E4">
        <v>402</v>
      </c>
      <c r="F4" t="s">
        <v>24</v>
      </c>
      <c r="G4" t="s">
        <v>16</v>
      </c>
      <c r="H4" t="s">
        <v>25</v>
      </c>
      <c r="I4" t="str">
        <f>HYPERLINK("https://ozdisan.com/pasif-komponentler/kapasitorler/smt-smd-ve-mlcc-kapasitorler/CL05A225MQ5NNNC/521876")</f>
        <v>https://ozdisan.com/pasif-komponentler/kapasitorler/smt-smd-ve-mlcc-kapasitorler/CL05A225MQ5NNNC/521876</v>
      </c>
    </row>
    <row r="5" spans="1:12" x14ac:dyDescent="0.25">
      <c r="A5" t="s">
        <v>26</v>
      </c>
      <c r="B5">
        <v>1</v>
      </c>
      <c r="C5" t="s">
        <v>13</v>
      </c>
      <c r="D5" t="s">
        <v>27</v>
      </c>
      <c r="E5">
        <v>402</v>
      </c>
      <c r="F5" t="s">
        <v>28</v>
      </c>
      <c r="G5" t="s">
        <v>16</v>
      </c>
      <c r="H5" t="s">
        <v>29</v>
      </c>
      <c r="I5" t="str">
        <f>HYPERLINK("https://ozdisan.com/pasif-komponentler/kapasitorler/smt-smd-ve-mlcc-kapasitorler/GRM155R61A475MEAAD/627444")</f>
        <v>https://ozdisan.com/pasif-komponentler/kapasitorler/smt-smd-ve-mlcc-kapasitorler/GRM155R61A475MEAAD/627444</v>
      </c>
    </row>
    <row r="6" spans="1:12" x14ac:dyDescent="0.25">
      <c r="A6" t="s">
        <v>30</v>
      </c>
      <c r="B6">
        <v>1</v>
      </c>
      <c r="C6" t="s">
        <v>13</v>
      </c>
      <c r="D6" t="s">
        <v>31</v>
      </c>
      <c r="E6">
        <v>402</v>
      </c>
      <c r="F6" t="s">
        <v>32</v>
      </c>
      <c r="G6" t="s">
        <v>16</v>
      </c>
      <c r="H6" t="s">
        <v>33</v>
      </c>
      <c r="I6" t="str">
        <f>HYPERLINK("https://ozdisan.com/pasif-komponentler/kapasitorler/smt-smd-ve-mlcc-kapasitorler/CL05B103KB5NNNC/30282")</f>
        <v>https://ozdisan.com/pasif-komponentler/kapasitorler/smt-smd-ve-mlcc-kapasitorler/CL05B103KB5NNNC/30282</v>
      </c>
    </row>
    <row r="7" spans="1:12" x14ac:dyDescent="0.25">
      <c r="A7" t="s">
        <v>34</v>
      </c>
      <c r="B7">
        <v>5</v>
      </c>
      <c r="C7" t="s">
        <v>35</v>
      </c>
      <c r="D7" t="s">
        <v>36</v>
      </c>
      <c r="E7" t="s">
        <v>37</v>
      </c>
      <c r="F7" t="s">
        <v>38</v>
      </c>
      <c r="G7" t="s">
        <v>16</v>
      </c>
      <c r="H7" t="s">
        <v>39</v>
      </c>
      <c r="I7" t="str">
        <f>HYPERLINK("https://ozdisan.com/Product/Detail/417246/1N5819HW-7-F")</f>
        <v>https://ozdisan.com/Product/Detail/417246/1N5819HW-7-F</v>
      </c>
    </row>
    <row r="8" spans="1:12" x14ac:dyDescent="0.25">
      <c r="A8" t="s">
        <v>40</v>
      </c>
      <c r="B8">
        <v>1</v>
      </c>
      <c r="C8" t="s">
        <v>41</v>
      </c>
      <c r="D8" t="s">
        <v>42</v>
      </c>
      <c r="E8">
        <v>603</v>
      </c>
      <c r="F8" t="s">
        <v>43</v>
      </c>
      <c r="G8" t="s">
        <v>16</v>
      </c>
      <c r="H8" t="s">
        <v>44</v>
      </c>
      <c r="I8" t="str">
        <f>HYPERLINK("https://ozdisan.com/led-ve-aydinlatma-cozumleri/led-komponentler/sinyal-ledler-tek-renkli/HL-PST-1608U51GC/471660")</f>
        <v>https://ozdisan.com/led-ve-aydinlatma-cozumleri/led-komponentler/sinyal-ledler-tek-renkli/HL-PST-1608U51GC/471660</v>
      </c>
    </row>
    <row r="9" spans="1:12" x14ac:dyDescent="0.25">
      <c r="A9" t="s">
        <v>45</v>
      </c>
      <c r="B9">
        <v>1</v>
      </c>
      <c r="C9" t="s">
        <v>41</v>
      </c>
      <c r="D9" t="s">
        <v>46</v>
      </c>
      <c r="E9">
        <v>603</v>
      </c>
      <c r="F9" t="s">
        <v>47</v>
      </c>
      <c r="G9" t="s">
        <v>16</v>
      </c>
      <c r="H9" t="s">
        <v>48</v>
      </c>
      <c r="I9" t="str">
        <f>HYPERLINK("https://ozdisan.com/led-ve-aydinlatma-cozumleri/led-komponentler/sinyal-ledler-tek-renkli/19-213USRCS259TR8/645416")</f>
        <v>https://ozdisan.com/led-ve-aydinlatma-cozumleri/led-komponentler/sinyal-ledler-tek-renkli/19-213USRCS259TR8/645416</v>
      </c>
    </row>
    <row r="10" spans="1:12" x14ac:dyDescent="0.25">
      <c r="A10" t="s">
        <v>49</v>
      </c>
      <c r="B10">
        <v>1</v>
      </c>
      <c r="C10" t="s">
        <v>50</v>
      </c>
      <c r="D10" t="s">
        <v>51</v>
      </c>
      <c r="E10">
        <v>805</v>
      </c>
      <c r="F10" t="s">
        <v>52</v>
      </c>
      <c r="G10" t="s">
        <v>16</v>
      </c>
      <c r="H10" t="s">
        <v>53</v>
      </c>
      <c r="I10" t="str">
        <f>HYPERLINK("https://ozdisan.com/devre-koruyucular/sigorta-bilesenleri/ptc-sigortalar/KMC2S050RY/645180")</f>
        <v>https://ozdisan.com/devre-koruyucular/sigorta-bilesenleri/ptc-sigortalar/KMC2S050RY/645180</v>
      </c>
    </row>
    <row r="11" spans="1:12" x14ac:dyDescent="0.25">
      <c r="A11" t="s">
        <v>54</v>
      </c>
      <c r="B11">
        <v>1</v>
      </c>
      <c r="C11" t="s">
        <v>55</v>
      </c>
      <c r="D11" t="s">
        <v>56</v>
      </c>
      <c r="I11" t="str">
        <f>HYPERLINK("")</f>
        <v/>
      </c>
    </row>
    <row r="12" spans="1:12" x14ac:dyDescent="0.25">
      <c r="A12" t="s">
        <v>57</v>
      </c>
      <c r="B12">
        <v>1</v>
      </c>
      <c r="C12" t="s">
        <v>58</v>
      </c>
      <c r="D12">
        <v>1051330011</v>
      </c>
      <c r="E12" t="s">
        <v>59</v>
      </c>
      <c r="F12" t="s">
        <v>60</v>
      </c>
      <c r="G12" t="s">
        <v>16</v>
      </c>
      <c r="H12" t="s">
        <v>61</v>
      </c>
      <c r="I12" t="str">
        <f>HYPERLINK("https://ozdisan.com/Product/Detail/705161/MOLEX-1051330011")</f>
        <v>https://ozdisan.com/Product/Detail/705161/MOLEX-1051330011</v>
      </c>
    </row>
    <row r="13" spans="1:12" x14ac:dyDescent="0.25">
      <c r="A13" t="s">
        <v>62</v>
      </c>
      <c r="B13">
        <v>1</v>
      </c>
      <c r="C13" t="s">
        <v>63</v>
      </c>
      <c r="D13" t="s">
        <v>64</v>
      </c>
      <c r="E13">
        <v>806</v>
      </c>
      <c r="F13" t="s">
        <v>65</v>
      </c>
      <c r="G13" t="s">
        <v>16</v>
      </c>
      <c r="H13" t="s">
        <v>66</v>
      </c>
      <c r="I13" t="str">
        <f>HYPERLINK("https://ozdisan.com/pasif-komponentler/induktorler/sabit-induktorler/DFE201612PD-1R0MP2/737276")</f>
        <v>https://ozdisan.com/pasif-komponentler/induktorler/sabit-induktorler/DFE201612PD-1R0MP2/737276</v>
      </c>
    </row>
    <row r="14" spans="1:12" x14ac:dyDescent="0.25">
      <c r="A14" t="s">
        <v>67</v>
      </c>
      <c r="B14">
        <v>1</v>
      </c>
      <c r="C14" t="s">
        <v>68</v>
      </c>
      <c r="D14" t="s">
        <v>69</v>
      </c>
      <c r="E14">
        <v>603</v>
      </c>
      <c r="F14" t="s">
        <v>70</v>
      </c>
      <c r="G14" t="s">
        <v>16</v>
      </c>
      <c r="H14" t="s">
        <v>71</v>
      </c>
      <c r="I14" t="str">
        <f>HYPERLINK("https://b2b.ozdisan.com/Product/Detail/484088/BLM18PG221SN1D")</f>
        <v>https://b2b.ozdisan.com/Product/Detail/484088/BLM18PG221SN1D</v>
      </c>
    </row>
    <row r="15" spans="1:12" x14ac:dyDescent="0.25">
      <c r="A15" t="s">
        <v>72</v>
      </c>
      <c r="B15">
        <v>4</v>
      </c>
      <c r="C15" t="s">
        <v>73</v>
      </c>
      <c r="D15" t="s">
        <v>74</v>
      </c>
      <c r="E15" t="s">
        <v>75</v>
      </c>
      <c r="F15" t="s">
        <v>76</v>
      </c>
      <c r="G15" t="s">
        <v>77</v>
      </c>
      <c r="H15" t="s">
        <v>74</v>
      </c>
      <c r="I15" t="s">
        <v>78</v>
      </c>
    </row>
    <row r="16" spans="1:12" x14ac:dyDescent="0.25">
      <c r="A16" t="s">
        <v>79</v>
      </c>
      <c r="B16">
        <v>1</v>
      </c>
      <c r="C16" t="s">
        <v>80</v>
      </c>
      <c r="D16" t="s">
        <v>80</v>
      </c>
      <c r="E16" t="s">
        <v>81</v>
      </c>
      <c r="F16" t="s">
        <v>82</v>
      </c>
      <c r="G16" t="s">
        <v>16</v>
      </c>
      <c r="H16" t="s">
        <v>83</v>
      </c>
      <c r="I16" t="str">
        <f>HYPERLINK("https://ozdisan.com/Product/Detail/420776/IRLML6402TRPBF")</f>
        <v>https://ozdisan.com/Product/Detail/420776/IRLML6402TRPBF</v>
      </c>
    </row>
    <row r="17" spans="1:9" x14ac:dyDescent="0.25">
      <c r="A17" t="s">
        <v>84</v>
      </c>
      <c r="B17">
        <v>1</v>
      </c>
      <c r="C17" t="s">
        <v>85</v>
      </c>
      <c r="D17" t="s">
        <v>85</v>
      </c>
      <c r="E17" t="s">
        <v>81</v>
      </c>
      <c r="F17" t="s">
        <v>86</v>
      </c>
      <c r="G17" t="s">
        <v>16</v>
      </c>
      <c r="H17" t="s">
        <v>87</v>
      </c>
      <c r="I17" t="str">
        <f>HYPERLINK("https://ozdisan.com/guc-yari-iletkenleri/transistorler/discrete-transistorler/MMBT3904-HT/468189")</f>
        <v>https://ozdisan.com/guc-yari-iletkenleri/transistorler/discrete-transistorler/MMBT3904-HT/468189</v>
      </c>
    </row>
    <row r="18" spans="1:9" x14ac:dyDescent="0.25">
      <c r="A18" t="s">
        <v>88</v>
      </c>
      <c r="B18">
        <v>4</v>
      </c>
      <c r="C18" t="s">
        <v>89</v>
      </c>
      <c r="D18" t="s">
        <v>90</v>
      </c>
      <c r="E18" t="s">
        <v>91</v>
      </c>
      <c r="F18" t="s">
        <v>92</v>
      </c>
      <c r="G18" t="s">
        <v>16</v>
      </c>
      <c r="H18" t="s">
        <v>93</v>
      </c>
      <c r="I18" t="str">
        <f>HYPERLINK("https://ozdisan.com/Product/Detail/496913/SIS434DN-T1-GE3")</f>
        <v>https://ozdisan.com/Product/Detail/496913/SIS434DN-T1-GE3</v>
      </c>
    </row>
    <row r="19" spans="1:9" x14ac:dyDescent="0.25">
      <c r="A19" t="s">
        <v>94</v>
      </c>
      <c r="B19">
        <v>10</v>
      </c>
      <c r="C19" t="s">
        <v>95</v>
      </c>
      <c r="D19" t="s">
        <v>96</v>
      </c>
      <c r="E19">
        <v>402</v>
      </c>
      <c r="F19" t="s">
        <v>97</v>
      </c>
      <c r="G19" t="s">
        <v>16</v>
      </c>
      <c r="H19" t="s">
        <v>98</v>
      </c>
      <c r="I19" t="str">
        <f>HYPERLINK("https://ozdisan.com/pasif-komponentler/direncler/smt-smd-ve-cip-direncler/0402WGJ0103TCE/362331")</f>
        <v>https://ozdisan.com/pasif-komponentler/direncler/smt-smd-ve-cip-direncler/0402WGJ0103TCE/362331</v>
      </c>
    </row>
    <row r="20" spans="1:9" x14ac:dyDescent="0.25">
      <c r="A20" t="s">
        <v>99</v>
      </c>
      <c r="B20">
        <v>1</v>
      </c>
      <c r="C20" t="s">
        <v>95</v>
      </c>
      <c r="D20" t="s">
        <v>100</v>
      </c>
      <c r="E20">
        <v>402</v>
      </c>
      <c r="F20" t="s">
        <v>101</v>
      </c>
      <c r="G20" t="s">
        <v>16</v>
      </c>
      <c r="H20" t="s">
        <v>102</v>
      </c>
      <c r="I20" t="str">
        <f>HYPERLINK("https://ozdisan.com/pasif-komponentler/direncler/smt-smd-ve-cip-direncler/0402WGJ0104TCE/402504")</f>
        <v>https://ozdisan.com/pasif-komponentler/direncler/smt-smd-ve-cip-direncler/0402WGJ0104TCE/402504</v>
      </c>
    </row>
    <row r="21" spans="1:9" x14ac:dyDescent="0.25">
      <c r="A21" t="s">
        <v>103</v>
      </c>
      <c r="B21">
        <v>2</v>
      </c>
      <c r="C21" t="s">
        <v>95</v>
      </c>
      <c r="D21" t="s">
        <v>104</v>
      </c>
      <c r="E21">
        <v>402</v>
      </c>
      <c r="F21" t="s">
        <v>105</v>
      </c>
      <c r="G21" t="s">
        <v>16</v>
      </c>
      <c r="H21" t="s">
        <v>106</v>
      </c>
      <c r="I21" t="str">
        <f>HYPERLINK("https://ozdisan.com/pasif-komponentler/direncler/smt-smd-ve-cip-direncler/RC0402FR-0722RL/437110")</f>
        <v>https://ozdisan.com/pasif-komponentler/direncler/smt-smd-ve-cip-direncler/RC0402FR-0722RL/437110</v>
      </c>
    </row>
    <row r="22" spans="1:9" x14ac:dyDescent="0.25">
      <c r="A22" t="s">
        <v>107</v>
      </c>
      <c r="B22">
        <v>1</v>
      </c>
      <c r="C22" t="s">
        <v>95</v>
      </c>
      <c r="D22" t="s">
        <v>108</v>
      </c>
      <c r="E22">
        <v>402</v>
      </c>
      <c r="F22" t="s">
        <v>109</v>
      </c>
      <c r="G22" t="s">
        <v>16</v>
      </c>
      <c r="H22" t="s">
        <v>110</v>
      </c>
      <c r="I22" t="str">
        <f>HYPERLINK("https://ozdisan.com/pasif-komponentler/direncler/smt-smd-ve-cip-direncler/0402WGF1502TCE/350350")</f>
        <v>https://ozdisan.com/pasif-komponentler/direncler/smt-smd-ve-cip-direncler/0402WGF1502TCE/350350</v>
      </c>
    </row>
    <row r="23" spans="1:9" x14ac:dyDescent="0.25">
      <c r="A23" t="s">
        <v>111</v>
      </c>
      <c r="B23">
        <v>1</v>
      </c>
      <c r="C23" t="s">
        <v>95</v>
      </c>
      <c r="D23" t="s">
        <v>112</v>
      </c>
      <c r="E23">
        <v>402</v>
      </c>
      <c r="F23" t="s">
        <v>113</v>
      </c>
      <c r="G23" t="s">
        <v>16</v>
      </c>
      <c r="H23" t="s">
        <v>114</v>
      </c>
      <c r="I23" t="str">
        <f>HYPERLINK("https://ozdisan.com/pasif-komponentler/direncler/smt-smd-ve-cip-direncler/0402WGF2202TCE/359884")</f>
        <v>https://ozdisan.com/pasif-komponentler/direncler/smt-smd-ve-cip-direncler/0402WGF2202TCE/359884</v>
      </c>
    </row>
    <row r="24" spans="1:9" x14ac:dyDescent="0.25">
      <c r="A24" t="s">
        <v>115</v>
      </c>
      <c r="B24">
        <v>2</v>
      </c>
      <c r="C24" t="s">
        <v>95</v>
      </c>
      <c r="D24" t="s">
        <v>116</v>
      </c>
      <c r="E24">
        <v>402</v>
      </c>
      <c r="F24" t="s">
        <v>117</v>
      </c>
      <c r="G24" t="s">
        <v>16</v>
      </c>
      <c r="H24" t="s">
        <v>118</v>
      </c>
      <c r="I24" t="str">
        <f>HYPERLINK("https://ozdisan.com/pasif-komponentler/direncler/smt-smd-ve-cip-direncler/0402WGJ0472TCE/431884")</f>
        <v>https://ozdisan.com/pasif-komponentler/direncler/smt-smd-ve-cip-direncler/0402WGJ0472TCE/431884</v>
      </c>
    </row>
    <row r="25" spans="1:9" x14ac:dyDescent="0.25">
      <c r="A25" t="s">
        <v>119</v>
      </c>
      <c r="B25">
        <v>3</v>
      </c>
      <c r="C25" t="s">
        <v>95</v>
      </c>
      <c r="D25" t="s">
        <v>120</v>
      </c>
      <c r="E25">
        <v>402</v>
      </c>
      <c r="F25" t="s">
        <v>121</v>
      </c>
      <c r="G25" t="s">
        <v>16</v>
      </c>
      <c r="H25" t="s">
        <v>122</v>
      </c>
      <c r="I25" t="str">
        <f>HYPERLINK("https://ozdisan.com/pasif-komponentler/direncler/smt-smd-ve-cip-direncler/0402WGJ0471TCE/453099")</f>
        <v>https://ozdisan.com/pasif-komponentler/direncler/smt-smd-ve-cip-direncler/0402WGJ0471TCE/453099</v>
      </c>
    </row>
    <row r="26" spans="1:9" x14ac:dyDescent="0.25">
      <c r="A26" t="s">
        <v>123</v>
      </c>
      <c r="B26">
        <v>1</v>
      </c>
      <c r="C26" t="s">
        <v>124</v>
      </c>
      <c r="D26" t="s">
        <v>125</v>
      </c>
      <c r="E26" t="s">
        <v>59</v>
      </c>
      <c r="F26" t="s">
        <v>126</v>
      </c>
      <c r="G26" t="s">
        <v>16</v>
      </c>
      <c r="H26" t="s">
        <v>125</v>
      </c>
      <c r="I26" t="str">
        <f>HYPERLINK("https://ozdisan.com/elektromekanik-komponentler/sivicler-ve-anahtarlar/tact-sivicler/B3U-1000P/517704")</f>
        <v>https://ozdisan.com/elektromekanik-komponentler/sivicler-ve-anahtarlar/tact-sivicler/B3U-1000P/517704</v>
      </c>
    </row>
    <row r="27" spans="1:9" x14ac:dyDescent="0.25">
      <c r="A27" t="s">
        <v>127</v>
      </c>
      <c r="B27">
        <v>1</v>
      </c>
      <c r="C27" t="s">
        <v>128</v>
      </c>
      <c r="D27" t="s">
        <v>129</v>
      </c>
      <c r="I27" t="str">
        <f>HYPERLINK("")</f>
        <v/>
      </c>
    </row>
    <row r="28" spans="1:9" x14ac:dyDescent="0.25">
      <c r="A28" t="s">
        <v>130</v>
      </c>
      <c r="B28">
        <v>1</v>
      </c>
      <c r="C28" t="s">
        <v>128</v>
      </c>
      <c r="D28" t="s">
        <v>131</v>
      </c>
      <c r="I28" t="str">
        <f>HYPERLINK("")</f>
        <v/>
      </c>
    </row>
    <row r="29" spans="1:9" x14ac:dyDescent="0.25">
      <c r="A29" t="s">
        <v>132</v>
      </c>
      <c r="B29">
        <v>1</v>
      </c>
      <c r="C29" t="s">
        <v>128</v>
      </c>
      <c r="D29" t="s">
        <v>133</v>
      </c>
      <c r="I29" t="str">
        <f>HYPERLINK("")</f>
        <v/>
      </c>
    </row>
    <row r="30" spans="1:9" x14ac:dyDescent="0.25">
      <c r="A30" t="s">
        <v>134</v>
      </c>
      <c r="B30">
        <v>1</v>
      </c>
      <c r="C30" t="s">
        <v>128</v>
      </c>
      <c r="D30" t="s">
        <v>135</v>
      </c>
      <c r="I30" t="str">
        <f>HYPERLINK("")</f>
        <v/>
      </c>
    </row>
    <row r="31" spans="1:9" x14ac:dyDescent="0.25">
      <c r="A31" t="s">
        <v>136</v>
      </c>
      <c r="B31">
        <v>1</v>
      </c>
      <c r="C31" t="s">
        <v>128</v>
      </c>
      <c r="D31" t="s">
        <v>137</v>
      </c>
      <c r="I31" t="str">
        <f>HYPERLINK("")</f>
        <v/>
      </c>
    </row>
    <row r="32" spans="1:9" x14ac:dyDescent="0.25">
      <c r="A32" t="s">
        <v>138</v>
      </c>
      <c r="B32">
        <v>1</v>
      </c>
      <c r="C32" t="s">
        <v>128</v>
      </c>
      <c r="D32" t="s">
        <v>139</v>
      </c>
      <c r="I32" t="str">
        <f>HYPERLINK("")</f>
        <v/>
      </c>
    </row>
    <row r="33" spans="1:9" x14ac:dyDescent="0.25">
      <c r="A33" t="s">
        <v>140</v>
      </c>
      <c r="B33">
        <v>1</v>
      </c>
      <c r="C33" t="s">
        <v>128</v>
      </c>
      <c r="D33" t="s">
        <v>141</v>
      </c>
      <c r="I33" t="str">
        <f>HYPERLINK("")</f>
        <v/>
      </c>
    </row>
    <row r="34" spans="1:9" x14ac:dyDescent="0.25">
      <c r="A34" t="s">
        <v>142</v>
      </c>
      <c r="B34">
        <v>1</v>
      </c>
      <c r="C34" t="s">
        <v>143</v>
      </c>
      <c r="D34" t="s">
        <v>143</v>
      </c>
      <c r="I34" t="str">
        <f>HYPERLINK("")</f>
        <v/>
      </c>
    </row>
    <row r="35" spans="1:9" x14ac:dyDescent="0.25">
      <c r="A35" t="s">
        <v>144</v>
      </c>
      <c r="B35">
        <v>1</v>
      </c>
      <c r="C35" t="s">
        <v>145</v>
      </c>
      <c r="D35" t="s">
        <v>145</v>
      </c>
      <c r="E35" t="s">
        <v>146</v>
      </c>
      <c r="F35" t="s">
        <v>147</v>
      </c>
      <c r="G35" t="s">
        <v>16</v>
      </c>
      <c r="H35" t="s">
        <v>148</v>
      </c>
      <c r="I35" t="str">
        <f>HYPERLINK("https://ozdisan.com/entegre-devreler-icler/embedded-entegreler/mikroislemciler/STM32F722RET6/638141")</f>
        <v>https://ozdisan.com/entegre-devreler-icler/embedded-entegreler/mikroislemciler/STM32F722RET6/638141</v>
      </c>
    </row>
    <row r="36" spans="1:9" x14ac:dyDescent="0.25">
      <c r="A36" t="s">
        <v>149</v>
      </c>
      <c r="B36">
        <v>1</v>
      </c>
      <c r="C36" t="s">
        <v>150</v>
      </c>
      <c r="D36" t="s">
        <v>150</v>
      </c>
      <c r="I36" t="str">
        <f>HYPERLINK("")</f>
        <v/>
      </c>
    </row>
    <row r="37" spans="1:9" x14ac:dyDescent="0.25">
      <c r="A37" t="s">
        <v>151</v>
      </c>
      <c r="B37">
        <v>1</v>
      </c>
      <c r="C37" t="s">
        <v>152</v>
      </c>
      <c r="D37" t="s">
        <v>152</v>
      </c>
      <c r="E37" t="s">
        <v>153</v>
      </c>
      <c r="F37" t="s">
        <v>154</v>
      </c>
      <c r="G37" t="s">
        <v>16</v>
      </c>
      <c r="H37" t="s">
        <v>155</v>
      </c>
      <c r="I37" t="str">
        <f>HYPERLINK("https://ozdisan.com/Product/Detail/616292/MS561101BA03-50")</f>
        <v>https://ozdisan.com/Product/Detail/616292/MS561101BA03-50</v>
      </c>
    </row>
    <row r="38" spans="1:9" x14ac:dyDescent="0.25">
      <c r="A38" t="s">
        <v>156</v>
      </c>
      <c r="B38">
        <v>1</v>
      </c>
      <c r="C38" t="s">
        <v>157</v>
      </c>
      <c r="D38" t="s">
        <v>158</v>
      </c>
      <c r="E38" t="s">
        <v>159</v>
      </c>
      <c r="F38" t="s">
        <v>160</v>
      </c>
      <c r="G38" t="s">
        <v>161</v>
      </c>
      <c r="H38" t="s">
        <v>158</v>
      </c>
      <c r="I38" t="str">
        <f>HYPERLINK("https://ozdisan.com/entegre-devreler-icler/hafiza-entegreleri/hafiza-entegreleri/W25Q80DVUXIE-TR/622014")</f>
        <v>https://ozdisan.com/entegre-devreler-icler/hafiza-entegreleri/hafiza-entegreleri/W25Q80DVUXIE-TR/622014</v>
      </c>
    </row>
    <row r="39" spans="1:9" x14ac:dyDescent="0.25">
      <c r="A39" t="s">
        <v>162</v>
      </c>
      <c r="B39">
        <v>1</v>
      </c>
      <c r="C39">
        <v>5020</v>
      </c>
      <c r="D39">
        <v>5020</v>
      </c>
      <c r="I39" t="str">
        <f>HYPERLINK("")</f>
        <v/>
      </c>
    </row>
    <row r="40" spans="1:9" x14ac:dyDescent="0.25">
      <c r="A40" t="s">
        <v>163</v>
      </c>
      <c r="B40">
        <v>1</v>
      </c>
      <c r="C40" t="s">
        <v>164</v>
      </c>
      <c r="D40" t="s">
        <v>165</v>
      </c>
      <c r="E40" t="s">
        <v>166</v>
      </c>
      <c r="F40" t="s">
        <v>167</v>
      </c>
      <c r="G40" t="s">
        <v>16</v>
      </c>
      <c r="H40" t="s">
        <v>168</v>
      </c>
      <c r="I40" t="str">
        <f>HYPERLINK("https://ozdisan.com/pasif-komponentler/kristaller-osilatorler-ve-rezanatorler/rezonatorler/CSTCE8M00G55-R0/708030")</f>
        <v>https://ozdisan.com/pasif-komponentler/kristaller-osilatorler-ve-rezanatorler/rezonatorler/CSTCE8M00G55-R0/708030</v>
      </c>
    </row>
    <row r="41" spans="1:9" x14ac:dyDescent="0.25">
      <c r="B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Sayfa1!TinyDrone_V2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2024-03-24T21:36:37Z</dcterms:modified>
</cp:coreProperties>
</file>