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jdick\projects\~Chilipepper 2025\model\Model 183, Revised Decision Table - Risk Table DEMO sigma 025, h=072\"/>
    </mc:Choice>
  </mc:AlternateContent>
  <xr:revisionPtr revIDLastSave="0" documentId="13_ncr:1_{47DAA2EF-E1B8-4188-95E8-E33AAEFA287D}" xr6:coauthVersionLast="47" xr6:coauthVersionMax="47" xr10:uidLastSave="{00000000-0000-0000-0000-000000000000}"/>
  <bookViews>
    <workbookView xWindow="22932" yWindow="-108" windowWidth="17496" windowHeight="30336" activeTab="2" xr2:uid="{00000000-000D-0000-FFFF-FFFF00000000}"/>
  </bookViews>
  <sheets>
    <sheet name="forecast.file.details" sheetId="2" r:id="rId1"/>
    <sheet name="SS3 output" sheetId="6" r:id="rId2"/>
    <sheet name="decision.table v2" sheetId="4" r:id="rId3"/>
    <sheet name="projection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3" i="4" l="1"/>
  <c r="G2" i="4"/>
  <c r="G1" i="4"/>
  <c r="F28" i="2"/>
  <c r="M31" i="4"/>
  <c r="M22" i="4"/>
  <c r="M23" i="4"/>
  <c r="M24" i="4"/>
  <c r="M25" i="4"/>
  <c r="M26" i="4"/>
  <c r="M27" i="4"/>
  <c r="M28" i="4"/>
  <c r="M29" i="4"/>
  <c r="M30" i="4"/>
  <c r="M21" i="4"/>
  <c r="M20" i="4"/>
  <c r="L31" i="4"/>
  <c r="L21" i="4"/>
  <c r="L22" i="4"/>
  <c r="L23" i="4"/>
  <c r="L24" i="4"/>
  <c r="L25" i="4"/>
  <c r="L26" i="4"/>
  <c r="L27" i="4"/>
  <c r="L28" i="4"/>
  <c r="L29" i="4"/>
  <c r="L30" i="4"/>
  <c r="L20" i="4"/>
  <c r="K31" i="4"/>
  <c r="K23" i="4"/>
  <c r="K24" i="4"/>
  <c r="K25" i="4"/>
  <c r="K26" i="4"/>
  <c r="K27" i="4"/>
  <c r="K28" i="4"/>
  <c r="K29" i="4"/>
  <c r="K30" i="4"/>
  <c r="K22" i="4"/>
  <c r="G31" i="4"/>
  <c r="G21" i="4"/>
  <c r="G22" i="4"/>
  <c r="G23" i="4"/>
  <c r="G24" i="4"/>
  <c r="G25" i="4"/>
  <c r="G26" i="4"/>
  <c r="G27" i="4"/>
  <c r="G28" i="4"/>
  <c r="G29" i="4"/>
  <c r="G30" i="4"/>
  <c r="G20" i="4"/>
  <c r="F31" i="4"/>
  <c r="F21" i="4"/>
  <c r="F22" i="4"/>
  <c r="F23" i="4"/>
  <c r="F24" i="4"/>
  <c r="F25" i="4"/>
  <c r="F26" i="4"/>
  <c r="F27" i="4"/>
  <c r="F28" i="4"/>
  <c r="F29" i="4"/>
  <c r="F30" i="4"/>
  <c r="F20" i="4"/>
  <c r="E31" i="4"/>
  <c r="E23" i="4"/>
  <c r="E24" i="4"/>
  <c r="E25" i="4"/>
  <c r="E26" i="4"/>
  <c r="E27" i="4"/>
  <c r="E28" i="4"/>
  <c r="E29" i="4"/>
  <c r="E30" i="4"/>
  <c r="E22" i="4"/>
  <c r="J31" i="4"/>
  <c r="J21" i="4"/>
  <c r="J22" i="4"/>
  <c r="J23" i="4"/>
  <c r="J24" i="4"/>
  <c r="J25" i="4"/>
  <c r="J26" i="4"/>
  <c r="J27" i="4"/>
  <c r="J28" i="4"/>
  <c r="J29" i="4"/>
  <c r="J30" i="4"/>
  <c r="J20" i="4"/>
  <c r="I31" i="4"/>
  <c r="I27" i="4"/>
  <c r="I28" i="4"/>
  <c r="I29" i="4"/>
  <c r="I30" i="4"/>
  <c r="I21" i="4"/>
  <c r="I22" i="4"/>
  <c r="I23" i="4"/>
  <c r="I24" i="4"/>
  <c r="I25" i="4"/>
  <c r="I26" i="4"/>
  <c r="I20" i="4"/>
  <c r="H31" i="4"/>
  <c r="H23" i="4"/>
  <c r="H24" i="4"/>
  <c r="H25" i="4"/>
  <c r="H26" i="4"/>
  <c r="H27" i="4"/>
  <c r="H28" i="4"/>
  <c r="H29" i="4"/>
  <c r="H30" i="4"/>
  <c r="H22" i="4"/>
  <c r="D31" i="4"/>
  <c r="D30" i="4"/>
  <c r="D23" i="4"/>
  <c r="D24" i="4"/>
  <c r="D25" i="4"/>
  <c r="D26" i="4"/>
  <c r="D27" i="4"/>
  <c r="D28" i="4"/>
  <c r="D29" i="4"/>
  <c r="D22" i="4"/>
  <c r="F29" i="2"/>
  <c r="F30" i="2"/>
  <c r="F31" i="2"/>
  <c r="F32" i="2"/>
  <c r="F33" i="2"/>
  <c r="F34" i="2"/>
  <c r="F35" i="2"/>
  <c r="F36" i="2"/>
  <c r="F37" i="2"/>
  <c r="I34" i="2"/>
  <c r="I42" i="2" s="1"/>
  <c r="I50" i="2" s="1"/>
  <c r="I58" i="2" s="1"/>
  <c r="I66" i="2" s="1"/>
  <c r="I74" i="2" s="1"/>
  <c r="I82" i="2" s="1"/>
  <c r="I90" i="2" s="1"/>
  <c r="I98" i="2" s="1"/>
  <c r="I26" i="2"/>
  <c r="I27" i="2"/>
  <c r="I35" i="2" s="1"/>
  <c r="I43" i="2" s="1"/>
  <c r="I51" i="2" s="1"/>
  <c r="I59" i="2" s="1"/>
  <c r="I67" i="2" s="1"/>
  <c r="I75" i="2" s="1"/>
  <c r="I83" i="2" s="1"/>
  <c r="I91" i="2" s="1"/>
  <c r="I99" i="2" s="1"/>
  <c r="I28" i="2"/>
  <c r="I36" i="2" s="1"/>
  <c r="I44" i="2" s="1"/>
  <c r="I52" i="2" s="1"/>
  <c r="I60" i="2" s="1"/>
  <c r="I68" i="2" s="1"/>
  <c r="I76" i="2" s="1"/>
  <c r="I84" i="2" s="1"/>
  <c r="I92" i="2" s="1"/>
  <c r="I100" i="2" s="1"/>
  <c r="I24" i="2"/>
  <c r="G9" i="2"/>
  <c r="I25" i="2" s="1"/>
  <c r="G10" i="2"/>
  <c r="G11" i="2"/>
  <c r="G12" i="2"/>
  <c r="G13" i="2"/>
  <c r="I29" i="2" s="1"/>
  <c r="G14" i="2"/>
  <c r="I30" i="2" s="1"/>
  <c r="G15" i="2"/>
  <c r="I31" i="2" s="1"/>
  <c r="G8" i="2"/>
  <c r="F17" i="2"/>
  <c r="F18" i="2"/>
  <c r="F19" i="2"/>
  <c r="F20" i="2"/>
  <c r="F21" i="2"/>
  <c r="F22" i="2"/>
  <c r="F23" i="2"/>
  <c r="F16" i="2"/>
  <c r="E5" i="2"/>
  <c r="E4" i="2"/>
  <c r="R31" i="2"/>
  <c r="R39" i="2" s="1"/>
  <c r="R47" i="2" s="1"/>
  <c r="R55" i="2" s="1"/>
  <c r="R63" i="2" s="1"/>
  <c r="R71" i="2" s="1"/>
  <c r="R79" i="2" s="1"/>
  <c r="R87" i="2" s="1"/>
  <c r="R95" i="2" s="1"/>
  <c r="R103" i="2" s="1"/>
  <c r="P31" i="2"/>
  <c r="P39" i="2" s="1"/>
  <c r="P47" i="2" s="1"/>
  <c r="P55" i="2" s="1"/>
  <c r="P63" i="2" s="1"/>
  <c r="P71" i="2" s="1"/>
  <c r="P79" i="2" s="1"/>
  <c r="P87" i="2" s="1"/>
  <c r="P95" i="2" s="1"/>
  <c r="P103" i="2" s="1"/>
  <c r="R30" i="2"/>
  <c r="R38" i="2" s="1"/>
  <c r="R46" i="2" s="1"/>
  <c r="R54" i="2" s="1"/>
  <c r="R62" i="2" s="1"/>
  <c r="R70" i="2" s="1"/>
  <c r="R78" i="2" s="1"/>
  <c r="R86" i="2" s="1"/>
  <c r="R94" i="2" s="1"/>
  <c r="R102" i="2" s="1"/>
  <c r="P30" i="2"/>
  <c r="P38" i="2" s="1"/>
  <c r="R29" i="2"/>
  <c r="R37" i="2" s="1"/>
  <c r="R45" i="2" s="1"/>
  <c r="R53" i="2" s="1"/>
  <c r="R61" i="2" s="1"/>
  <c r="R69" i="2" s="1"/>
  <c r="R77" i="2" s="1"/>
  <c r="R85" i="2" s="1"/>
  <c r="R93" i="2" s="1"/>
  <c r="R101" i="2" s="1"/>
  <c r="P29" i="2"/>
  <c r="P37" i="2" s="1"/>
  <c r="P45" i="2" s="1"/>
  <c r="P53" i="2" s="1"/>
  <c r="P61" i="2" s="1"/>
  <c r="P69" i="2" s="1"/>
  <c r="P77" i="2" s="1"/>
  <c r="P85" i="2" s="1"/>
  <c r="P93" i="2" s="1"/>
  <c r="P101" i="2" s="1"/>
  <c r="R28" i="2"/>
  <c r="R36" i="2" s="1"/>
  <c r="R44" i="2" s="1"/>
  <c r="R52" i="2" s="1"/>
  <c r="R60" i="2" s="1"/>
  <c r="R68" i="2" s="1"/>
  <c r="R76" i="2" s="1"/>
  <c r="R84" i="2" s="1"/>
  <c r="R92" i="2" s="1"/>
  <c r="R100" i="2" s="1"/>
  <c r="P28" i="2"/>
  <c r="P36" i="2" s="1"/>
  <c r="R27" i="2"/>
  <c r="R35" i="2" s="1"/>
  <c r="R43" i="2" s="1"/>
  <c r="R51" i="2" s="1"/>
  <c r="R59" i="2" s="1"/>
  <c r="R67" i="2" s="1"/>
  <c r="R75" i="2" s="1"/>
  <c r="R83" i="2" s="1"/>
  <c r="R91" i="2" s="1"/>
  <c r="R99" i="2" s="1"/>
  <c r="P27" i="2"/>
  <c r="P35" i="2" s="1"/>
  <c r="P43" i="2" s="1"/>
  <c r="P51" i="2" s="1"/>
  <c r="P59" i="2" s="1"/>
  <c r="P67" i="2" s="1"/>
  <c r="P75" i="2" s="1"/>
  <c r="P83" i="2" s="1"/>
  <c r="P91" i="2" s="1"/>
  <c r="P99" i="2" s="1"/>
  <c r="R26" i="2"/>
  <c r="R34" i="2" s="1"/>
  <c r="R42" i="2" s="1"/>
  <c r="R50" i="2" s="1"/>
  <c r="R58" i="2" s="1"/>
  <c r="R66" i="2" s="1"/>
  <c r="R74" i="2" s="1"/>
  <c r="R82" i="2" s="1"/>
  <c r="R90" i="2" s="1"/>
  <c r="R98" i="2" s="1"/>
  <c r="P26" i="2"/>
  <c r="P34" i="2" s="1"/>
  <c r="P42" i="2" s="1"/>
  <c r="P50" i="2" s="1"/>
  <c r="P58" i="2" s="1"/>
  <c r="P66" i="2" s="1"/>
  <c r="P74" i="2" s="1"/>
  <c r="P82" i="2" s="1"/>
  <c r="P90" i="2" s="1"/>
  <c r="P98" i="2" s="1"/>
  <c r="R25" i="2"/>
  <c r="R33" i="2" s="1"/>
  <c r="R41" i="2" s="1"/>
  <c r="R49" i="2" s="1"/>
  <c r="R57" i="2" s="1"/>
  <c r="R65" i="2" s="1"/>
  <c r="R73" i="2" s="1"/>
  <c r="R81" i="2" s="1"/>
  <c r="R89" i="2" s="1"/>
  <c r="R97" i="2" s="1"/>
  <c r="P25" i="2"/>
  <c r="P33" i="2" s="1"/>
  <c r="P41" i="2" s="1"/>
  <c r="P49" i="2" s="1"/>
  <c r="P57" i="2" s="1"/>
  <c r="P65" i="2" s="1"/>
  <c r="P73" i="2" s="1"/>
  <c r="P81" i="2" s="1"/>
  <c r="P89" i="2" s="1"/>
  <c r="P97" i="2" s="1"/>
  <c r="R24" i="2"/>
  <c r="R32" i="2" s="1"/>
  <c r="R40" i="2" s="1"/>
  <c r="R48" i="2" s="1"/>
  <c r="R56" i="2" s="1"/>
  <c r="R64" i="2" s="1"/>
  <c r="R72" i="2" s="1"/>
  <c r="R80" i="2" s="1"/>
  <c r="R88" i="2" s="1"/>
  <c r="R96" i="2" s="1"/>
  <c r="P24" i="2"/>
  <c r="P32" i="2" s="1"/>
  <c r="P40" i="2" s="1"/>
  <c r="P48" i="2" s="1"/>
  <c r="P56" i="2" s="1"/>
  <c r="P64" i="2" s="1"/>
  <c r="P72" i="2" s="1"/>
  <c r="P80" i="2" s="1"/>
  <c r="P88" i="2" s="1"/>
  <c r="P96" i="2" s="1"/>
  <c r="F9" i="2"/>
  <c r="F10" i="2"/>
  <c r="F11" i="2"/>
  <c r="F12" i="2"/>
  <c r="F13" i="2"/>
  <c r="F14" i="2"/>
  <c r="F15" i="2"/>
  <c r="F8" i="2"/>
  <c r="M25" i="2"/>
  <c r="M33" i="2" s="1"/>
  <c r="M41" i="2" s="1"/>
  <c r="M49" i="2" s="1"/>
  <c r="M57" i="2" s="1"/>
  <c r="M65" i="2" s="1"/>
  <c r="M73" i="2" s="1"/>
  <c r="M81" i="2" s="1"/>
  <c r="M89" i="2" s="1"/>
  <c r="M97" i="2" s="1"/>
  <c r="M26" i="2"/>
  <c r="M34" i="2" s="1"/>
  <c r="M42" i="2" s="1"/>
  <c r="M50" i="2" s="1"/>
  <c r="M58" i="2" s="1"/>
  <c r="M66" i="2" s="1"/>
  <c r="M74" i="2" s="1"/>
  <c r="M82" i="2" s="1"/>
  <c r="M90" i="2" s="1"/>
  <c r="M98" i="2" s="1"/>
  <c r="M27" i="2"/>
  <c r="M35" i="2" s="1"/>
  <c r="M43" i="2" s="1"/>
  <c r="M51" i="2" s="1"/>
  <c r="M59" i="2" s="1"/>
  <c r="M67" i="2" s="1"/>
  <c r="M75" i="2" s="1"/>
  <c r="M83" i="2" s="1"/>
  <c r="M91" i="2" s="1"/>
  <c r="M99" i="2" s="1"/>
  <c r="M28" i="2"/>
  <c r="M36" i="2" s="1"/>
  <c r="M44" i="2" s="1"/>
  <c r="M52" i="2" s="1"/>
  <c r="M60" i="2" s="1"/>
  <c r="M68" i="2" s="1"/>
  <c r="M76" i="2" s="1"/>
  <c r="M84" i="2" s="1"/>
  <c r="M92" i="2" s="1"/>
  <c r="M100" i="2" s="1"/>
  <c r="M29" i="2"/>
  <c r="M37" i="2" s="1"/>
  <c r="M45" i="2" s="1"/>
  <c r="M53" i="2" s="1"/>
  <c r="M61" i="2" s="1"/>
  <c r="M69" i="2" s="1"/>
  <c r="M77" i="2" s="1"/>
  <c r="M85" i="2" s="1"/>
  <c r="M93" i="2" s="1"/>
  <c r="M101" i="2" s="1"/>
  <c r="M30" i="2"/>
  <c r="M38" i="2" s="1"/>
  <c r="M46" i="2" s="1"/>
  <c r="M54" i="2" s="1"/>
  <c r="M62" i="2" s="1"/>
  <c r="M70" i="2" s="1"/>
  <c r="M78" i="2" s="1"/>
  <c r="M86" i="2" s="1"/>
  <c r="M94" i="2" s="1"/>
  <c r="M102" i="2" s="1"/>
  <c r="M31" i="2"/>
  <c r="M39" i="2" s="1"/>
  <c r="M47" i="2" s="1"/>
  <c r="M55" i="2" s="1"/>
  <c r="M63" i="2" s="1"/>
  <c r="M71" i="2" s="1"/>
  <c r="M79" i="2" s="1"/>
  <c r="M87" i="2" s="1"/>
  <c r="M95" i="2" s="1"/>
  <c r="M103" i="2" s="1"/>
  <c r="M24" i="2"/>
  <c r="M32" i="2" s="1"/>
  <c r="M40" i="2" s="1"/>
  <c r="M48" i="2" s="1"/>
  <c r="M56" i="2" s="1"/>
  <c r="M64" i="2" s="1"/>
  <c r="M72" i="2" s="1"/>
  <c r="M80" i="2" s="1"/>
  <c r="M88" i="2" s="1"/>
  <c r="M96" i="2" s="1"/>
  <c r="K31" i="2"/>
  <c r="K39" i="2" s="1"/>
  <c r="K47" i="2" s="1"/>
  <c r="K55" i="2" s="1"/>
  <c r="K63" i="2" s="1"/>
  <c r="K71" i="2" s="1"/>
  <c r="K79" i="2" s="1"/>
  <c r="K87" i="2" s="1"/>
  <c r="K95" i="2" s="1"/>
  <c r="K103" i="2" s="1"/>
  <c r="K30" i="2"/>
  <c r="K38" i="2" s="1"/>
  <c r="K46" i="2" s="1"/>
  <c r="K54" i="2" s="1"/>
  <c r="K62" i="2" s="1"/>
  <c r="K70" i="2" s="1"/>
  <c r="K78" i="2" s="1"/>
  <c r="K86" i="2" s="1"/>
  <c r="K94" i="2" s="1"/>
  <c r="K102" i="2" s="1"/>
  <c r="K29" i="2"/>
  <c r="K37" i="2" s="1"/>
  <c r="K45" i="2" s="1"/>
  <c r="K53" i="2" s="1"/>
  <c r="K61" i="2" s="1"/>
  <c r="K69" i="2" s="1"/>
  <c r="K77" i="2" s="1"/>
  <c r="K85" i="2" s="1"/>
  <c r="K93" i="2" s="1"/>
  <c r="K101" i="2" s="1"/>
  <c r="K28" i="2"/>
  <c r="K36" i="2" s="1"/>
  <c r="K44" i="2" s="1"/>
  <c r="K52" i="2" s="1"/>
  <c r="K60" i="2" s="1"/>
  <c r="K68" i="2" s="1"/>
  <c r="K76" i="2" s="1"/>
  <c r="K84" i="2" s="1"/>
  <c r="K92" i="2" s="1"/>
  <c r="K100" i="2" s="1"/>
  <c r="K27" i="2"/>
  <c r="K35" i="2" s="1"/>
  <c r="K43" i="2" s="1"/>
  <c r="K51" i="2" s="1"/>
  <c r="K59" i="2" s="1"/>
  <c r="K67" i="2" s="1"/>
  <c r="K75" i="2" s="1"/>
  <c r="K83" i="2" s="1"/>
  <c r="K91" i="2" s="1"/>
  <c r="K99" i="2" s="1"/>
  <c r="K26" i="2"/>
  <c r="K34" i="2" s="1"/>
  <c r="K42" i="2" s="1"/>
  <c r="K50" i="2" s="1"/>
  <c r="K58" i="2" s="1"/>
  <c r="K66" i="2" s="1"/>
  <c r="K74" i="2" s="1"/>
  <c r="K82" i="2" s="1"/>
  <c r="K90" i="2" s="1"/>
  <c r="K98" i="2" s="1"/>
  <c r="K25" i="2"/>
  <c r="K33" i="2" s="1"/>
  <c r="K41" i="2" s="1"/>
  <c r="K49" i="2" s="1"/>
  <c r="K57" i="2" s="1"/>
  <c r="K65" i="2" s="1"/>
  <c r="K73" i="2" s="1"/>
  <c r="K81" i="2" s="1"/>
  <c r="K89" i="2" s="1"/>
  <c r="K97" i="2" s="1"/>
  <c r="K24" i="2"/>
  <c r="K32" i="2" s="1"/>
  <c r="K40" i="2" s="1"/>
  <c r="K48" i="2" s="1"/>
  <c r="K56" i="2" s="1"/>
  <c r="K64" i="2" s="1"/>
  <c r="K72" i="2" s="1"/>
  <c r="K80" i="2" s="1"/>
  <c r="K88" i="2" s="1"/>
  <c r="K96" i="2" s="1"/>
  <c r="I38" i="2" l="1"/>
  <c r="I46" i="2" s="1"/>
  <c r="I54" i="2" s="1"/>
  <c r="I62" i="2" s="1"/>
  <c r="I70" i="2" s="1"/>
  <c r="I78" i="2" s="1"/>
  <c r="I86" i="2" s="1"/>
  <c r="I94" i="2" s="1"/>
  <c r="I102" i="2" s="1"/>
  <c r="N102" i="2" s="1"/>
  <c r="N30" i="2"/>
  <c r="I37" i="2"/>
  <c r="N29" i="2"/>
  <c r="I39" i="2"/>
  <c r="N31" i="2"/>
  <c r="I33" i="2"/>
  <c r="I41" i="2" s="1"/>
  <c r="I49" i="2" s="1"/>
  <c r="I57" i="2" s="1"/>
  <c r="I65" i="2" s="1"/>
  <c r="I73" i="2" s="1"/>
  <c r="I81" i="2" s="1"/>
  <c r="I89" i="2" s="1"/>
  <c r="I97" i="2" s="1"/>
  <c r="N32" i="2"/>
  <c r="I32" i="2"/>
  <c r="I40" i="2" s="1"/>
  <c r="I48" i="2" s="1"/>
  <c r="I56" i="2" s="1"/>
  <c r="I64" i="2" s="1"/>
  <c r="I72" i="2" s="1"/>
  <c r="I80" i="2" s="1"/>
  <c r="I88" i="2" s="1"/>
  <c r="I96" i="2" s="1"/>
  <c r="N34" i="2"/>
  <c r="S36" i="2"/>
  <c r="N36" i="2"/>
  <c r="N44" i="2"/>
  <c r="S51" i="2"/>
  <c r="N35" i="2"/>
  <c r="N28" i="2"/>
  <c r="N27" i="2"/>
  <c r="N26" i="2"/>
  <c r="N38" i="2"/>
  <c r="N25" i="2"/>
  <c r="N24" i="2"/>
  <c r="N42" i="2"/>
  <c r="P46" i="2"/>
  <c r="P54" i="2" s="1"/>
  <c r="P62" i="2" s="1"/>
  <c r="S38" i="2"/>
  <c r="S32" i="2"/>
  <c r="S25" i="2"/>
  <c r="S30" i="2"/>
  <c r="P44" i="2"/>
  <c r="N94" i="2"/>
  <c r="S35" i="2"/>
  <c r="S34" i="2"/>
  <c r="S33" i="2"/>
  <c r="N78" i="2"/>
  <c r="S29" i="2"/>
  <c r="N86" i="2"/>
  <c r="N46" i="2"/>
  <c r="S28" i="2"/>
  <c r="S50" i="2"/>
  <c r="N62" i="2"/>
  <c r="S24" i="2"/>
  <c r="S31" i="2"/>
  <c r="S27" i="2"/>
  <c r="S26" i="2"/>
  <c r="N39" i="2" l="1"/>
  <c r="I47" i="2"/>
  <c r="N37" i="2"/>
  <c r="I45" i="2"/>
  <c r="I53" i="2" s="1"/>
  <c r="I61" i="2" s="1"/>
  <c r="S46" i="2"/>
  <c r="S37" i="2"/>
  <c r="N70" i="2"/>
  <c r="N54" i="2"/>
  <c r="N33" i="2"/>
  <c r="S39" i="2"/>
  <c r="N43" i="2"/>
  <c r="S43" i="2"/>
  <c r="N51" i="2"/>
  <c r="N52" i="2"/>
  <c r="S59" i="2"/>
  <c r="S54" i="2"/>
  <c r="S42" i="2"/>
  <c r="N47" i="2"/>
  <c r="P70" i="2"/>
  <c r="S62" i="2"/>
  <c r="S40" i="2"/>
  <c r="N40" i="2"/>
  <c r="N41" i="2"/>
  <c r="S41" i="2"/>
  <c r="P52" i="2"/>
  <c r="S44" i="2"/>
  <c r="N50" i="2"/>
  <c r="N59" i="2"/>
  <c r="I69" i="2" l="1"/>
  <c r="N61" i="2"/>
  <c r="S61" i="2"/>
  <c r="S45" i="2"/>
  <c r="I55" i="2"/>
  <c r="S47" i="2"/>
  <c r="N53" i="2"/>
  <c r="S53" i="2"/>
  <c r="N45" i="2"/>
  <c r="P78" i="2"/>
  <c r="S70" i="2"/>
  <c r="N67" i="2"/>
  <c r="S67" i="2"/>
  <c r="P60" i="2"/>
  <c r="S52" i="2"/>
  <c r="N58" i="2"/>
  <c r="S58" i="2"/>
  <c r="N60" i="2"/>
  <c r="N49" i="2"/>
  <c r="S49" i="2"/>
  <c r="N48" i="2"/>
  <c r="S48" i="2"/>
  <c r="I63" i="2" l="1"/>
  <c r="S55" i="2"/>
  <c r="N55" i="2"/>
  <c r="I77" i="2"/>
  <c r="N69" i="2"/>
  <c r="S69" i="2"/>
  <c r="P86" i="2"/>
  <c r="S78" i="2"/>
  <c r="N56" i="2"/>
  <c r="S56" i="2"/>
  <c r="N68" i="2"/>
  <c r="N66" i="2"/>
  <c r="S66" i="2"/>
  <c r="N57" i="2"/>
  <c r="S57" i="2"/>
  <c r="P68" i="2"/>
  <c r="S60" i="2"/>
  <c r="N75" i="2"/>
  <c r="S75" i="2"/>
  <c r="I85" i="2" l="1"/>
  <c r="N77" i="2"/>
  <c r="S77" i="2"/>
  <c r="I71" i="2"/>
  <c r="S63" i="2"/>
  <c r="N63" i="2"/>
  <c r="P94" i="2"/>
  <c r="S86" i="2"/>
  <c r="S65" i="2"/>
  <c r="N65" i="2"/>
  <c r="N74" i="2"/>
  <c r="S74" i="2"/>
  <c r="N76" i="2"/>
  <c r="N83" i="2"/>
  <c r="S83" i="2"/>
  <c r="P76" i="2"/>
  <c r="S68" i="2"/>
  <c r="N64" i="2"/>
  <c r="S64" i="2"/>
  <c r="I93" i="2" l="1"/>
  <c r="S85" i="2"/>
  <c r="N85" i="2"/>
  <c r="I79" i="2"/>
  <c r="S71" i="2"/>
  <c r="N71" i="2"/>
  <c r="P102" i="2"/>
  <c r="S102" i="2" s="1"/>
  <c r="S94" i="2"/>
  <c r="N84" i="2"/>
  <c r="N82" i="2"/>
  <c r="S82" i="2"/>
  <c r="S72" i="2"/>
  <c r="N72" i="2"/>
  <c r="P84" i="2"/>
  <c r="S76" i="2"/>
  <c r="N91" i="2"/>
  <c r="S91" i="2"/>
  <c r="N73" i="2"/>
  <c r="S73" i="2"/>
  <c r="I87" i="2" l="1"/>
  <c r="S79" i="2"/>
  <c r="N79" i="2"/>
  <c r="I101" i="2"/>
  <c r="S93" i="2"/>
  <c r="N93" i="2"/>
  <c r="N81" i="2"/>
  <c r="S81" i="2"/>
  <c r="N99" i="2"/>
  <c r="S99" i="2"/>
  <c r="S80" i="2"/>
  <c r="N80" i="2"/>
  <c r="P92" i="2"/>
  <c r="S84" i="2"/>
  <c r="N90" i="2"/>
  <c r="S90" i="2"/>
  <c r="N100" i="2"/>
  <c r="N92" i="2"/>
  <c r="N101" i="2" l="1"/>
  <c r="S101" i="2"/>
  <c r="I95" i="2"/>
  <c r="S87" i="2"/>
  <c r="N87" i="2"/>
  <c r="N98" i="2"/>
  <c r="S98" i="2"/>
  <c r="P100" i="2"/>
  <c r="S100" i="2" s="1"/>
  <c r="S92" i="2"/>
  <c r="N88" i="2"/>
  <c r="S88" i="2"/>
  <c r="N89" i="2"/>
  <c r="S89" i="2"/>
  <c r="I103" i="2" l="1"/>
  <c r="S95" i="2"/>
  <c r="N95" i="2"/>
  <c r="N97" i="2"/>
  <c r="S97" i="2"/>
  <c r="N96" i="2"/>
  <c r="S96" i="2"/>
  <c r="N103" i="2" l="1"/>
  <c r="S103" i="2"/>
</calcChain>
</file>

<file path=xl/sharedStrings.xml><?xml version="1.0" encoding="utf-8"?>
<sst xmlns="http://schemas.openxmlformats.org/spreadsheetml/2006/main" count="1360" uniqueCount="174">
  <si>
    <t>#_year</t>
  </si>
  <si>
    <t>seas</t>
  </si>
  <si>
    <t>fleet</t>
  </si>
  <si>
    <t>catch_or_F</t>
  </si>
  <si>
    <t>proportion</t>
  </si>
  <si>
    <t>MSY</t>
  </si>
  <si>
    <t>low steepness</t>
  </si>
  <si>
    <t>base model</t>
  </si>
  <si>
    <t>high steepnesss</t>
  </si>
  <si>
    <t>spawning output</t>
  </si>
  <si>
    <t>ABC catch stream</t>
  </si>
  <si>
    <t>MSY catch stream</t>
  </si>
  <si>
    <t>Revised version of John's decision table calcs following changes recommended by the GF subcommittee, Aug 2025</t>
  </si>
  <si>
    <t>Note that GMT's catch streams for 2025 and 2026 differ a bit w.r.t. the proportion of catch by fleet (they lowered trawl catch &amp; discard in 2026, but other fleets are the same as 2025).</t>
  </si>
  <si>
    <t>I averaged the proportions across both years and used that in the forecasts</t>
  </si>
  <si>
    <t>avg.prop</t>
  </si>
  <si>
    <t>2025-2026</t>
  </si>
  <si>
    <t>Revised ABC=ACL catch stream from base model</t>
  </si>
  <si>
    <t>Year</t>
  </si>
  <si>
    <t>Adopted OFL (mt)</t>
  </si>
  <si>
    <t>Adopted ACL (mt)</t>
  </si>
  <si>
    <t>Assumed Catch (mt)</t>
  </si>
  <si>
    <t>OFL (mt)</t>
  </si>
  <si>
    <t>Buffer</t>
  </si>
  <si>
    <t>ABC (mt)</t>
  </si>
  <si>
    <t>ACL (mt)</t>
  </si>
  <si>
    <t>Spawning output</t>
  </si>
  <si>
    <t>Fraction Unfished</t>
  </si>
  <si>
    <t>NA</t>
  </si>
  <si>
    <t>OFL</t>
  </si>
  <si>
    <t>--</t>
  </si>
  <si>
    <t>fraction unfished</t>
  </si>
  <si>
    <t>FORECAST:_With_F_to_match_adjusted_catch;_With_Input_Catches_and_Catch_Adjustments;_Stochastic_Recr;_With_inpl_error</t>
  </si>
  <si>
    <t>pop</t>
  </si>
  <si>
    <t>year</t>
  </si>
  <si>
    <t>ABC_Loop</t>
  </si>
  <si>
    <t>season</t>
  </si>
  <si>
    <t>Ramp</t>
  </si>
  <si>
    <t>bio-all</t>
  </si>
  <si>
    <t>bio-Smry</t>
  </si>
  <si>
    <t>SpawnBio</t>
  </si>
  <si>
    <t>Depletion</t>
  </si>
  <si>
    <t>recruit-0</t>
  </si>
  <si>
    <t>sel(B):_1</t>
  </si>
  <si>
    <t>dead(B):_1</t>
  </si>
  <si>
    <t>retain(B):_1</t>
  </si>
  <si>
    <t>sel(N):_1</t>
  </si>
  <si>
    <t>dead(N):_1</t>
  </si>
  <si>
    <t>retain(N):_1</t>
  </si>
  <si>
    <t>F:_1</t>
  </si>
  <si>
    <t>R/C</t>
  </si>
  <si>
    <t>sel(B):_2</t>
  </si>
  <si>
    <t>dead(B):_2</t>
  </si>
  <si>
    <t>retain(B):_2</t>
  </si>
  <si>
    <t>sel(N):_2</t>
  </si>
  <si>
    <t>dead(N):_2</t>
  </si>
  <si>
    <t>retain(N):_2</t>
  </si>
  <si>
    <t>F:_2</t>
  </si>
  <si>
    <t>sel(B):_3</t>
  </si>
  <si>
    <t>dead(B):_3</t>
  </si>
  <si>
    <t>retain(B):_3</t>
  </si>
  <si>
    <t>sel(N):_3</t>
  </si>
  <si>
    <t>dead(N):_3</t>
  </si>
  <si>
    <t>retain(N):_3</t>
  </si>
  <si>
    <t>F:_3</t>
  </si>
  <si>
    <t>sel(B):_4</t>
  </si>
  <si>
    <t>dead(B):_4</t>
  </si>
  <si>
    <t>retain(B):_4</t>
  </si>
  <si>
    <t>sel(N):_4</t>
  </si>
  <si>
    <t>dead(N):_4</t>
  </si>
  <si>
    <t>retain(N):_4</t>
  </si>
  <si>
    <t>F:_4</t>
  </si>
  <si>
    <t>sel(B):_5</t>
  </si>
  <si>
    <t>dead(B):_5</t>
  </si>
  <si>
    <t>retain(B):_5</t>
  </si>
  <si>
    <t>sel(N):_5</t>
  </si>
  <si>
    <t>dead(N):_5</t>
  </si>
  <si>
    <t>retain(N):_5</t>
  </si>
  <si>
    <t>F:_5</t>
  </si>
  <si>
    <t>sel(B):_6</t>
  </si>
  <si>
    <t>dead(B):_6</t>
  </si>
  <si>
    <t>retain(B):_6</t>
  </si>
  <si>
    <t>sel(N):_6</t>
  </si>
  <si>
    <t>dead(N):_6</t>
  </si>
  <si>
    <t>retain(N):_6</t>
  </si>
  <si>
    <t>F:_6</t>
  </si>
  <si>
    <t>sel(B):_7</t>
  </si>
  <si>
    <t>dead(B):_7</t>
  </si>
  <si>
    <t>retain(B):_7</t>
  </si>
  <si>
    <t>sel(N):_7</t>
  </si>
  <si>
    <t>dead(N):_7</t>
  </si>
  <si>
    <t>retain(N):_7</t>
  </si>
  <si>
    <t>F:_7</t>
  </si>
  <si>
    <t>sel(B):_8</t>
  </si>
  <si>
    <t>dead(B):_8</t>
  </si>
  <si>
    <t>retain(B):_8</t>
  </si>
  <si>
    <t>sel(N):_8</t>
  </si>
  <si>
    <t>dead(N):_8</t>
  </si>
  <si>
    <t>retain(N):_8</t>
  </si>
  <si>
    <t>F:_8</t>
  </si>
  <si>
    <t>Catch_Cap</t>
  </si>
  <si>
    <t>Total_Catch</t>
  </si>
  <si>
    <t>ann_F</t>
  </si>
  <si>
    <t>C</t>
  </si>
  <si>
    <t>Base model default HCR catches (ABC=ACL), with low-steepness state of nature (h=0.38); note that 40-10 kicks in for this combination:</t>
  </si>
  <si>
    <t>Bratio_2025</t>
  </si>
  <si>
    <t>Bratio_2026</t>
  </si>
  <si>
    <t>Bratio_2027</t>
  </si>
  <si>
    <t>Bratio_2028</t>
  </si>
  <si>
    <t>Bratio_2029</t>
  </si>
  <si>
    <t>Bratio_2030</t>
  </si>
  <si>
    <t>Bratio_2031</t>
  </si>
  <si>
    <t>Bratio_2032</t>
  </si>
  <si>
    <t>Bratio_2033</t>
  </si>
  <si>
    <t>Bratio_2034</t>
  </si>
  <si>
    <t>Bratio_2035</t>
  </si>
  <si>
    <t>Bratio_2036</t>
  </si>
  <si>
    <t>SSB_unfished</t>
  </si>
  <si>
    <t>Totbio_unfished</t>
  </si>
  <si>
    <t>SmryBio_unfished</t>
  </si>
  <si>
    <t>Recr_unfished</t>
  </si>
  <si>
    <t>SSB_Btgt</t>
  </si>
  <si>
    <t>SPR_Btgt</t>
  </si>
  <si>
    <t>annF_Btgt</t>
  </si>
  <si>
    <t>Dead_Catch_Btgt</t>
  </si>
  <si>
    <t>SSB_SPR</t>
  </si>
  <si>
    <t>annF_SPR</t>
  </si>
  <si>
    <t>Dead_Catch_SPR</t>
  </si>
  <si>
    <t>SSB_MSY</t>
  </si>
  <si>
    <t>SPR_MSY</t>
  </si>
  <si>
    <t>annF_MSY</t>
  </si>
  <si>
    <t>Dead_Catch_MSY</t>
  </si>
  <si>
    <t>Ret_Catch_MSY</t>
  </si>
  <si>
    <t>B_MSY/SSB_unfished</t>
  </si>
  <si>
    <t>ForeCatch_2025</t>
  </si>
  <si>
    <t>ForeCatch_2026</t>
  </si>
  <si>
    <t>ForeCatch_2027</t>
  </si>
  <si>
    <t>ForeCatch_2028</t>
  </si>
  <si>
    <t>ForeCatch_2029</t>
  </si>
  <si>
    <t>ForeCatch_2030</t>
  </si>
  <si>
    <t>ForeCatch_2031</t>
  </si>
  <si>
    <t>ForeCatch_2032</t>
  </si>
  <si>
    <t>ForeCatch_2033</t>
  </si>
  <si>
    <t>ForeCatch_2034</t>
  </si>
  <si>
    <t>ForeCatch_2035</t>
  </si>
  <si>
    <t>ForeCatch_2036</t>
  </si>
  <si>
    <t>OFLCatch_2025</t>
  </si>
  <si>
    <t>OFLCatch_2026</t>
  </si>
  <si>
    <t>OFLCatch_2027</t>
  </si>
  <si>
    <t>OFLCatch_2028</t>
  </si>
  <si>
    <t>OFLCatch_2029</t>
  </si>
  <si>
    <t>OFLCatch_2030</t>
  </si>
  <si>
    <t>OFLCatch_2031</t>
  </si>
  <si>
    <t>OFLCatch_2032</t>
  </si>
  <si>
    <t>OFLCatch_2033</t>
  </si>
  <si>
    <t>OFLCatch_2034</t>
  </si>
  <si>
    <t>OFLCatch_2035</t>
  </si>
  <si>
    <t>OFLCatch_2036</t>
  </si>
  <si>
    <t>constant MSY catch</t>
  </si>
  <si>
    <t>ACL=ABC catch</t>
  </si>
  <si>
    <t>Base model default HCR catches (ABC=ACL), with high-steepness state of nature (h=0.97)</t>
  </si>
  <si>
    <t>Base model with constant MSY catch</t>
  </si>
  <si>
    <t>Low-steepness model with constant MSY catch</t>
  </si>
  <si>
    <t>this one also dips below 40%</t>
  </si>
  <si>
    <t>High steepness model with constant MSY catch</t>
  </si>
  <si>
    <t>Buffer from PEPtools function:</t>
  </si>
  <si>
    <t>PEPtools::get_buffer(2025:2036, sigma = 0.25, pstar = 0.45, m = c(0.165, 0.216), verbose = TRUE)</t>
  </si>
  <si>
    <t>Sigma = 0.25 (demo)</t>
  </si>
  <si>
    <t>SIGMA = 0.5</t>
  </si>
  <si>
    <t>SIGMA=0.25</t>
  </si>
  <si>
    <t>sigma=0.5</t>
  </si>
  <si>
    <t>sigma=0.25</t>
  </si>
  <si>
    <t>diff</t>
  </si>
  <si>
    <t>Cumulative ACL from 2027-2036: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</si>
</sst>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"/>
    <numFmt numFmtId="166" formatCode="0.00000000"/>
    <numFmt numFmtId="167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2">
    <xf numFmtId="0" fontId="0" fillId="0" borderId="0" xfId="0"/>
    <xf numFmtId="0" fontId="18" fillId="0" borderId="0" xfId="0" applyFont="1" applyBorder="1"/>
    <xf numFmtId="0" fontId="0" fillId="0" borderId="10" xfId="0" applyBorder="1"/>
    <xf numFmtId="0" fontId="18" fillId="0" borderId="10" xfId="0" applyFont="1" applyBorder="1"/>
    <xf numFmtId="1" fontId="0" fillId="0" borderId="10" xfId="0" applyNumberFormat="1" applyBorder="1" applyAlignment="1">
      <alignment horizontal="center" wrapText="1"/>
    </xf>
    <xf numFmtId="165" fontId="0" fillId="0" borderId="0" xfId="0" applyNumberFormat="1"/>
    <xf numFmtId="165" fontId="0" fillId="33" borderId="0" xfId="0" applyNumberFormat="1" applyFill="1"/>
    <xf numFmtId="0" fontId="0" fillId="33" borderId="0" xfId="0" applyFill="1"/>
    <xf numFmtId="166" fontId="0" fillId="34" borderId="0" xfId="0" applyNumberFormat="1" applyFill="1"/>
    <xf numFmtId="0" fontId="0" fillId="34" borderId="0" xfId="0" applyFill="1"/>
    <xf numFmtId="0" fontId="0" fillId="34" borderId="0" xfId="0" applyFill="1" applyAlignment="1">
      <alignment horizontal="center"/>
    </xf>
    <xf numFmtId="166" fontId="0" fillId="34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2" fontId="0" fillId="34" borderId="0" xfId="0" applyNumberFormat="1" applyFill="1"/>
    <xf numFmtId="0" fontId="0" fillId="34" borderId="10" xfId="0" applyFill="1" applyBorder="1" applyAlignment="1">
      <alignment horizontal="center" wrapText="1"/>
    </xf>
    <xf numFmtId="0" fontId="0" fillId="35" borderId="10" xfId="0" applyFill="1" applyBorder="1" applyAlignment="1">
      <alignment horizontal="center" wrapText="1"/>
    </xf>
    <xf numFmtId="0" fontId="0" fillId="36" borderId="10" xfId="0" applyFill="1" applyBorder="1" applyAlignment="1">
      <alignment horizontal="center" wrapText="1"/>
    </xf>
    <xf numFmtId="167" fontId="19" fillId="0" borderId="0" xfId="0" applyNumberFormat="1" applyFont="1" applyBorder="1" applyAlignment="1">
      <alignment horizontal="center"/>
    </xf>
    <xf numFmtId="1" fontId="0" fillId="34" borderId="11" xfId="0" applyNumberFormat="1" applyFill="1" applyBorder="1" applyAlignment="1">
      <alignment horizontal="center"/>
    </xf>
    <xf numFmtId="164" fontId="0" fillId="35" borderId="12" xfId="0" quotePrefix="1" applyNumberFormat="1" applyFill="1" applyBorder="1" applyAlignment="1">
      <alignment horizontal="center"/>
    </xf>
    <xf numFmtId="1" fontId="0" fillId="35" borderId="11" xfId="0" applyNumberFormat="1" applyFill="1" applyBorder="1" applyAlignment="1">
      <alignment horizontal="center"/>
    </xf>
    <xf numFmtId="1" fontId="0" fillId="36" borderId="11" xfId="0" applyNumberFormat="1" applyFill="1" applyBorder="1" applyAlignment="1">
      <alignment horizontal="center"/>
    </xf>
    <xf numFmtId="1" fontId="0" fillId="34" borderId="13" xfId="0" applyNumberFormat="1" applyFill="1" applyBorder="1" applyAlignment="1">
      <alignment horizontal="center"/>
    </xf>
    <xf numFmtId="1" fontId="0" fillId="35" borderId="13" xfId="0" applyNumberFormat="1" applyFill="1" applyBorder="1" applyAlignment="1">
      <alignment horizontal="center"/>
    </xf>
    <xf numFmtId="1" fontId="0" fillId="36" borderId="13" xfId="0" applyNumberFormat="1" applyFill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67" fontId="0" fillId="35" borderId="0" xfId="0" applyNumberFormat="1" applyFill="1" applyBorder="1" applyAlignment="1">
      <alignment horizontal="center"/>
    </xf>
    <xf numFmtId="167" fontId="0" fillId="0" borderId="10" xfId="0" applyNumberFormat="1" applyBorder="1" applyAlignment="1">
      <alignment horizontal="center"/>
    </xf>
    <xf numFmtId="1" fontId="0" fillId="34" borderId="14" xfId="0" applyNumberFormat="1" applyFill="1" applyBorder="1" applyAlignment="1">
      <alignment horizontal="center"/>
    </xf>
    <xf numFmtId="167" fontId="0" fillId="35" borderId="10" xfId="0" applyNumberFormat="1" applyFill="1" applyBorder="1" applyAlignment="1">
      <alignment horizontal="center"/>
    </xf>
    <xf numFmtId="1" fontId="0" fillId="35" borderId="14" xfId="0" applyNumberFormat="1" applyFill="1" applyBorder="1" applyAlignment="1">
      <alignment horizontal="center"/>
    </xf>
    <xf numFmtId="1" fontId="0" fillId="36" borderId="14" xfId="0" applyNumberFormat="1" applyFill="1" applyBorder="1" applyAlignment="1">
      <alignment horizontal="center"/>
    </xf>
    <xf numFmtId="1" fontId="0" fillId="34" borderId="10" xfId="0" applyNumberFormat="1" applyFill="1" applyBorder="1" applyAlignment="1">
      <alignment horizontal="center" wrapText="1"/>
    </xf>
    <xf numFmtId="167" fontId="18" fillId="0" borderId="0" xfId="0" applyNumberFormat="1" applyFont="1" applyBorder="1" applyAlignment="1">
      <alignment horizontal="center"/>
    </xf>
    <xf numFmtId="167" fontId="18" fillId="0" borderId="10" xfId="0" applyNumberFormat="1" applyFont="1" applyBorder="1" applyAlignment="1">
      <alignment horizontal="center"/>
    </xf>
    <xf numFmtId="1" fontId="18" fillId="34" borderId="14" xfId="0" applyNumberFormat="1" applyFont="1" applyFill="1" applyBorder="1" applyAlignment="1">
      <alignment horizontal="center"/>
    </xf>
    <xf numFmtId="1" fontId="19" fillId="34" borderId="0" xfId="0" quotePrefix="1" applyNumberFormat="1" applyFont="1" applyFill="1" applyBorder="1" applyAlignment="1">
      <alignment horizontal="center"/>
    </xf>
    <xf numFmtId="164" fontId="0" fillId="36" borderId="12" xfId="0" quotePrefix="1" applyNumberFormat="1" applyFill="1" applyBorder="1" applyAlignment="1">
      <alignment horizontal="center"/>
    </xf>
    <xf numFmtId="164" fontId="0" fillId="36" borderId="0" xfId="0" quotePrefix="1" applyNumberFormat="1" applyFill="1" applyBorder="1" applyAlignment="1">
      <alignment horizontal="center"/>
    </xf>
    <xf numFmtId="164" fontId="0" fillId="35" borderId="15" xfId="0" quotePrefix="1" applyNumberFormat="1" applyFill="1" applyBorder="1" applyAlignment="1">
      <alignment horizontal="center"/>
    </xf>
    <xf numFmtId="11" fontId="0" fillId="0" borderId="0" xfId="0" applyNumberFormat="1"/>
    <xf numFmtId="0" fontId="14" fillId="0" borderId="0" xfId="0" applyFont="1"/>
    <xf numFmtId="167" fontId="18" fillId="34" borderId="0" xfId="0" applyNumberFormat="1" applyFont="1" applyFill="1" applyBorder="1" applyAlignment="1">
      <alignment horizontal="center"/>
    </xf>
    <xf numFmtId="167" fontId="18" fillId="34" borderId="10" xfId="0" applyNumberFormat="1" applyFont="1" applyFill="1" applyBorder="1" applyAlignment="1">
      <alignment horizontal="center"/>
    </xf>
    <xf numFmtId="0" fontId="0" fillId="0" borderId="10" xfId="0" applyBorder="1" applyAlignment="1">
      <alignment horizontal="center" wrapText="1"/>
    </xf>
    <xf numFmtId="167" fontId="0" fillId="36" borderId="0" xfId="0" applyNumberFormat="1" applyFill="1" applyBorder="1" applyAlignment="1">
      <alignment horizontal="center"/>
    </xf>
    <xf numFmtId="167" fontId="0" fillId="36" borderId="10" xfId="0" applyNumberFormat="1" applyFill="1" applyBorder="1" applyAlignment="1">
      <alignment horizontal="center"/>
    </xf>
    <xf numFmtId="167" fontId="0" fillId="34" borderId="0" xfId="0" applyNumberFormat="1" applyFill="1" applyBorder="1" applyAlignment="1">
      <alignment horizontal="center"/>
    </xf>
    <xf numFmtId="167" fontId="0" fillId="34" borderId="10" xfId="0" applyNumberFormat="1" applyFill="1" applyBorder="1" applyAlignment="1">
      <alignment horizontal="center"/>
    </xf>
    <xf numFmtId="165" fontId="0" fillId="34" borderId="12" xfId="0" applyNumberFormat="1" applyFill="1" applyBorder="1" applyAlignment="1">
      <alignment horizontal="center"/>
    </xf>
    <xf numFmtId="165" fontId="0" fillId="34" borderId="0" xfId="0" applyNumberFormat="1" applyFill="1" applyBorder="1" applyAlignment="1">
      <alignment horizontal="center"/>
    </xf>
    <xf numFmtId="165" fontId="0" fillId="34" borderId="10" xfId="0" applyNumberFormat="1" applyFill="1" applyBorder="1" applyAlignment="1">
      <alignment horizontal="center"/>
    </xf>
    <xf numFmtId="165" fontId="0" fillId="35" borderId="0" xfId="0" applyNumberFormat="1" applyFill="1" applyBorder="1" applyAlignment="1">
      <alignment horizontal="center"/>
    </xf>
    <xf numFmtId="165" fontId="0" fillId="35" borderId="10" xfId="0" applyNumberFormat="1" applyFill="1" applyBorder="1" applyAlignment="1">
      <alignment horizontal="center"/>
    </xf>
    <xf numFmtId="165" fontId="0" fillId="36" borderId="12" xfId="0" applyNumberFormat="1" applyFill="1" applyBorder="1" applyAlignment="1">
      <alignment horizontal="center"/>
    </xf>
    <xf numFmtId="165" fontId="0" fillId="36" borderId="0" xfId="0" applyNumberFormat="1" applyFill="1" applyBorder="1" applyAlignment="1">
      <alignment horizontal="center"/>
    </xf>
    <xf numFmtId="165" fontId="0" fillId="36" borderId="10" xfId="0" applyNumberFormat="1" applyFill="1" applyBorder="1" applyAlignment="1">
      <alignment horizontal="center"/>
    </xf>
    <xf numFmtId="165" fontId="0" fillId="35" borderId="12" xfId="0" applyNumberFormat="1" applyFill="1" applyBorder="1" applyAlignment="1">
      <alignment horizontal="center"/>
    </xf>
    <xf numFmtId="0" fontId="0" fillId="34" borderId="10" xfId="0" applyFill="1" applyBorder="1" applyAlignment="1">
      <alignment horizontal="center" wrapText="1"/>
    </xf>
    <xf numFmtId="0" fontId="0" fillId="35" borderId="10" xfId="0" applyFill="1" applyBorder="1" applyAlignment="1">
      <alignment horizontal="center" wrapText="1"/>
    </xf>
    <xf numFmtId="0" fontId="0" fillId="36" borderId="10" xfId="0" applyFill="1" applyBorder="1" applyAlignment="1">
      <alignment horizontal="center" wrapText="1"/>
    </xf>
    <xf numFmtId="1" fontId="0" fillId="34" borderId="10" xfId="0" applyNumberFormat="1" applyFill="1" applyBorder="1" applyAlignment="1">
      <alignment horizontal="center" wrapText="1"/>
    </xf>
    <xf numFmtId="0" fontId="18" fillId="0" borderId="0" xfId="0" applyFont="1"/>
    <xf numFmtId="167" fontId="19" fillId="0" borderId="0" xfId="0" applyNumberFormat="1" applyFont="1" applyAlignment="1">
      <alignment horizontal="center"/>
    </xf>
    <xf numFmtId="1" fontId="19" fillId="34" borderId="0" xfId="0" quotePrefix="1" applyNumberFormat="1" applyFont="1" applyFill="1" applyAlignment="1">
      <alignment horizontal="center"/>
    </xf>
    <xf numFmtId="165" fontId="0" fillId="34" borderId="0" xfId="0" applyNumberFormat="1" applyFill="1" applyAlignment="1">
      <alignment horizontal="center"/>
    </xf>
    <xf numFmtId="165" fontId="0" fillId="35" borderId="0" xfId="0" applyNumberFormat="1" applyFill="1" applyAlignment="1">
      <alignment horizontal="center"/>
    </xf>
    <xf numFmtId="164" fontId="0" fillId="36" borderId="0" xfId="0" quotePrefix="1" applyNumberFormat="1" applyFill="1" applyAlignment="1">
      <alignment horizontal="center"/>
    </xf>
    <xf numFmtId="165" fontId="0" fillId="36" borderId="0" xfId="0" applyNumberFormat="1" applyFill="1" applyAlignment="1">
      <alignment horizontal="center"/>
    </xf>
    <xf numFmtId="167" fontId="0" fillId="0" borderId="0" xfId="0" applyNumberFormat="1" applyAlignment="1">
      <alignment horizontal="center"/>
    </xf>
    <xf numFmtId="167" fontId="0" fillId="34" borderId="0" xfId="0" applyNumberFormat="1" applyFill="1" applyAlignment="1">
      <alignment horizontal="center"/>
    </xf>
    <xf numFmtId="167" fontId="0" fillId="35" borderId="0" xfId="0" applyNumberFormat="1" applyFill="1" applyAlignment="1">
      <alignment horizontal="center"/>
    </xf>
    <xf numFmtId="167" fontId="0" fillId="36" borderId="0" xfId="0" applyNumberFormat="1" applyFill="1" applyAlignment="1">
      <alignment horizontal="center"/>
    </xf>
    <xf numFmtId="167" fontId="18" fillId="0" borderId="0" xfId="0" applyNumberFormat="1" applyFont="1" applyAlignment="1">
      <alignment horizontal="center"/>
    </xf>
    <xf numFmtId="167" fontId="18" fillId="34" borderId="0" xfId="0" applyNumberFormat="1" applyFont="1" applyFill="1" applyAlignment="1">
      <alignment horizontal="center"/>
    </xf>
    <xf numFmtId="0" fontId="0" fillId="34" borderId="10" xfId="0" applyFill="1" applyBorder="1" applyAlignment="1">
      <alignment horizontal="center" wrapText="1"/>
    </xf>
    <xf numFmtId="0" fontId="0" fillId="35" borderId="10" xfId="0" applyFill="1" applyBorder="1" applyAlignment="1">
      <alignment horizontal="center" wrapText="1"/>
    </xf>
    <xf numFmtId="0" fontId="0" fillId="36" borderId="10" xfId="0" applyFill="1" applyBorder="1" applyAlignment="1">
      <alignment horizontal="center" wrapText="1"/>
    </xf>
    <xf numFmtId="1" fontId="0" fillId="34" borderId="10" xfId="0" applyNumberFormat="1" applyFill="1" applyBorder="1" applyAlignment="1">
      <alignment horizontal="center" wrapText="1"/>
    </xf>
    <xf numFmtId="164" fontId="0" fillId="35" borderId="10" xfId="0" applyNumberFormat="1" applyFill="1" applyBorder="1" applyAlignment="1">
      <alignment horizontal="center" wrapText="1"/>
    </xf>
    <xf numFmtId="164" fontId="0" fillId="36" borderId="10" xfId="0" applyNumberFormat="1" applyFill="1" applyBorder="1" applyAlignment="1">
      <alignment horizontal="center" wrapText="1"/>
    </xf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760000"/>
      <color rgb="FF2503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939295378775327"/>
          <c:y val="3.2102064458339283E-2"/>
          <c:w val="0.80104386176534137"/>
          <c:h val="0.85194602563848287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'decision.table v2'!$C$8:$C$17</c:f>
              <c:numCache>
                <c:formatCode>General</c:formatCode>
                <c:ptCount val="10"/>
                <c:pt idx="0">
                  <c:v>2027</c:v>
                </c:pt>
                <c:pt idx="1">
                  <c:v>2028</c:v>
                </c:pt>
                <c:pt idx="2">
                  <c:v>2029</c:v>
                </c:pt>
                <c:pt idx="3">
                  <c:v>2030</c:v>
                </c:pt>
                <c:pt idx="4">
                  <c:v>2031</c:v>
                </c:pt>
                <c:pt idx="5">
                  <c:v>2032</c:v>
                </c:pt>
                <c:pt idx="6">
                  <c:v>2033</c:v>
                </c:pt>
                <c:pt idx="7">
                  <c:v>2034</c:v>
                </c:pt>
                <c:pt idx="8">
                  <c:v>2035</c:v>
                </c:pt>
                <c:pt idx="9">
                  <c:v>2036</c:v>
                </c:pt>
              </c:numCache>
            </c:numRef>
          </c:xVal>
          <c:yVal>
            <c:numRef>
              <c:f>'decision.table v2'!$K$8:$K$17</c:f>
              <c:numCache>
                <c:formatCode>0.0</c:formatCode>
                <c:ptCount val="10"/>
                <c:pt idx="0">
                  <c:v>3844.33</c:v>
                </c:pt>
                <c:pt idx="1">
                  <c:v>3802.73</c:v>
                </c:pt>
                <c:pt idx="2">
                  <c:v>3793.79</c:v>
                </c:pt>
                <c:pt idx="3">
                  <c:v>3802.8</c:v>
                </c:pt>
                <c:pt idx="4">
                  <c:v>3794.3</c:v>
                </c:pt>
                <c:pt idx="5">
                  <c:v>3747.43</c:v>
                </c:pt>
                <c:pt idx="6">
                  <c:v>3666.67</c:v>
                </c:pt>
                <c:pt idx="7">
                  <c:v>3566.4</c:v>
                </c:pt>
                <c:pt idx="8">
                  <c:v>3459.45</c:v>
                </c:pt>
                <c:pt idx="9">
                  <c:v>3354.56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B3-4240-A916-71D729CEF9AB}"/>
            </c:ext>
          </c:extLst>
        </c:ser>
        <c:ser>
          <c:idx val="1"/>
          <c:order val="1"/>
          <c:spPr>
            <a:ln w="28575" cap="rnd">
              <a:solidFill>
                <a:srgbClr val="2503F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2503F3"/>
              </a:solidFill>
              <a:ln w="9525">
                <a:solidFill>
                  <a:srgbClr val="2503F3"/>
                </a:solidFill>
              </a:ln>
              <a:effectLst/>
            </c:spPr>
          </c:marker>
          <c:xVal>
            <c:numRef>
              <c:f>'decision.table v2'!$C$8:$C$17</c:f>
              <c:numCache>
                <c:formatCode>General</c:formatCode>
                <c:ptCount val="10"/>
                <c:pt idx="0">
                  <c:v>2027</c:v>
                </c:pt>
                <c:pt idx="1">
                  <c:v>2028</c:v>
                </c:pt>
                <c:pt idx="2">
                  <c:v>2029</c:v>
                </c:pt>
                <c:pt idx="3">
                  <c:v>2030</c:v>
                </c:pt>
                <c:pt idx="4">
                  <c:v>2031</c:v>
                </c:pt>
                <c:pt idx="5">
                  <c:v>2032</c:v>
                </c:pt>
                <c:pt idx="6">
                  <c:v>2033</c:v>
                </c:pt>
                <c:pt idx="7">
                  <c:v>2034</c:v>
                </c:pt>
                <c:pt idx="8">
                  <c:v>2035</c:v>
                </c:pt>
                <c:pt idx="9">
                  <c:v>2036</c:v>
                </c:pt>
              </c:numCache>
            </c:numRef>
          </c:xVal>
          <c:yVal>
            <c:numRef>
              <c:f>'decision.table v2'!$H$8:$H$17</c:f>
              <c:numCache>
                <c:formatCode>0.0</c:formatCode>
                <c:ptCount val="10"/>
                <c:pt idx="0">
                  <c:v>3434.27</c:v>
                </c:pt>
                <c:pt idx="1">
                  <c:v>3409.06</c:v>
                </c:pt>
                <c:pt idx="2">
                  <c:v>3417.38</c:v>
                </c:pt>
                <c:pt idx="3">
                  <c:v>3445.97</c:v>
                </c:pt>
                <c:pt idx="4">
                  <c:v>3461.32</c:v>
                </c:pt>
                <c:pt idx="5">
                  <c:v>3442.24</c:v>
                </c:pt>
                <c:pt idx="6">
                  <c:v>3390.97</c:v>
                </c:pt>
                <c:pt idx="7">
                  <c:v>3319.58</c:v>
                </c:pt>
                <c:pt idx="8">
                  <c:v>3239.37</c:v>
                </c:pt>
                <c:pt idx="9">
                  <c:v>3158.24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B3-4240-A916-71D729CEF9AB}"/>
            </c:ext>
          </c:extLst>
        </c:ser>
        <c:ser>
          <c:idx val="2"/>
          <c:order val="2"/>
          <c:spPr>
            <a:ln w="28575" cap="rnd">
              <a:solidFill>
                <a:srgbClr val="760000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760000"/>
              </a:solidFill>
              <a:ln w="9525">
                <a:solidFill>
                  <a:srgbClr val="760000"/>
                </a:solidFill>
              </a:ln>
              <a:effectLst/>
            </c:spPr>
          </c:marker>
          <c:xVal>
            <c:numRef>
              <c:f>'decision.table v2'!$C$8:$C$17</c:f>
              <c:numCache>
                <c:formatCode>General</c:formatCode>
                <c:ptCount val="10"/>
                <c:pt idx="0">
                  <c:v>2027</c:v>
                </c:pt>
                <c:pt idx="1">
                  <c:v>2028</c:v>
                </c:pt>
                <c:pt idx="2">
                  <c:v>2029</c:v>
                </c:pt>
                <c:pt idx="3">
                  <c:v>2030</c:v>
                </c:pt>
                <c:pt idx="4">
                  <c:v>2031</c:v>
                </c:pt>
                <c:pt idx="5">
                  <c:v>2032</c:v>
                </c:pt>
                <c:pt idx="6">
                  <c:v>2033</c:v>
                </c:pt>
                <c:pt idx="7">
                  <c:v>2034</c:v>
                </c:pt>
                <c:pt idx="8">
                  <c:v>2035</c:v>
                </c:pt>
                <c:pt idx="9">
                  <c:v>2036</c:v>
                </c:pt>
              </c:numCache>
            </c:numRef>
          </c:xVal>
          <c:yVal>
            <c:numRef>
              <c:f>'decision.table v2'!$E$8:$E$17</c:f>
              <c:numCache>
                <c:formatCode>0.0</c:formatCode>
                <c:ptCount val="10"/>
                <c:pt idx="0">
                  <c:v>2637.48</c:v>
                </c:pt>
                <c:pt idx="1">
                  <c:v>2587.2199999999998</c:v>
                </c:pt>
                <c:pt idx="2">
                  <c:v>2582.79</c:v>
                </c:pt>
                <c:pt idx="3">
                  <c:v>2608.83</c:v>
                </c:pt>
                <c:pt idx="4">
                  <c:v>2633.74</c:v>
                </c:pt>
                <c:pt idx="5">
                  <c:v>2636.01</c:v>
                </c:pt>
                <c:pt idx="6">
                  <c:v>2613.98</c:v>
                </c:pt>
                <c:pt idx="7">
                  <c:v>2575.34</c:v>
                </c:pt>
                <c:pt idx="8">
                  <c:v>2528.2800000000002</c:v>
                </c:pt>
                <c:pt idx="9">
                  <c:v>2478.59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B3-4240-A916-71D729CEF9AB}"/>
            </c:ext>
          </c:extLst>
        </c:ser>
        <c:ser>
          <c:idx val="3"/>
          <c:order val="3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'decision.table v2'!$C$6:$C$17</c:f>
              <c:numCache>
                <c:formatCode>General</c:formatCode>
                <c:ptCount val="12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</c:numCache>
            </c:numRef>
          </c:xVal>
          <c:yVal>
            <c:numRef>
              <c:f>'decision.table v2'!$D$6:$D$17</c:f>
              <c:numCache>
                <c:formatCode>0.0</c:formatCode>
                <c:ptCount val="12"/>
                <c:pt idx="0">
                  <c:v>1598.72</c:v>
                </c:pt>
                <c:pt idx="1">
                  <c:v>1521.62</c:v>
                </c:pt>
                <c:pt idx="2">
                  <c:v>2113.52</c:v>
                </c:pt>
                <c:pt idx="3">
                  <c:v>2113.52</c:v>
                </c:pt>
                <c:pt idx="4">
                  <c:v>2113.52</c:v>
                </c:pt>
                <c:pt idx="5">
                  <c:v>2113.52</c:v>
                </c:pt>
                <c:pt idx="6">
                  <c:v>2113.52</c:v>
                </c:pt>
                <c:pt idx="7">
                  <c:v>2113.52</c:v>
                </c:pt>
                <c:pt idx="8">
                  <c:v>2113.52</c:v>
                </c:pt>
                <c:pt idx="9">
                  <c:v>2113.52</c:v>
                </c:pt>
                <c:pt idx="10">
                  <c:v>2113.52</c:v>
                </c:pt>
                <c:pt idx="11">
                  <c:v>2113.52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B3-4240-A916-71D729CEF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863487"/>
        <c:axId val="1392879711"/>
      </c:scatterChart>
      <c:valAx>
        <c:axId val="1392863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Year</a:t>
                </a:r>
              </a:p>
            </c:rich>
          </c:tx>
          <c:layout>
            <c:manualLayout>
              <c:xMode val="edge"/>
              <c:yMode val="edge"/>
              <c:x val="0.51476015651417806"/>
              <c:y val="0.93177175271227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879711"/>
        <c:crosses val="autoZero"/>
        <c:crossBetween val="midCat"/>
      </c:valAx>
      <c:valAx>
        <c:axId val="1392879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OFL or catch (mt)</a:t>
                </a:r>
              </a:p>
            </c:rich>
          </c:tx>
          <c:layout>
            <c:manualLayout>
              <c:xMode val="edge"/>
              <c:yMode val="edge"/>
              <c:x val="1.2304663467454164E-2"/>
              <c:y val="0.335917721914884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863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74689504018185"/>
          <c:y val="3.2102064458339283E-2"/>
          <c:w val="0.83368996401223039"/>
          <c:h val="0.85194602563848287"/>
        </c:manualLayout>
      </c:layout>
      <c:scatterChart>
        <c:scatterStyle val="lineMarker"/>
        <c:varyColors val="0"/>
        <c:ser>
          <c:idx val="0"/>
          <c:order val="0"/>
          <c:tx>
            <c:v>OFL from High State (h=0.97, sigma=0.25)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'decision.table v2'!$C$22:$C$31</c:f>
              <c:numCache>
                <c:formatCode>General</c:formatCode>
                <c:ptCount val="10"/>
                <c:pt idx="0">
                  <c:v>2027</c:v>
                </c:pt>
                <c:pt idx="1">
                  <c:v>2028</c:v>
                </c:pt>
                <c:pt idx="2">
                  <c:v>2029</c:v>
                </c:pt>
                <c:pt idx="3">
                  <c:v>2030</c:v>
                </c:pt>
                <c:pt idx="4">
                  <c:v>2031</c:v>
                </c:pt>
                <c:pt idx="5">
                  <c:v>2032</c:v>
                </c:pt>
                <c:pt idx="6">
                  <c:v>2033</c:v>
                </c:pt>
                <c:pt idx="7">
                  <c:v>2034</c:v>
                </c:pt>
                <c:pt idx="8">
                  <c:v>2035</c:v>
                </c:pt>
                <c:pt idx="9">
                  <c:v>2036</c:v>
                </c:pt>
              </c:numCache>
            </c:numRef>
          </c:xVal>
          <c:yVal>
            <c:numRef>
              <c:f>'decision.table v2'!$K$22:$K$31</c:f>
              <c:numCache>
                <c:formatCode>0.0</c:formatCode>
                <c:ptCount val="10"/>
                <c:pt idx="0">
                  <c:v>3844.33</c:v>
                </c:pt>
                <c:pt idx="1">
                  <c:v>3693.26</c:v>
                </c:pt>
                <c:pt idx="2">
                  <c:v>3597.37</c:v>
                </c:pt>
                <c:pt idx="3">
                  <c:v>3534.39</c:v>
                </c:pt>
                <c:pt idx="4">
                  <c:v>3463.88</c:v>
                </c:pt>
                <c:pt idx="5">
                  <c:v>3365.31</c:v>
                </c:pt>
                <c:pt idx="6">
                  <c:v>3246.08</c:v>
                </c:pt>
                <c:pt idx="7">
                  <c:v>3122.24</c:v>
                </c:pt>
                <c:pt idx="8">
                  <c:v>3006.11</c:v>
                </c:pt>
                <c:pt idx="9">
                  <c:v>2904.1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FE-4B23-AD18-0916F4F9A7E7}"/>
            </c:ext>
          </c:extLst>
        </c:ser>
        <c:ser>
          <c:idx val="5"/>
          <c:order val="1"/>
          <c:tx>
            <c:v>OFL from High State (sigma=0.5)</c:v>
          </c:tx>
          <c:spPr>
            <a:ln w="34925" cap="rnd">
              <a:solidFill>
                <a:schemeClr val="accent6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'decision.table v2'!$P$22:$P$31</c:f>
              <c:numCache>
                <c:formatCode>General</c:formatCode>
                <c:ptCount val="10"/>
                <c:pt idx="0">
                  <c:v>2027</c:v>
                </c:pt>
                <c:pt idx="1">
                  <c:v>2028</c:v>
                </c:pt>
                <c:pt idx="2">
                  <c:v>2029</c:v>
                </c:pt>
                <c:pt idx="3">
                  <c:v>2030</c:v>
                </c:pt>
                <c:pt idx="4">
                  <c:v>2031</c:v>
                </c:pt>
                <c:pt idx="5">
                  <c:v>2032</c:v>
                </c:pt>
                <c:pt idx="6">
                  <c:v>2033</c:v>
                </c:pt>
                <c:pt idx="7">
                  <c:v>2034</c:v>
                </c:pt>
                <c:pt idx="8">
                  <c:v>2035</c:v>
                </c:pt>
                <c:pt idx="9">
                  <c:v>2036</c:v>
                </c:pt>
              </c:numCache>
            </c:numRef>
          </c:xVal>
          <c:yVal>
            <c:numRef>
              <c:f>'decision.table v2'!$X$22:$X$31</c:f>
              <c:numCache>
                <c:formatCode>0.0</c:formatCode>
                <c:ptCount val="10"/>
                <c:pt idx="0">
                  <c:v>3844.33</c:v>
                </c:pt>
                <c:pt idx="1">
                  <c:v>3703.54</c:v>
                </c:pt>
                <c:pt idx="2">
                  <c:v>3616.31</c:v>
                </c:pt>
                <c:pt idx="3">
                  <c:v>3561.15</c:v>
                </c:pt>
                <c:pt idx="4">
                  <c:v>3497.98</c:v>
                </c:pt>
                <c:pt idx="5">
                  <c:v>3405.99</c:v>
                </c:pt>
                <c:pt idx="6">
                  <c:v>3292.65</c:v>
                </c:pt>
                <c:pt idx="7">
                  <c:v>3173.87</c:v>
                </c:pt>
                <c:pt idx="8">
                  <c:v>3061.72</c:v>
                </c:pt>
                <c:pt idx="9">
                  <c:v>2963.27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5B-4F4C-91BD-FFBFA9B3B979}"/>
            </c:ext>
          </c:extLst>
        </c:ser>
        <c:ser>
          <c:idx val="1"/>
          <c:order val="2"/>
          <c:tx>
            <c:v>OFL from Base (h=0.72, sigma=0.25)</c:v>
          </c:tx>
          <c:spPr>
            <a:ln w="28575" cap="rnd">
              <a:solidFill>
                <a:srgbClr val="2503F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2503F3"/>
              </a:solidFill>
              <a:ln w="9525">
                <a:solidFill>
                  <a:srgbClr val="2503F3"/>
                </a:solidFill>
              </a:ln>
              <a:effectLst/>
            </c:spPr>
          </c:marker>
          <c:xVal>
            <c:numRef>
              <c:f>'decision.table v2'!$C$22:$C$31</c:f>
              <c:numCache>
                <c:formatCode>General</c:formatCode>
                <c:ptCount val="10"/>
                <c:pt idx="0">
                  <c:v>2027</c:v>
                </c:pt>
                <c:pt idx="1">
                  <c:v>2028</c:v>
                </c:pt>
                <c:pt idx="2">
                  <c:v>2029</c:v>
                </c:pt>
                <c:pt idx="3">
                  <c:v>2030</c:v>
                </c:pt>
                <c:pt idx="4">
                  <c:v>2031</c:v>
                </c:pt>
                <c:pt idx="5">
                  <c:v>2032</c:v>
                </c:pt>
                <c:pt idx="6">
                  <c:v>2033</c:v>
                </c:pt>
                <c:pt idx="7">
                  <c:v>2034</c:v>
                </c:pt>
                <c:pt idx="8">
                  <c:v>2035</c:v>
                </c:pt>
                <c:pt idx="9">
                  <c:v>2036</c:v>
                </c:pt>
              </c:numCache>
            </c:numRef>
          </c:xVal>
          <c:yVal>
            <c:numRef>
              <c:f>'decision.table v2'!$H$22:$H$31</c:f>
              <c:numCache>
                <c:formatCode>0.0</c:formatCode>
                <c:ptCount val="10"/>
                <c:pt idx="0">
                  <c:v>3434.27</c:v>
                </c:pt>
                <c:pt idx="1">
                  <c:v>3308.86</c:v>
                </c:pt>
                <c:pt idx="2">
                  <c:v>3233.67</c:v>
                </c:pt>
                <c:pt idx="3">
                  <c:v>3186.59</c:v>
                </c:pt>
                <c:pt idx="4">
                  <c:v>3132.78</c:v>
                </c:pt>
                <c:pt idx="5">
                  <c:v>3054.27</c:v>
                </c:pt>
                <c:pt idx="6">
                  <c:v>2956.96</c:v>
                </c:pt>
                <c:pt idx="7">
                  <c:v>2854.44</c:v>
                </c:pt>
                <c:pt idx="8">
                  <c:v>2757.25</c:v>
                </c:pt>
                <c:pt idx="9">
                  <c:v>2670.81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FE-4B23-AD18-0916F4F9A7E7}"/>
            </c:ext>
          </c:extLst>
        </c:ser>
        <c:ser>
          <c:idx val="6"/>
          <c:order val="3"/>
          <c:tx>
            <c:v>OFL from Base (sigma=0.5)</c:v>
          </c:tx>
          <c:spPr>
            <a:ln w="34925" cap="rnd">
              <a:solidFill>
                <a:srgbClr val="2503F3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'decision.table v2'!$P$22:$P$31</c:f>
              <c:numCache>
                <c:formatCode>General</c:formatCode>
                <c:ptCount val="10"/>
                <c:pt idx="0">
                  <c:v>2027</c:v>
                </c:pt>
                <c:pt idx="1">
                  <c:v>2028</c:v>
                </c:pt>
                <c:pt idx="2">
                  <c:v>2029</c:v>
                </c:pt>
                <c:pt idx="3">
                  <c:v>2030</c:v>
                </c:pt>
                <c:pt idx="4">
                  <c:v>2031</c:v>
                </c:pt>
                <c:pt idx="5">
                  <c:v>2032</c:v>
                </c:pt>
                <c:pt idx="6">
                  <c:v>2033</c:v>
                </c:pt>
                <c:pt idx="7">
                  <c:v>2034</c:v>
                </c:pt>
                <c:pt idx="8">
                  <c:v>2035</c:v>
                </c:pt>
                <c:pt idx="9">
                  <c:v>2036</c:v>
                </c:pt>
              </c:numCache>
            </c:numRef>
          </c:xVal>
          <c:yVal>
            <c:numRef>
              <c:f>'decision.table v2'!$U$22:$U$31</c:f>
              <c:numCache>
                <c:formatCode>0.0</c:formatCode>
                <c:ptCount val="10"/>
                <c:pt idx="0">
                  <c:v>3434.28</c:v>
                </c:pt>
                <c:pt idx="1">
                  <c:v>3318.67</c:v>
                </c:pt>
                <c:pt idx="2">
                  <c:v>3251.89</c:v>
                </c:pt>
                <c:pt idx="3">
                  <c:v>3212.68</c:v>
                </c:pt>
                <c:pt idx="4">
                  <c:v>3166.43</c:v>
                </c:pt>
                <c:pt idx="5">
                  <c:v>3094.81</c:v>
                </c:pt>
                <c:pt idx="6">
                  <c:v>3003.8</c:v>
                </c:pt>
                <c:pt idx="7">
                  <c:v>2906.86</c:v>
                </c:pt>
                <c:pt idx="8">
                  <c:v>2814.31</c:v>
                </c:pt>
                <c:pt idx="9">
                  <c:v>2732.21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5B-4F4C-91BD-FFBFA9B3B979}"/>
            </c:ext>
          </c:extLst>
        </c:ser>
        <c:ser>
          <c:idx val="2"/>
          <c:order val="4"/>
          <c:tx>
            <c:v>OFL from Low State (h=0.38), sigma=0.25</c:v>
          </c:tx>
          <c:spPr>
            <a:ln w="28575" cap="rnd">
              <a:solidFill>
                <a:srgbClr val="760000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760000"/>
              </a:solidFill>
              <a:ln w="9525">
                <a:solidFill>
                  <a:srgbClr val="760000"/>
                </a:solidFill>
              </a:ln>
              <a:effectLst/>
            </c:spPr>
          </c:marker>
          <c:xVal>
            <c:numRef>
              <c:f>'decision.table v2'!$C$22:$C$31</c:f>
              <c:numCache>
                <c:formatCode>General</c:formatCode>
                <c:ptCount val="10"/>
                <c:pt idx="0">
                  <c:v>2027</c:v>
                </c:pt>
                <c:pt idx="1">
                  <c:v>2028</c:v>
                </c:pt>
                <c:pt idx="2">
                  <c:v>2029</c:v>
                </c:pt>
                <c:pt idx="3">
                  <c:v>2030</c:v>
                </c:pt>
                <c:pt idx="4">
                  <c:v>2031</c:v>
                </c:pt>
                <c:pt idx="5">
                  <c:v>2032</c:v>
                </c:pt>
                <c:pt idx="6">
                  <c:v>2033</c:v>
                </c:pt>
                <c:pt idx="7">
                  <c:v>2034</c:v>
                </c:pt>
                <c:pt idx="8">
                  <c:v>2035</c:v>
                </c:pt>
                <c:pt idx="9">
                  <c:v>2036</c:v>
                </c:pt>
              </c:numCache>
            </c:numRef>
          </c:xVal>
          <c:yVal>
            <c:numRef>
              <c:f>'decision.table v2'!$E$22:$E$31</c:f>
              <c:numCache>
                <c:formatCode>0.0</c:formatCode>
                <c:ptCount val="10"/>
                <c:pt idx="0">
                  <c:v>2637.48</c:v>
                </c:pt>
                <c:pt idx="1">
                  <c:v>2474.14</c:v>
                </c:pt>
                <c:pt idx="2">
                  <c:v>2381.4</c:v>
                </c:pt>
                <c:pt idx="3">
                  <c:v>2334.4299999999998</c:v>
                </c:pt>
                <c:pt idx="4">
                  <c:v>2293.36</c:v>
                </c:pt>
                <c:pt idx="5">
                  <c:v>2234.88</c:v>
                </c:pt>
                <c:pt idx="6">
                  <c:v>2159.46</c:v>
                </c:pt>
                <c:pt idx="7">
                  <c:v>2076.25</c:v>
                </c:pt>
                <c:pt idx="8">
                  <c:v>1993.12</c:v>
                </c:pt>
                <c:pt idx="9">
                  <c:v>1914.15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AFE-4B23-AD18-0916F4F9A7E7}"/>
            </c:ext>
          </c:extLst>
        </c:ser>
        <c:ser>
          <c:idx val="7"/>
          <c:order val="5"/>
          <c:tx>
            <c:v>OFL from Low State (sigma=0.5)</c:v>
          </c:tx>
          <c:spPr>
            <a:ln w="34925" cap="rnd">
              <a:solidFill>
                <a:srgbClr val="76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'decision.table v2'!$P$22:$P$31</c:f>
              <c:numCache>
                <c:formatCode>General</c:formatCode>
                <c:ptCount val="10"/>
                <c:pt idx="0">
                  <c:v>2027</c:v>
                </c:pt>
                <c:pt idx="1">
                  <c:v>2028</c:v>
                </c:pt>
                <c:pt idx="2">
                  <c:v>2029</c:v>
                </c:pt>
                <c:pt idx="3">
                  <c:v>2030</c:v>
                </c:pt>
                <c:pt idx="4">
                  <c:v>2031</c:v>
                </c:pt>
                <c:pt idx="5">
                  <c:v>2032</c:v>
                </c:pt>
                <c:pt idx="6">
                  <c:v>2033</c:v>
                </c:pt>
                <c:pt idx="7">
                  <c:v>2034</c:v>
                </c:pt>
                <c:pt idx="8">
                  <c:v>2035</c:v>
                </c:pt>
                <c:pt idx="9">
                  <c:v>2036</c:v>
                </c:pt>
              </c:numCache>
            </c:numRef>
          </c:xVal>
          <c:yVal>
            <c:numRef>
              <c:f>'decision.table v2'!$R$22:$R$31</c:f>
              <c:numCache>
                <c:formatCode>0.0</c:formatCode>
                <c:ptCount val="10"/>
                <c:pt idx="0">
                  <c:v>2637.48</c:v>
                </c:pt>
                <c:pt idx="1">
                  <c:v>2484.75</c:v>
                </c:pt>
                <c:pt idx="2">
                  <c:v>2400.7600000000002</c:v>
                </c:pt>
                <c:pt idx="3">
                  <c:v>2361.66</c:v>
                </c:pt>
                <c:pt idx="4">
                  <c:v>2328.2800000000002</c:v>
                </c:pt>
                <c:pt idx="5">
                  <c:v>2277.2600000000002</c:v>
                </c:pt>
                <c:pt idx="6">
                  <c:v>2209.2600000000002</c:v>
                </c:pt>
                <c:pt idx="7">
                  <c:v>2133.35</c:v>
                </c:pt>
                <c:pt idx="8">
                  <c:v>2057.14</c:v>
                </c:pt>
                <c:pt idx="9">
                  <c:v>1985.37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B5B-4F4C-91BD-FFBFA9B3B979}"/>
            </c:ext>
          </c:extLst>
        </c:ser>
        <c:ser>
          <c:idx val="3"/>
          <c:order val="6"/>
          <c:tx>
            <c:v>Catch used in all states (sigma=0.25)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'decision.table v2'!$C$20:$C$31</c:f>
              <c:numCache>
                <c:formatCode>General</c:formatCode>
                <c:ptCount val="12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</c:numCache>
            </c:numRef>
          </c:xVal>
          <c:yVal>
            <c:numRef>
              <c:f>'decision.table v2'!$D$20:$D$31</c:f>
              <c:numCache>
                <c:formatCode>0.0</c:formatCode>
                <c:ptCount val="12"/>
                <c:pt idx="0">
                  <c:v>1598.72</c:v>
                </c:pt>
                <c:pt idx="1">
                  <c:v>1521.62</c:v>
                </c:pt>
                <c:pt idx="2">
                  <c:v>3317.51</c:v>
                </c:pt>
                <c:pt idx="3">
                  <c:v>3186.43</c:v>
                </c:pt>
                <c:pt idx="4">
                  <c:v>3104.32</c:v>
                </c:pt>
                <c:pt idx="5">
                  <c:v>3049.57</c:v>
                </c:pt>
                <c:pt idx="6">
                  <c:v>2988.67</c:v>
                </c:pt>
                <c:pt idx="7">
                  <c:v>2904.61</c:v>
                </c:pt>
                <c:pt idx="8">
                  <c:v>2803.2</c:v>
                </c:pt>
                <c:pt idx="9">
                  <c:v>2697.45</c:v>
                </c:pt>
                <c:pt idx="10">
                  <c:v>2600.09</c:v>
                </c:pt>
                <c:pt idx="11">
                  <c:v>2510.56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AFE-4B23-AD18-0916F4F9A7E7}"/>
            </c:ext>
          </c:extLst>
        </c:ser>
        <c:ser>
          <c:idx val="4"/>
          <c:order val="7"/>
          <c:tx>
            <c:v>Catch used in all states (sigma=0.5)</c:v>
          </c:tx>
          <c:spPr>
            <a:ln w="3492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'decision.table v2'!$P$20:$P$31</c:f>
              <c:numCache>
                <c:formatCode>General</c:formatCode>
                <c:ptCount val="12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</c:numCache>
            </c:numRef>
          </c:xVal>
          <c:yVal>
            <c:numRef>
              <c:f>'decision.table v2'!$Q$20:$Q$31</c:f>
              <c:numCache>
                <c:formatCode>0.0</c:formatCode>
                <c:ptCount val="12"/>
                <c:pt idx="0">
                  <c:v>1598.72</c:v>
                </c:pt>
                <c:pt idx="1">
                  <c:v>1521.62</c:v>
                </c:pt>
                <c:pt idx="2">
                  <c:v>3204.19</c:v>
                </c:pt>
                <c:pt idx="3">
                  <c:v>3079.72</c:v>
                </c:pt>
                <c:pt idx="4">
                  <c:v>2998.24</c:v>
                </c:pt>
                <c:pt idx="5">
                  <c:v>2942.81</c:v>
                </c:pt>
                <c:pt idx="6">
                  <c:v>2884.62</c:v>
                </c:pt>
                <c:pt idx="7">
                  <c:v>2800.8</c:v>
                </c:pt>
                <c:pt idx="8">
                  <c:v>2700.41</c:v>
                </c:pt>
                <c:pt idx="9">
                  <c:v>2598.73</c:v>
                </c:pt>
                <c:pt idx="10">
                  <c:v>2499.11</c:v>
                </c:pt>
                <c:pt idx="11">
                  <c:v>2412.54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5B-4F4C-91BD-FFBFA9B3B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863487"/>
        <c:axId val="1392879711"/>
      </c:scatterChart>
      <c:valAx>
        <c:axId val="1392863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Year</a:t>
                </a:r>
              </a:p>
            </c:rich>
          </c:tx>
          <c:layout>
            <c:manualLayout>
              <c:xMode val="edge"/>
              <c:yMode val="edge"/>
              <c:x val="0.51476015651417806"/>
              <c:y val="0.93177175271227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879711"/>
        <c:crosses val="autoZero"/>
        <c:crossBetween val="midCat"/>
      </c:valAx>
      <c:valAx>
        <c:axId val="1392879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OFL or catch (mt)</a:t>
                </a:r>
              </a:p>
            </c:rich>
          </c:tx>
          <c:layout>
            <c:manualLayout>
              <c:xMode val="edge"/>
              <c:yMode val="edge"/>
              <c:x val="1.2304663467454164E-2"/>
              <c:y val="0.335917721914884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863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15564033877209"/>
          <c:y val="0.51795216335009919"/>
          <c:w val="0.52947422024700896"/>
          <c:h val="0.342372071052801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584835</xdr:colOff>
      <xdr:row>64</xdr:row>
      <xdr:rowOff>3810</xdr:rowOff>
    </xdr:from>
    <xdr:to>
      <xdr:col>9</xdr:col>
      <xdr:colOff>544830</xdr:colOff>
      <xdr:row>87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ED86C3-2089-46F5-8ED0-7587417060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453390</xdr:colOff>
      <xdr:row>32</xdr:row>
      <xdr:rowOff>148590</xdr:rowOff>
    </xdr:from>
    <xdr:to>
      <xdr:col>12</xdr:col>
      <xdr:colOff>680085</xdr:colOff>
      <xdr:row>62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D38132-737D-4173-AD17-3BA003E2BD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3"/>
  <sheetViews>
    <sheetView topLeftCell="C10" zoomScale="90" zoomScaleNormal="90" workbookViewId="0">
      <selection activeCell="P8" sqref="P8:S103"/>
    </sheetView>
  </sheetViews>
  <sheetFormatPr defaultRowHeight="15" x14ac:dyDescent="0.25"/>
  <cols>
    <col min="5" max="5" width="10.7109375" customWidth="1"/>
    <col min="6" max="6" width="11" bestFit="1" customWidth="1"/>
    <col min="7" max="7" width="12" bestFit="1" customWidth="1"/>
    <col min="9" max="9" width="11.85546875" bestFit="1" customWidth="1"/>
    <col min="14" max="14" width="10.7109375" bestFit="1" customWidth="1"/>
    <col min="19" max="19" width="10.7109375" bestFit="1" customWidth="1"/>
  </cols>
  <sheetData>
    <row r="1" spans="1:19" x14ac:dyDescent="0.25">
      <c r="A1" t="s">
        <v>12</v>
      </c>
    </row>
    <row r="2" spans="1:19" x14ac:dyDescent="0.25">
      <c r="A2" t="s">
        <v>13</v>
      </c>
    </row>
    <row r="3" spans="1:19" x14ac:dyDescent="0.25">
      <c r="A3" t="s">
        <v>14</v>
      </c>
    </row>
    <row r="4" spans="1:19" x14ac:dyDescent="0.25">
      <c r="E4">
        <f>SUM(E8:E15)</f>
        <v>1598.721</v>
      </c>
    </row>
    <row r="5" spans="1:19" x14ac:dyDescent="0.25">
      <c r="E5">
        <f>SUM(E16:E23)</f>
        <v>1521.6110000000001</v>
      </c>
      <c r="K5" t="s">
        <v>11</v>
      </c>
      <c r="P5" t="s">
        <v>10</v>
      </c>
    </row>
    <row r="6" spans="1:19" x14ac:dyDescent="0.25">
      <c r="G6" s="10" t="s">
        <v>16</v>
      </c>
    </row>
    <row r="7" spans="1:19" x14ac:dyDescent="0.25">
      <c r="B7" t="s">
        <v>0</v>
      </c>
      <c r="C7" t="s">
        <v>1</v>
      </c>
      <c r="D7" t="s">
        <v>2</v>
      </c>
      <c r="E7" t="s">
        <v>3</v>
      </c>
      <c r="F7" t="s">
        <v>4</v>
      </c>
      <c r="G7" s="10" t="s">
        <v>15</v>
      </c>
      <c r="H7" t="s">
        <v>5</v>
      </c>
      <c r="I7" s="9">
        <v>2113.52</v>
      </c>
      <c r="K7" t="s">
        <v>0</v>
      </c>
      <c r="L7" t="s">
        <v>1</v>
      </c>
      <c r="M7" t="s">
        <v>2</v>
      </c>
      <c r="N7" t="s">
        <v>3</v>
      </c>
      <c r="P7" t="s">
        <v>0</v>
      </c>
      <c r="Q7" t="s">
        <v>1</v>
      </c>
      <c r="R7" t="s">
        <v>2</v>
      </c>
      <c r="S7" t="s">
        <v>3</v>
      </c>
    </row>
    <row r="8" spans="1:19" x14ac:dyDescent="0.25">
      <c r="B8">
        <v>2025</v>
      </c>
      <c r="C8">
        <v>1</v>
      </c>
      <c r="D8">
        <v>1</v>
      </c>
      <c r="E8" s="5">
        <v>63.35</v>
      </c>
      <c r="F8">
        <f>E8/SUM($E$8:$E$15)</f>
        <v>3.9625425574568669E-2</v>
      </c>
      <c r="G8" s="11">
        <f>(E8+E16)/SUM($E$8:$E$23)</f>
        <v>4.0604653607372553E-2</v>
      </c>
      <c r="K8">
        <v>2025</v>
      </c>
      <c r="L8">
        <v>1</v>
      </c>
      <c r="M8">
        <v>1</v>
      </c>
      <c r="N8" s="5">
        <v>63.35</v>
      </c>
      <c r="P8">
        <v>2025</v>
      </c>
      <c r="Q8">
        <v>1</v>
      </c>
      <c r="R8">
        <v>1</v>
      </c>
      <c r="S8" s="5">
        <v>63.35</v>
      </c>
    </row>
    <row r="9" spans="1:19" x14ac:dyDescent="0.25">
      <c r="B9">
        <v>2025</v>
      </c>
      <c r="C9">
        <v>1</v>
      </c>
      <c r="D9">
        <v>2</v>
      </c>
      <c r="E9" s="5">
        <v>2.11</v>
      </c>
      <c r="F9">
        <f t="shared" ref="F9:F15" si="0">E9/SUM($E$8:$E$15)</f>
        <v>1.3198050191371726E-3</v>
      </c>
      <c r="G9" s="11">
        <f t="shared" ref="G9:G15" si="1">(E9+E17)/SUM($E$8:$E$23)</f>
        <v>1.3524201911847842E-3</v>
      </c>
      <c r="K9">
        <v>2025</v>
      </c>
      <c r="L9">
        <v>1</v>
      </c>
      <c r="M9">
        <v>2</v>
      </c>
      <c r="N9" s="5">
        <v>2.11</v>
      </c>
      <c r="P9">
        <v>2025</v>
      </c>
      <c r="Q9">
        <v>1</v>
      </c>
      <c r="R9">
        <v>2</v>
      </c>
      <c r="S9" s="5">
        <v>2.11</v>
      </c>
    </row>
    <row r="10" spans="1:19" x14ac:dyDescent="0.25">
      <c r="B10">
        <v>2025</v>
      </c>
      <c r="C10">
        <v>1</v>
      </c>
      <c r="D10">
        <v>3</v>
      </c>
      <c r="E10" s="6">
        <v>1204.5</v>
      </c>
      <c r="F10" s="7">
        <f t="shared" si="0"/>
        <v>0.75341476092451398</v>
      </c>
      <c r="G10" s="11">
        <f t="shared" si="1"/>
        <v>0.74942345878579586</v>
      </c>
      <c r="K10">
        <v>2025</v>
      </c>
      <c r="L10">
        <v>1</v>
      </c>
      <c r="M10">
        <v>3</v>
      </c>
      <c r="N10" s="5">
        <v>1204.5</v>
      </c>
      <c r="P10">
        <v>2025</v>
      </c>
      <c r="Q10">
        <v>1</v>
      </c>
      <c r="R10">
        <v>3</v>
      </c>
      <c r="S10" s="5">
        <v>1204.5</v>
      </c>
    </row>
    <row r="11" spans="1:19" x14ac:dyDescent="0.25">
      <c r="B11">
        <v>2025</v>
      </c>
      <c r="C11">
        <v>1</v>
      </c>
      <c r="D11">
        <v>4</v>
      </c>
      <c r="E11" s="5">
        <v>27.95</v>
      </c>
      <c r="F11">
        <f t="shared" si="0"/>
        <v>1.7482725253499514E-2</v>
      </c>
      <c r="G11" s="11">
        <f t="shared" si="1"/>
        <v>1.7914760352424036E-2</v>
      </c>
      <c r="K11">
        <v>2025</v>
      </c>
      <c r="L11">
        <v>1</v>
      </c>
      <c r="M11">
        <v>4</v>
      </c>
      <c r="N11" s="5">
        <v>27.95</v>
      </c>
      <c r="P11">
        <v>2025</v>
      </c>
      <c r="Q11">
        <v>1</v>
      </c>
      <c r="R11">
        <v>4</v>
      </c>
      <c r="S11" s="5">
        <v>27.95</v>
      </c>
    </row>
    <row r="12" spans="1:19" x14ac:dyDescent="0.25">
      <c r="B12">
        <v>2025</v>
      </c>
      <c r="C12">
        <v>1</v>
      </c>
      <c r="D12">
        <v>5</v>
      </c>
      <c r="E12" s="5">
        <v>1E-3</v>
      </c>
      <c r="F12">
        <f t="shared" si="0"/>
        <v>6.2550000906975011E-7</v>
      </c>
      <c r="G12" s="11">
        <f t="shared" si="1"/>
        <v>6.4095743658046644E-7</v>
      </c>
      <c r="K12">
        <v>2025</v>
      </c>
      <c r="L12">
        <v>1</v>
      </c>
      <c r="M12">
        <v>5</v>
      </c>
      <c r="N12" s="5">
        <v>1E-3</v>
      </c>
      <c r="P12">
        <v>2025</v>
      </c>
      <c r="Q12">
        <v>1</v>
      </c>
      <c r="R12">
        <v>5</v>
      </c>
      <c r="S12" s="5">
        <v>1E-3</v>
      </c>
    </row>
    <row r="13" spans="1:19" x14ac:dyDescent="0.25">
      <c r="B13">
        <v>2025</v>
      </c>
      <c r="C13">
        <v>1</v>
      </c>
      <c r="D13">
        <v>6</v>
      </c>
      <c r="E13" s="5">
        <v>150.19</v>
      </c>
      <c r="F13">
        <f t="shared" si="0"/>
        <v>9.3943846362185765E-2</v>
      </c>
      <c r="G13" s="11">
        <f t="shared" si="1"/>
        <v>9.6265397400020256E-2</v>
      </c>
      <c r="K13">
        <v>2025</v>
      </c>
      <c r="L13">
        <v>1</v>
      </c>
      <c r="M13">
        <v>6</v>
      </c>
      <c r="N13" s="5">
        <v>150.19</v>
      </c>
      <c r="P13">
        <v>2025</v>
      </c>
      <c r="Q13">
        <v>1</v>
      </c>
      <c r="R13">
        <v>6</v>
      </c>
      <c r="S13" s="5">
        <v>150.19</v>
      </c>
    </row>
    <row r="14" spans="1:19" x14ac:dyDescent="0.25">
      <c r="B14">
        <v>2025</v>
      </c>
      <c r="C14">
        <v>1</v>
      </c>
      <c r="D14">
        <v>7</v>
      </c>
      <c r="E14" s="5">
        <v>36</v>
      </c>
      <c r="F14">
        <f t="shared" si="0"/>
        <v>2.2518000326511006E-2</v>
      </c>
      <c r="G14" s="11">
        <f t="shared" si="1"/>
        <v>2.3074467716896793E-2</v>
      </c>
      <c r="K14">
        <v>2025</v>
      </c>
      <c r="L14">
        <v>1</v>
      </c>
      <c r="M14">
        <v>7</v>
      </c>
      <c r="N14" s="5">
        <v>36</v>
      </c>
      <c r="P14">
        <v>2025</v>
      </c>
      <c r="Q14">
        <v>1</v>
      </c>
      <c r="R14">
        <v>7</v>
      </c>
      <c r="S14" s="5">
        <v>36</v>
      </c>
    </row>
    <row r="15" spans="1:19" x14ac:dyDescent="0.25">
      <c r="B15">
        <v>2025</v>
      </c>
      <c r="C15">
        <v>1</v>
      </c>
      <c r="D15">
        <v>8</v>
      </c>
      <c r="E15" s="6">
        <v>114.62</v>
      </c>
      <c r="F15" s="7">
        <f t="shared" si="0"/>
        <v>7.1694811039574757E-2</v>
      </c>
      <c r="G15" s="11">
        <f t="shared" si="1"/>
        <v>7.1364200988869142E-2</v>
      </c>
      <c r="K15">
        <v>2025</v>
      </c>
      <c r="L15">
        <v>1</v>
      </c>
      <c r="M15">
        <v>8</v>
      </c>
      <c r="N15" s="5">
        <v>114.62</v>
      </c>
      <c r="P15">
        <v>2025</v>
      </c>
      <c r="Q15">
        <v>1</v>
      </c>
      <c r="R15">
        <v>8</v>
      </c>
      <c r="S15" s="5">
        <v>114.62</v>
      </c>
    </row>
    <row r="16" spans="1:19" x14ac:dyDescent="0.25">
      <c r="B16">
        <v>2026</v>
      </c>
      <c r="C16">
        <v>1</v>
      </c>
      <c r="D16">
        <v>1</v>
      </c>
      <c r="E16" s="5">
        <v>63.35</v>
      </c>
      <c r="F16">
        <f>E16/SUM($E$16:$E$23)</f>
        <v>4.1633505541166564E-2</v>
      </c>
      <c r="K16">
        <v>2026</v>
      </c>
      <c r="L16">
        <v>1</v>
      </c>
      <c r="M16">
        <v>1</v>
      </c>
      <c r="N16" s="5">
        <v>63.35</v>
      </c>
      <c r="P16">
        <v>2026</v>
      </c>
      <c r="Q16">
        <v>1</v>
      </c>
      <c r="R16">
        <v>1</v>
      </c>
      <c r="S16" s="5">
        <v>63.35</v>
      </c>
    </row>
    <row r="17" spans="1:19" x14ac:dyDescent="0.25">
      <c r="B17">
        <v>2026</v>
      </c>
      <c r="C17">
        <v>1</v>
      </c>
      <c r="D17">
        <v>2</v>
      </c>
      <c r="E17" s="5">
        <v>2.11</v>
      </c>
      <c r="F17">
        <f t="shared" ref="F17:F23" si="2">E17/SUM($E$16:$E$23)</f>
        <v>1.3866881877168341E-3</v>
      </c>
      <c r="K17">
        <v>2026</v>
      </c>
      <c r="L17">
        <v>1</v>
      </c>
      <c r="M17">
        <v>2</v>
      </c>
      <c r="N17" s="5">
        <v>2.11</v>
      </c>
      <c r="P17">
        <v>2026</v>
      </c>
      <c r="Q17">
        <v>1</v>
      </c>
      <c r="R17">
        <v>2</v>
      </c>
      <c r="S17" s="5">
        <v>2.11</v>
      </c>
    </row>
    <row r="18" spans="1:19" x14ac:dyDescent="0.25">
      <c r="B18">
        <v>2026</v>
      </c>
      <c r="C18">
        <v>1</v>
      </c>
      <c r="D18">
        <v>3</v>
      </c>
      <c r="E18" s="6">
        <v>1133.95</v>
      </c>
      <c r="F18" s="7">
        <f t="shared" si="2"/>
        <v>0.74522989121398309</v>
      </c>
      <c r="K18">
        <v>2026</v>
      </c>
      <c r="L18">
        <v>1</v>
      </c>
      <c r="M18">
        <v>3</v>
      </c>
      <c r="N18" s="5">
        <v>1133.95</v>
      </c>
      <c r="P18">
        <v>2026</v>
      </c>
      <c r="Q18">
        <v>1</v>
      </c>
      <c r="R18">
        <v>3</v>
      </c>
      <c r="S18" s="5">
        <v>1133.95</v>
      </c>
    </row>
    <row r="19" spans="1:19" x14ac:dyDescent="0.25">
      <c r="B19">
        <v>2026</v>
      </c>
      <c r="C19">
        <v>1</v>
      </c>
      <c r="D19">
        <v>4</v>
      </c>
      <c r="E19" s="5">
        <v>27.95</v>
      </c>
      <c r="F19">
        <f t="shared" si="2"/>
        <v>1.8368689500798823E-2</v>
      </c>
      <c r="K19">
        <v>2026</v>
      </c>
      <c r="L19">
        <v>1</v>
      </c>
      <c r="M19">
        <v>4</v>
      </c>
      <c r="N19" s="5">
        <v>27.95</v>
      </c>
      <c r="P19">
        <v>2026</v>
      </c>
      <c r="Q19">
        <v>1</v>
      </c>
      <c r="R19">
        <v>4</v>
      </c>
      <c r="S19" s="5">
        <v>27.95</v>
      </c>
    </row>
    <row r="20" spans="1:19" x14ac:dyDescent="0.25">
      <c r="B20">
        <v>2026</v>
      </c>
      <c r="C20">
        <v>1</v>
      </c>
      <c r="D20">
        <v>5</v>
      </c>
      <c r="E20" s="5">
        <v>1E-3</v>
      </c>
      <c r="F20">
        <f t="shared" si="2"/>
        <v>6.5719819323072716E-7</v>
      </c>
      <c r="K20">
        <v>2026</v>
      </c>
      <c r="L20">
        <v>1</v>
      </c>
      <c r="M20">
        <v>5</v>
      </c>
      <c r="N20" s="5">
        <v>1E-3</v>
      </c>
      <c r="P20">
        <v>2026</v>
      </c>
      <c r="Q20">
        <v>1</v>
      </c>
      <c r="R20">
        <v>5</v>
      </c>
      <c r="S20" s="5">
        <v>1E-3</v>
      </c>
    </row>
    <row r="21" spans="1:19" x14ac:dyDescent="0.25">
      <c r="B21">
        <v>2026</v>
      </c>
      <c r="C21">
        <v>1</v>
      </c>
      <c r="D21">
        <v>6</v>
      </c>
      <c r="E21" s="5">
        <v>150.19</v>
      </c>
      <c r="F21">
        <f t="shared" si="2"/>
        <v>9.8704596641322903E-2</v>
      </c>
      <c r="K21">
        <v>2026</v>
      </c>
      <c r="L21">
        <v>1</v>
      </c>
      <c r="M21">
        <v>6</v>
      </c>
      <c r="N21" s="5">
        <v>150.19</v>
      </c>
      <c r="P21">
        <v>2026</v>
      </c>
      <c r="Q21">
        <v>1</v>
      </c>
      <c r="R21">
        <v>6</v>
      </c>
      <c r="S21" s="5">
        <v>150.19</v>
      </c>
    </row>
    <row r="22" spans="1:19" x14ac:dyDescent="0.25">
      <c r="B22">
        <v>2026</v>
      </c>
      <c r="C22">
        <v>1</v>
      </c>
      <c r="D22">
        <v>7</v>
      </c>
      <c r="E22" s="5">
        <v>36</v>
      </c>
      <c r="F22">
        <f t="shared" si="2"/>
        <v>2.3659134956306175E-2</v>
      </c>
      <c r="K22">
        <v>2026</v>
      </c>
      <c r="L22">
        <v>1</v>
      </c>
      <c r="M22">
        <v>7</v>
      </c>
      <c r="N22" s="5">
        <v>36</v>
      </c>
      <c r="P22">
        <v>2026</v>
      </c>
      <c r="Q22">
        <v>1</v>
      </c>
      <c r="R22">
        <v>7</v>
      </c>
      <c r="S22" s="5">
        <v>36</v>
      </c>
    </row>
    <row r="23" spans="1:19" x14ac:dyDescent="0.25">
      <c r="B23">
        <v>2026</v>
      </c>
      <c r="C23">
        <v>1</v>
      </c>
      <c r="D23">
        <v>8</v>
      </c>
      <c r="E23" s="6">
        <v>108.06</v>
      </c>
      <c r="F23" s="7">
        <f t="shared" si="2"/>
        <v>7.1016836760512375E-2</v>
      </c>
      <c r="K23">
        <v>2026</v>
      </c>
      <c r="L23">
        <v>1</v>
      </c>
      <c r="M23">
        <v>8</v>
      </c>
      <c r="N23" s="5">
        <v>108.06</v>
      </c>
      <c r="P23">
        <v>2026</v>
      </c>
      <c r="Q23">
        <v>1</v>
      </c>
      <c r="R23">
        <v>8</v>
      </c>
      <c r="S23" s="5">
        <v>108.06</v>
      </c>
    </row>
    <row r="24" spans="1:19" x14ac:dyDescent="0.25">
      <c r="I24" s="8">
        <f>G8</f>
        <v>4.0604653607372553E-2</v>
      </c>
      <c r="K24">
        <f>K16+1</f>
        <v>2027</v>
      </c>
      <c r="L24">
        <v>1</v>
      </c>
      <c r="M24">
        <f>M16</f>
        <v>1</v>
      </c>
      <c r="N24" s="5">
        <f>$I$7*I24</f>
        <v>85.818747492254033</v>
      </c>
      <c r="P24">
        <f>P16+1</f>
        <v>2027</v>
      </c>
      <c r="Q24">
        <v>1</v>
      </c>
      <c r="R24">
        <f>R16</f>
        <v>1</v>
      </c>
      <c r="S24" s="5">
        <f t="shared" ref="S24:S55" si="3">LOOKUP(P24,$E$28:$E$37,$F$28:$F$37)*I24</f>
        <v>134.70634438899452</v>
      </c>
    </row>
    <row r="25" spans="1:19" x14ac:dyDescent="0.25">
      <c r="I25" s="8">
        <f t="shared" ref="I25:I31" si="4">G9</f>
        <v>1.3524201911847842E-3</v>
      </c>
      <c r="K25">
        <f t="shared" ref="K25:K90" si="5">K17+1</f>
        <v>2027</v>
      </c>
      <c r="L25">
        <v>1</v>
      </c>
      <c r="M25">
        <f t="shared" ref="M25:M88" si="6">M17</f>
        <v>2</v>
      </c>
      <c r="N25" s="5">
        <f t="shared" ref="N25:N88" si="7">$I$7*I25</f>
        <v>2.8583671224728651</v>
      </c>
      <c r="P25">
        <f t="shared" ref="P25:P88" si="8">P17+1</f>
        <v>2027</v>
      </c>
      <c r="Q25">
        <v>1</v>
      </c>
      <c r="R25">
        <f t="shared" ref="R25:R88" si="9">R17</f>
        <v>2</v>
      </c>
      <c r="S25" s="5">
        <f t="shared" si="3"/>
        <v>4.4866675084574332</v>
      </c>
    </row>
    <row r="26" spans="1:19" x14ac:dyDescent="0.25">
      <c r="I26" s="8">
        <f t="shared" si="4"/>
        <v>0.74942345878579586</v>
      </c>
      <c r="K26">
        <f t="shared" si="5"/>
        <v>2027</v>
      </c>
      <c r="L26">
        <v>1</v>
      </c>
      <c r="M26">
        <f t="shared" si="6"/>
        <v>3</v>
      </c>
      <c r="N26" s="5">
        <f t="shared" si="7"/>
        <v>1583.9214686129553</v>
      </c>
      <c r="P26">
        <f t="shared" si="8"/>
        <v>2027</v>
      </c>
      <c r="Q26">
        <v>1</v>
      </c>
      <c r="R26">
        <f t="shared" si="9"/>
        <v>3</v>
      </c>
      <c r="S26" s="5">
        <f t="shared" si="3"/>
        <v>2486.2198187564659</v>
      </c>
    </row>
    <row r="27" spans="1:19" x14ac:dyDescent="0.25">
      <c r="A27" s="9" t="s">
        <v>17</v>
      </c>
      <c r="B27" s="9"/>
      <c r="C27" s="9"/>
      <c r="D27" s="9"/>
      <c r="E27" s="9"/>
      <c r="I27" s="8">
        <f t="shared" si="4"/>
        <v>1.7914760352424036E-2</v>
      </c>
      <c r="K27">
        <f t="shared" si="5"/>
        <v>2027</v>
      </c>
      <c r="L27">
        <v>1</v>
      </c>
      <c r="M27">
        <f t="shared" si="6"/>
        <v>4</v>
      </c>
      <c r="N27" s="5">
        <f t="shared" si="7"/>
        <v>37.863204300055251</v>
      </c>
      <c r="P27">
        <f t="shared" si="8"/>
        <v>2027</v>
      </c>
      <c r="Q27">
        <v>1</v>
      </c>
      <c r="R27">
        <f t="shared" si="9"/>
        <v>4</v>
      </c>
      <c r="S27" s="5">
        <f t="shared" si="3"/>
        <v>59.432396616770269</v>
      </c>
    </row>
    <row r="28" spans="1:19" x14ac:dyDescent="0.25">
      <c r="E28">
        <v>2027</v>
      </c>
      <c r="F28" s="13">
        <f>projections!H4</f>
        <v>3317.51</v>
      </c>
      <c r="I28" s="8">
        <f t="shared" si="4"/>
        <v>6.4095743658046644E-7</v>
      </c>
      <c r="K28">
        <f t="shared" si="5"/>
        <v>2027</v>
      </c>
      <c r="L28">
        <v>1</v>
      </c>
      <c r="M28">
        <f t="shared" si="6"/>
        <v>5</v>
      </c>
      <c r="N28" s="5">
        <f t="shared" si="7"/>
        <v>1.3546763613615474E-3</v>
      </c>
      <c r="P28">
        <f t="shared" si="8"/>
        <v>2027</v>
      </c>
      <c r="Q28">
        <v>1</v>
      </c>
      <c r="R28">
        <f t="shared" si="9"/>
        <v>5</v>
      </c>
      <c r="S28" s="5">
        <f t="shared" si="3"/>
        <v>2.1263827054300633E-3</v>
      </c>
    </row>
    <row r="29" spans="1:19" x14ac:dyDescent="0.25">
      <c r="E29">
        <v>2028</v>
      </c>
      <c r="F29" s="13">
        <f>projections!H5</f>
        <v>3186.43</v>
      </c>
      <c r="I29" s="8">
        <f t="shared" si="4"/>
        <v>9.6265397400020256E-2</v>
      </c>
      <c r="K29">
        <f t="shared" si="5"/>
        <v>2027</v>
      </c>
      <c r="L29">
        <v>1</v>
      </c>
      <c r="M29">
        <f t="shared" si="6"/>
        <v>6</v>
      </c>
      <c r="N29" s="5">
        <f t="shared" si="7"/>
        <v>203.4588427128908</v>
      </c>
      <c r="P29">
        <f t="shared" si="8"/>
        <v>2027</v>
      </c>
      <c r="Q29">
        <v>1</v>
      </c>
      <c r="R29">
        <f t="shared" si="9"/>
        <v>6</v>
      </c>
      <c r="S29" s="5">
        <f t="shared" si="3"/>
        <v>319.36141852854121</v>
      </c>
    </row>
    <row r="30" spans="1:19" x14ac:dyDescent="0.25">
      <c r="E30">
        <v>2029</v>
      </c>
      <c r="F30" s="13">
        <f>projections!H6</f>
        <v>3104.32</v>
      </c>
      <c r="I30" s="8">
        <f t="shared" si="4"/>
        <v>2.3074467716896793E-2</v>
      </c>
      <c r="K30">
        <f t="shared" si="5"/>
        <v>2027</v>
      </c>
      <c r="L30">
        <v>1</v>
      </c>
      <c r="M30">
        <f t="shared" si="6"/>
        <v>7</v>
      </c>
      <c r="N30" s="5">
        <f t="shared" si="7"/>
        <v>48.768349009015708</v>
      </c>
      <c r="P30">
        <f t="shared" si="8"/>
        <v>2027</v>
      </c>
      <c r="Q30">
        <v>1</v>
      </c>
      <c r="R30">
        <f t="shared" si="9"/>
        <v>7</v>
      </c>
      <c r="S30" s="5">
        <f t="shared" si="3"/>
        <v>76.54977739548228</v>
      </c>
    </row>
    <row r="31" spans="1:19" x14ac:dyDescent="0.25">
      <c r="E31">
        <v>2030</v>
      </c>
      <c r="F31" s="13">
        <f>projections!H7</f>
        <v>3049.57</v>
      </c>
      <c r="I31" s="8">
        <f t="shared" si="4"/>
        <v>7.1364200988869142E-2</v>
      </c>
      <c r="K31">
        <f t="shared" si="5"/>
        <v>2027</v>
      </c>
      <c r="L31">
        <v>1</v>
      </c>
      <c r="M31">
        <f t="shared" si="6"/>
        <v>8</v>
      </c>
      <c r="N31" s="5">
        <f t="shared" si="7"/>
        <v>150.8296660739947</v>
      </c>
      <c r="P31">
        <f t="shared" si="8"/>
        <v>2027</v>
      </c>
      <c r="Q31">
        <v>1</v>
      </c>
      <c r="R31">
        <f t="shared" si="9"/>
        <v>8</v>
      </c>
      <c r="S31" s="5">
        <f t="shared" si="3"/>
        <v>236.75145042258328</v>
      </c>
    </row>
    <row r="32" spans="1:19" x14ac:dyDescent="0.25">
      <c r="E32">
        <v>2031</v>
      </c>
      <c r="F32" s="13">
        <f>projections!H8</f>
        <v>2988.67</v>
      </c>
      <c r="I32" s="8">
        <f>I24</f>
        <v>4.0604653607372553E-2</v>
      </c>
      <c r="K32">
        <f t="shared" si="5"/>
        <v>2028</v>
      </c>
      <c r="L32">
        <v>1</v>
      </c>
      <c r="M32">
        <f t="shared" si="6"/>
        <v>1</v>
      </c>
      <c r="N32" s="5">
        <f t="shared" si="7"/>
        <v>85.818747492254033</v>
      </c>
      <c r="P32">
        <f t="shared" si="8"/>
        <v>2028</v>
      </c>
      <c r="Q32">
        <v>1</v>
      </c>
      <c r="R32">
        <f t="shared" si="9"/>
        <v>1</v>
      </c>
      <c r="S32" s="5">
        <f t="shared" si="3"/>
        <v>129.38388639414012</v>
      </c>
    </row>
    <row r="33" spans="5:19" x14ac:dyDescent="0.25">
      <c r="E33">
        <v>2032</v>
      </c>
      <c r="F33" s="13">
        <f>projections!H9</f>
        <v>2904.61</v>
      </c>
      <c r="I33" s="8">
        <f t="shared" ref="I33:I96" si="10">I25</f>
        <v>1.3524201911847842E-3</v>
      </c>
      <c r="K33">
        <f t="shared" si="5"/>
        <v>2028</v>
      </c>
      <c r="L33">
        <v>1</v>
      </c>
      <c r="M33">
        <f t="shared" si="6"/>
        <v>2</v>
      </c>
      <c r="N33" s="5">
        <f t="shared" si="7"/>
        <v>2.8583671224728651</v>
      </c>
      <c r="P33">
        <f t="shared" si="8"/>
        <v>2028</v>
      </c>
      <c r="Q33">
        <v>1</v>
      </c>
      <c r="R33">
        <f t="shared" si="9"/>
        <v>2</v>
      </c>
      <c r="S33" s="5">
        <f t="shared" si="3"/>
        <v>4.3093922697969314</v>
      </c>
    </row>
    <row r="34" spans="5:19" x14ac:dyDescent="0.25">
      <c r="E34">
        <v>2033</v>
      </c>
      <c r="F34" s="13">
        <f>projections!H10</f>
        <v>2803.2</v>
      </c>
      <c r="I34" s="8">
        <f t="shared" si="10"/>
        <v>0.74942345878579586</v>
      </c>
      <c r="K34">
        <f t="shared" si="5"/>
        <v>2028</v>
      </c>
      <c r="L34">
        <v>1</v>
      </c>
      <c r="M34">
        <f t="shared" si="6"/>
        <v>3</v>
      </c>
      <c r="N34" s="5">
        <f t="shared" si="7"/>
        <v>1583.9214686129553</v>
      </c>
      <c r="P34">
        <f t="shared" si="8"/>
        <v>2028</v>
      </c>
      <c r="Q34">
        <v>1</v>
      </c>
      <c r="R34">
        <f t="shared" si="9"/>
        <v>3</v>
      </c>
      <c r="S34" s="5">
        <f t="shared" si="3"/>
        <v>2387.9853917788232</v>
      </c>
    </row>
    <row r="35" spans="5:19" x14ac:dyDescent="0.25">
      <c r="E35">
        <v>2034</v>
      </c>
      <c r="F35" s="13">
        <f>projections!H11</f>
        <v>2697.45</v>
      </c>
      <c r="I35" s="8">
        <f t="shared" si="10"/>
        <v>1.7914760352424036E-2</v>
      </c>
      <c r="K35">
        <f t="shared" si="5"/>
        <v>2028</v>
      </c>
      <c r="L35">
        <v>1</v>
      </c>
      <c r="M35">
        <f t="shared" si="6"/>
        <v>4</v>
      </c>
      <c r="N35" s="5">
        <f t="shared" si="7"/>
        <v>37.863204300055251</v>
      </c>
      <c r="P35">
        <f t="shared" si="8"/>
        <v>2028</v>
      </c>
      <c r="Q35">
        <v>1</v>
      </c>
      <c r="R35">
        <f t="shared" si="9"/>
        <v>4</v>
      </c>
      <c r="S35" s="5">
        <f t="shared" si="3"/>
        <v>57.084129829774518</v>
      </c>
    </row>
    <row r="36" spans="5:19" x14ac:dyDescent="0.25">
      <c r="E36">
        <v>2035</v>
      </c>
      <c r="F36" s="13">
        <f>projections!H12</f>
        <v>2600.09</v>
      </c>
      <c r="I36" s="8">
        <f t="shared" si="10"/>
        <v>6.4095743658046644E-7</v>
      </c>
      <c r="K36">
        <f t="shared" si="5"/>
        <v>2028</v>
      </c>
      <c r="L36">
        <v>1</v>
      </c>
      <c r="M36">
        <f t="shared" si="6"/>
        <v>5</v>
      </c>
      <c r="N36" s="5">
        <f t="shared" si="7"/>
        <v>1.3546763613615474E-3</v>
      </c>
      <c r="P36">
        <f t="shared" si="8"/>
        <v>2028</v>
      </c>
      <c r="Q36">
        <v>1</v>
      </c>
      <c r="R36">
        <f t="shared" si="9"/>
        <v>5</v>
      </c>
      <c r="S36" s="5">
        <f t="shared" si="3"/>
        <v>2.0423660046430957E-3</v>
      </c>
    </row>
    <row r="37" spans="5:19" x14ac:dyDescent="0.25">
      <c r="E37">
        <v>2036</v>
      </c>
      <c r="F37" s="13">
        <f>projections!H13</f>
        <v>2510.56</v>
      </c>
      <c r="I37" s="8">
        <f t="shared" si="10"/>
        <v>9.6265397400020256E-2</v>
      </c>
      <c r="K37">
        <f t="shared" si="5"/>
        <v>2028</v>
      </c>
      <c r="L37">
        <v>1</v>
      </c>
      <c r="M37">
        <f t="shared" si="6"/>
        <v>6</v>
      </c>
      <c r="N37" s="5">
        <f t="shared" si="7"/>
        <v>203.4588427128908</v>
      </c>
      <c r="P37">
        <f t="shared" si="8"/>
        <v>2028</v>
      </c>
      <c r="Q37">
        <v>1</v>
      </c>
      <c r="R37">
        <f t="shared" si="9"/>
        <v>6</v>
      </c>
      <c r="S37" s="5">
        <f t="shared" si="3"/>
        <v>306.74295023734652</v>
      </c>
    </row>
    <row r="38" spans="5:19" x14ac:dyDescent="0.25">
      <c r="I38" s="8">
        <f t="shared" si="10"/>
        <v>2.3074467716896793E-2</v>
      </c>
      <c r="K38">
        <f t="shared" si="5"/>
        <v>2028</v>
      </c>
      <c r="L38">
        <v>1</v>
      </c>
      <c r="M38">
        <f t="shared" si="6"/>
        <v>7</v>
      </c>
      <c r="N38" s="5">
        <f t="shared" si="7"/>
        <v>48.768349009015708</v>
      </c>
      <c r="P38">
        <f t="shared" si="8"/>
        <v>2028</v>
      </c>
      <c r="Q38">
        <v>1</v>
      </c>
      <c r="R38">
        <f t="shared" si="9"/>
        <v>7</v>
      </c>
      <c r="S38" s="5">
        <f t="shared" si="3"/>
        <v>73.525176167151443</v>
      </c>
    </row>
    <row r="39" spans="5:19" x14ac:dyDescent="0.25">
      <c r="I39" s="8">
        <f t="shared" si="10"/>
        <v>7.1364200988869142E-2</v>
      </c>
      <c r="K39">
        <f t="shared" si="5"/>
        <v>2028</v>
      </c>
      <c r="L39">
        <v>1</v>
      </c>
      <c r="M39">
        <f t="shared" si="6"/>
        <v>8</v>
      </c>
      <c r="N39" s="5">
        <f t="shared" si="7"/>
        <v>150.8296660739947</v>
      </c>
      <c r="P39">
        <f t="shared" si="8"/>
        <v>2028</v>
      </c>
      <c r="Q39">
        <v>1</v>
      </c>
      <c r="R39">
        <f t="shared" si="9"/>
        <v>8</v>
      </c>
      <c r="S39" s="5">
        <f t="shared" si="3"/>
        <v>227.39703095696228</v>
      </c>
    </row>
    <row r="40" spans="5:19" x14ac:dyDescent="0.25">
      <c r="I40" s="8">
        <f t="shared" si="10"/>
        <v>4.0604653607372553E-2</v>
      </c>
      <c r="K40">
        <f t="shared" si="5"/>
        <v>2029</v>
      </c>
      <c r="L40">
        <v>1</v>
      </c>
      <c r="M40">
        <f t="shared" si="6"/>
        <v>1</v>
      </c>
      <c r="N40" s="5">
        <f t="shared" si="7"/>
        <v>85.818747492254033</v>
      </c>
      <c r="P40">
        <f t="shared" si="8"/>
        <v>2029</v>
      </c>
      <c r="Q40">
        <v>1</v>
      </c>
      <c r="R40">
        <f t="shared" si="9"/>
        <v>1</v>
      </c>
      <c r="S40" s="5">
        <f t="shared" si="3"/>
        <v>126.04983828643877</v>
      </c>
    </row>
    <row r="41" spans="5:19" x14ac:dyDescent="0.25">
      <c r="I41" s="8">
        <f t="shared" si="10"/>
        <v>1.3524201911847842E-3</v>
      </c>
      <c r="K41">
        <f t="shared" si="5"/>
        <v>2029</v>
      </c>
      <c r="L41">
        <v>1</v>
      </c>
      <c r="M41">
        <f t="shared" si="6"/>
        <v>2</v>
      </c>
      <c r="N41" s="5">
        <f t="shared" si="7"/>
        <v>2.8583671224728651</v>
      </c>
      <c r="P41">
        <f t="shared" si="8"/>
        <v>2029</v>
      </c>
      <c r="Q41">
        <v>1</v>
      </c>
      <c r="R41">
        <f t="shared" si="9"/>
        <v>2</v>
      </c>
      <c r="S41" s="5">
        <f t="shared" si="3"/>
        <v>4.1983450478987496</v>
      </c>
    </row>
    <row r="42" spans="5:19" x14ac:dyDescent="0.25">
      <c r="I42" s="8">
        <f t="shared" si="10"/>
        <v>0.74942345878579586</v>
      </c>
      <c r="K42">
        <f t="shared" si="5"/>
        <v>2029</v>
      </c>
      <c r="L42">
        <v>1</v>
      </c>
      <c r="M42">
        <f t="shared" si="6"/>
        <v>3</v>
      </c>
      <c r="N42" s="5">
        <f t="shared" si="7"/>
        <v>1583.9214686129553</v>
      </c>
      <c r="P42">
        <f t="shared" si="8"/>
        <v>2029</v>
      </c>
      <c r="Q42">
        <v>1</v>
      </c>
      <c r="R42">
        <f t="shared" si="9"/>
        <v>3</v>
      </c>
      <c r="S42" s="5">
        <f t="shared" si="3"/>
        <v>2326.4502315779218</v>
      </c>
    </row>
    <row r="43" spans="5:19" x14ac:dyDescent="0.25">
      <c r="I43" s="8">
        <f t="shared" si="10"/>
        <v>1.7914760352424036E-2</v>
      </c>
      <c r="K43">
        <f t="shared" si="5"/>
        <v>2029</v>
      </c>
      <c r="L43">
        <v>1</v>
      </c>
      <c r="M43">
        <f t="shared" si="6"/>
        <v>4</v>
      </c>
      <c r="N43" s="5">
        <f t="shared" si="7"/>
        <v>37.863204300055251</v>
      </c>
      <c r="P43">
        <f t="shared" si="8"/>
        <v>2029</v>
      </c>
      <c r="Q43">
        <v>1</v>
      </c>
      <c r="R43">
        <f t="shared" si="9"/>
        <v>4</v>
      </c>
      <c r="S43" s="5">
        <f t="shared" si="3"/>
        <v>55.613148857236986</v>
      </c>
    </row>
    <row r="44" spans="5:19" x14ac:dyDescent="0.25">
      <c r="I44" s="8">
        <f t="shared" si="10"/>
        <v>6.4095743658046644E-7</v>
      </c>
      <c r="K44">
        <f t="shared" si="5"/>
        <v>2029</v>
      </c>
      <c r="L44">
        <v>1</v>
      </c>
      <c r="M44">
        <f t="shared" si="6"/>
        <v>5</v>
      </c>
      <c r="N44" s="5">
        <f t="shared" si="7"/>
        <v>1.3546763613615474E-3</v>
      </c>
      <c r="P44">
        <f t="shared" si="8"/>
        <v>2029</v>
      </c>
      <c r="Q44">
        <v>1</v>
      </c>
      <c r="R44">
        <f t="shared" si="9"/>
        <v>5</v>
      </c>
      <c r="S44" s="5">
        <f t="shared" si="3"/>
        <v>1.9897369895254739E-3</v>
      </c>
    </row>
    <row r="45" spans="5:19" x14ac:dyDescent="0.25">
      <c r="I45" s="8">
        <f t="shared" si="10"/>
        <v>9.6265397400020256E-2</v>
      </c>
      <c r="K45">
        <f t="shared" si="5"/>
        <v>2029</v>
      </c>
      <c r="L45">
        <v>1</v>
      </c>
      <c r="M45">
        <f t="shared" si="6"/>
        <v>6</v>
      </c>
      <c r="N45" s="5">
        <f t="shared" si="7"/>
        <v>203.4588427128908</v>
      </c>
      <c r="P45">
        <f t="shared" si="8"/>
        <v>2029</v>
      </c>
      <c r="Q45">
        <v>1</v>
      </c>
      <c r="R45">
        <f t="shared" si="9"/>
        <v>6</v>
      </c>
      <c r="S45" s="5">
        <f t="shared" si="3"/>
        <v>298.83859845683088</v>
      </c>
    </row>
    <row r="46" spans="5:19" x14ac:dyDescent="0.25">
      <c r="I46" s="8">
        <f t="shared" si="10"/>
        <v>2.3074467716896793E-2</v>
      </c>
      <c r="K46">
        <f t="shared" si="5"/>
        <v>2029</v>
      </c>
      <c r="L46">
        <v>1</v>
      </c>
      <c r="M46">
        <f t="shared" si="6"/>
        <v>7</v>
      </c>
      <c r="N46" s="5">
        <f t="shared" si="7"/>
        <v>48.768349009015708</v>
      </c>
      <c r="P46">
        <f t="shared" si="8"/>
        <v>2029</v>
      </c>
      <c r="Q46">
        <v>1</v>
      </c>
      <c r="R46">
        <f t="shared" si="9"/>
        <v>7</v>
      </c>
      <c r="S46" s="5">
        <f t="shared" si="3"/>
        <v>71.630531622917061</v>
      </c>
    </row>
    <row r="47" spans="5:19" x14ac:dyDescent="0.25">
      <c r="I47" s="8">
        <f t="shared" si="10"/>
        <v>7.1364200988869142E-2</v>
      </c>
      <c r="K47">
        <f t="shared" si="5"/>
        <v>2029</v>
      </c>
      <c r="L47">
        <v>1</v>
      </c>
      <c r="M47">
        <f t="shared" si="6"/>
        <v>8</v>
      </c>
      <c r="N47" s="5">
        <f t="shared" si="7"/>
        <v>150.8296660739947</v>
      </c>
      <c r="P47">
        <f t="shared" si="8"/>
        <v>2029</v>
      </c>
      <c r="Q47">
        <v>1</v>
      </c>
      <c r="R47">
        <f t="shared" si="9"/>
        <v>8</v>
      </c>
      <c r="S47" s="5">
        <f t="shared" si="3"/>
        <v>221.53731641376626</v>
      </c>
    </row>
    <row r="48" spans="5:19" x14ac:dyDescent="0.25">
      <c r="I48" s="8">
        <f t="shared" si="10"/>
        <v>4.0604653607372553E-2</v>
      </c>
      <c r="K48">
        <f t="shared" si="5"/>
        <v>2030</v>
      </c>
      <c r="L48">
        <v>1</v>
      </c>
      <c r="M48">
        <f t="shared" si="6"/>
        <v>1</v>
      </c>
      <c r="N48" s="5">
        <f t="shared" si="7"/>
        <v>85.818747492254033</v>
      </c>
      <c r="P48">
        <f t="shared" si="8"/>
        <v>2030</v>
      </c>
      <c r="Q48">
        <v>1</v>
      </c>
      <c r="R48">
        <f t="shared" si="9"/>
        <v>1</v>
      </c>
      <c r="S48" s="5">
        <f t="shared" si="3"/>
        <v>123.82673350143511</v>
      </c>
    </row>
    <row r="49" spans="9:19" x14ac:dyDescent="0.25">
      <c r="I49" s="8">
        <f t="shared" si="10"/>
        <v>1.3524201911847842E-3</v>
      </c>
      <c r="K49">
        <f t="shared" si="5"/>
        <v>2030</v>
      </c>
      <c r="L49">
        <v>1</v>
      </c>
      <c r="M49">
        <f t="shared" si="6"/>
        <v>2</v>
      </c>
      <c r="N49" s="5">
        <f t="shared" si="7"/>
        <v>2.8583671224728651</v>
      </c>
      <c r="P49">
        <f t="shared" si="8"/>
        <v>2030</v>
      </c>
      <c r="Q49">
        <v>1</v>
      </c>
      <c r="R49">
        <f t="shared" si="9"/>
        <v>2</v>
      </c>
      <c r="S49" s="5">
        <f t="shared" si="3"/>
        <v>4.1243000424313827</v>
      </c>
    </row>
    <row r="50" spans="9:19" x14ac:dyDescent="0.25">
      <c r="I50" s="8">
        <f t="shared" si="10"/>
        <v>0.74942345878579586</v>
      </c>
      <c r="K50">
        <f t="shared" si="5"/>
        <v>2030</v>
      </c>
      <c r="L50">
        <v>1</v>
      </c>
      <c r="M50">
        <f t="shared" si="6"/>
        <v>3</v>
      </c>
      <c r="N50" s="5">
        <f t="shared" si="7"/>
        <v>1583.9214686129553</v>
      </c>
      <c r="P50">
        <f t="shared" si="8"/>
        <v>2030</v>
      </c>
      <c r="Q50">
        <v>1</v>
      </c>
      <c r="R50">
        <f t="shared" si="9"/>
        <v>3</v>
      </c>
      <c r="S50" s="5">
        <f t="shared" si="3"/>
        <v>2285.4192972093997</v>
      </c>
    </row>
    <row r="51" spans="9:19" x14ac:dyDescent="0.25">
      <c r="I51" s="8">
        <f t="shared" si="10"/>
        <v>1.7914760352424036E-2</v>
      </c>
      <c r="K51">
        <f t="shared" si="5"/>
        <v>2030</v>
      </c>
      <c r="L51">
        <v>1</v>
      </c>
      <c r="M51">
        <f t="shared" si="6"/>
        <v>4</v>
      </c>
      <c r="N51" s="5">
        <f t="shared" si="7"/>
        <v>37.863204300055251</v>
      </c>
      <c r="P51">
        <f t="shared" si="8"/>
        <v>2030</v>
      </c>
      <c r="Q51">
        <v>1</v>
      </c>
      <c r="R51">
        <f t="shared" si="9"/>
        <v>4</v>
      </c>
      <c r="S51" s="5">
        <f t="shared" si="3"/>
        <v>54.632315727941773</v>
      </c>
    </row>
    <row r="52" spans="9:19" x14ac:dyDescent="0.25">
      <c r="I52" s="8">
        <f t="shared" si="10"/>
        <v>6.4095743658046644E-7</v>
      </c>
      <c r="K52">
        <f t="shared" si="5"/>
        <v>2030</v>
      </c>
      <c r="L52">
        <v>1</v>
      </c>
      <c r="M52">
        <f t="shared" si="6"/>
        <v>5</v>
      </c>
      <c r="N52" s="5">
        <f t="shared" si="7"/>
        <v>1.3546763613615474E-3</v>
      </c>
      <c r="P52">
        <f t="shared" si="8"/>
        <v>2030</v>
      </c>
      <c r="Q52">
        <v>1</v>
      </c>
      <c r="R52">
        <f t="shared" si="9"/>
        <v>5</v>
      </c>
      <c r="S52" s="5">
        <f t="shared" si="3"/>
        <v>1.954644569872693E-3</v>
      </c>
    </row>
    <row r="53" spans="9:19" x14ac:dyDescent="0.25">
      <c r="I53" s="8">
        <f t="shared" si="10"/>
        <v>9.6265397400020256E-2</v>
      </c>
      <c r="K53">
        <f t="shared" si="5"/>
        <v>2030</v>
      </c>
      <c r="L53">
        <v>1</v>
      </c>
      <c r="M53">
        <f t="shared" si="6"/>
        <v>6</v>
      </c>
      <c r="N53" s="5">
        <f t="shared" si="7"/>
        <v>203.4588427128908</v>
      </c>
      <c r="P53">
        <f t="shared" si="8"/>
        <v>2030</v>
      </c>
      <c r="Q53">
        <v>1</v>
      </c>
      <c r="R53">
        <f t="shared" si="9"/>
        <v>6</v>
      </c>
      <c r="S53" s="5">
        <f t="shared" si="3"/>
        <v>293.56806794917981</v>
      </c>
    </row>
    <row r="54" spans="9:19" x14ac:dyDescent="0.25">
      <c r="I54" s="8">
        <f t="shared" si="10"/>
        <v>2.3074467716896793E-2</v>
      </c>
      <c r="K54">
        <f t="shared" si="5"/>
        <v>2030</v>
      </c>
      <c r="L54">
        <v>1</v>
      </c>
      <c r="M54">
        <f t="shared" si="6"/>
        <v>7</v>
      </c>
      <c r="N54" s="5">
        <f t="shared" si="7"/>
        <v>48.768349009015708</v>
      </c>
      <c r="P54">
        <f t="shared" si="8"/>
        <v>2030</v>
      </c>
      <c r="Q54">
        <v>1</v>
      </c>
      <c r="R54">
        <f t="shared" si="9"/>
        <v>7</v>
      </c>
      <c r="S54" s="5">
        <f t="shared" si="3"/>
        <v>70.367204515416958</v>
      </c>
    </row>
    <row r="55" spans="9:19" x14ac:dyDescent="0.25">
      <c r="I55" s="8">
        <f t="shared" si="10"/>
        <v>7.1364200988869142E-2</v>
      </c>
      <c r="K55">
        <f t="shared" si="5"/>
        <v>2030</v>
      </c>
      <c r="L55">
        <v>1</v>
      </c>
      <c r="M55">
        <f t="shared" si="6"/>
        <v>8</v>
      </c>
      <c r="N55" s="5">
        <f t="shared" si="7"/>
        <v>150.8296660739947</v>
      </c>
      <c r="P55">
        <f t="shared" si="8"/>
        <v>2030</v>
      </c>
      <c r="Q55">
        <v>1</v>
      </c>
      <c r="R55">
        <f t="shared" si="9"/>
        <v>8</v>
      </c>
      <c r="S55" s="5">
        <f t="shared" si="3"/>
        <v>217.63012640962569</v>
      </c>
    </row>
    <row r="56" spans="9:19" x14ac:dyDescent="0.25">
      <c r="I56" s="8">
        <f t="shared" si="10"/>
        <v>4.0604653607372553E-2</v>
      </c>
      <c r="K56">
        <f t="shared" si="5"/>
        <v>2031</v>
      </c>
      <c r="L56">
        <v>1</v>
      </c>
      <c r="M56">
        <f t="shared" si="6"/>
        <v>1</v>
      </c>
      <c r="N56" s="5">
        <f t="shared" si="7"/>
        <v>85.818747492254033</v>
      </c>
      <c r="P56">
        <f t="shared" si="8"/>
        <v>2031</v>
      </c>
      <c r="Q56">
        <v>1</v>
      </c>
      <c r="R56">
        <f t="shared" si="9"/>
        <v>1</v>
      </c>
      <c r="S56" s="5">
        <f t="shared" ref="S56:S87" si="11">LOOKUP(P56,$E$28:$E$37,$F$28:$F$37)*I56</f>
        <v>121.35391009674613</v>
      </c>
    </row>
    <row r="57" spans="9:19" x14ac:dyDescent="0.25">
      <c r="I57" s="8">
        <f t="shared" si="10"/>
        <v>1.3524201911847842E-3</v>
      </c>
      <c r="K57">
        <f t="shared" si="5"/>
        <v>2031</v>
      </c>
      <c r="L57">
        <v>1</v>
      </c>
      <c r="M57">
        <f t="shared" si="6"/>
        <v>2</v>
      </c>
      <c r="N57" s="5">
        <f t="shared" si="7"/>
        <v>2.8583671224728651</v>
      </c>
      <c r="P57">
        <f t="shared" si="8"/>
        <v>2031</v>
      </c>
      <c r="Q57">
        <v>1</v>
      </c>
      <c r="R57">
        <f t="shared" si="9"/>
        <v>2</v>
      </c>
      <c r="S57" s="5">
        <f t="shared" si="11"/>
        <v>4.0419376527882287</v>
      </c>
    </row>
    <row r="58" spans="9:19" x14ac:dyDescent="0.25">
      <c r="I58" s="8">
        <f t="shared" si="10"/>
        <v>0.74942345878579586</v>
      </c>
      <c r="K58">
        <f t="shared" si="5"/>
        <v>2031</v>
      </c>
      <c r="L58">
        <v>1</v>
      </c>
      <c r="M58">
        <f t="shared" si="6"/>
        <v>3</v>
      </c>
      <c r="N58" s="5">
        <f t="shared" si="7"/>
        <v>1583.9214686129553</v>
      </c>
      <c r="P58">
        <f t="shared" si="8"/>
        <v>2031</v>
      </c>
      <c r="Q58">
        <v>1</v>
      </c>
      <c r="R58">
        <f t="shared" si="9"/>
        <v>3</v>
      </c>
      <c r="S58" s="5">
        <f t="shared" si="11"/>
        <v>2239.7794085693445</v>
      </c>
    </row>
    <row r="59" spans="9:19" x14ac:dyDescent="0.25">
      <c r="I59" s="8">
        <f t="shared" si="10"/>
        <v>1.7914760352424036E-2</v>
      </c>
      <c r="K59">
        <f t="shared" si="5"/>
        <v>2031</v>
      </c>
      <c r="L59">
        <v>1</v>
      </c>
      <c r="M59">
        <f t="shared" si="6"/>
        <v>4</v>
      </c>
      <c r="N59" s="5">
        <f t="shared" si="7"/>
        <v>37.863204300055251</v>
      </c>
      <c r="P59">
        <f t="shared" si="8"/>
        <v>2031</v>
      </c>
      <c r="Q59">
        <v>1</v>
      </c>
      <c r="R59">
        <f t="shared" si="9"/>
        <v>4</v>
      </c>
      <c r="S59" s="5">
        <f t="shared" si="11"/>
        <v>53.541306822479143</v>
      </c>
    </row>
    <row r="60" spans="9:19" x14ac:dyDescent="0.25">
      <c r="I60" s="8">
        <f t="shared" si="10"/>
        <v>6.4095743658046644E-7</v>
      </c>
      <c r="K60">
        <f t="shared" si="5"/>
        <v>2031</v>
      </c>
      <c r="L60">
        <v>1</v>
      </c>
      <c r="M60">
        <f t="shared" si="6"/>
        <v>5</v>
      </c>
      <c r="N60" s="5">
        <f t="shared" si="7"/>
        <v>1.3546763613615474E-3</v>
      </c>
      <c r="P60">
        <f t="shared" si="8"/>
        <v>2031</v>
      </c>
      <c r="Q60">
        <v>1</v>
      </c>
      <c r="R60">
        <f t="shared" si="9"/>
        <v>5</v>
      </c>
      <c r="S60" s="5">
        <f t="shared" si="11"/>
        <v>1.9156102619849427E-3</v>
      </c>
    </row>
    <row r="61" spans="9:19" x14ac:dyDescent="0.25">
      <c r="I61" s="8">
        <f t="shared" si="10"/>
        <v>9.6265397400020256E-2</v>
      </c>
      <c r="K61">
        <f t="shared" si="5"/>
        <v>2031</v>
      </c>
      <c r="L61">
        <v>1</v>
      </c>
      <c r="M61">
        <f t="shared" si="6"/>
        <v>6</v>
      </c>
      <c r="N61" s="5">
        <f t="shared" si="7"/>
        <v>203.4588427128908</v>
      </c>
      <c r="P61">
        <f t="shared" si="8"/>
        <v>2031</v>
      </c>
      <c r="Q61">
        <v>1</v>
      </c>
      <c r="R61">
        <f t="shared" si="9"/>
        <v>6</v>
      </c>
      <c r="S61" s="5">
        <f t="shared" si="11"/>
        <v>287.70550524751854</v>
      </c>
    </row>
    <row r="62" spans="9:19" x14ac:dyDescent="0.25">
      <c r="I62" s="8">
        <f t="shared" si="10"/>
        <v>2.3074467716896793E-2</v>
      </c>
      <c r="K62">
        <f t="shared" si="5"/>
        <v>2031</v>
      </c>
      <c r="L62">
        <v>1</v>
      </c>
      <c r="M62">
        <f t="shared" si="6"/>
        <v>7</v>
      </c>
      <c r="N62" s="5">
        <f t="shared" si="7"/>
        <v>48.768349009015708</v>
      </c>
      <c r="P62">
        <f t="shared" si="8"/>
        <v>2031</v>
      </c>
      <c r="Q62">
        <v>1</v>
      </c>
      <c r="R62">
        <f t="shared" si="9"/>
        <v>7</v>
      </c>
      <c r="S62" s="5">
        <f t="shared" si="11"/>
        <v>68.961969431457945</v>
      </c>
    </row>
    <row r="63" spans="9:19" x14ac:dyDescent="0.25">
      <c r="I63" s="8">
        <f t="shared" si="10"/>
        <v>7.1364200988869142E-2</v>
      </c>
      <c r="K63">
        <f t="shared" si="5"/>
        <v>2031</v>
      </c>
      <c r="L63">
        <v>1</v>
      </c>
      <c r="M63">
        <f t="shared" si="6"/>
        <v>8</v>
      </c>
      <c r="N63" s="5">
        <f t="shared" si="7"/>
        <v>150.8296660739947</v>
      </c>
      <c r="P63">
        <f t="shared" si="8"/>
        <v>2031</v>
      </c>
      <c r="Q63">
        <v>1</v>
      </c>
      <c r="R63">
        <f t="shared" si="9"/>
        <v>8</v>
      </c>
      <c r="S63" s="5">
        <f t="shared" si="11"/>
        <v>213.28404656940356</v>
      </c>
    </row>
    <row r="64" spans="9:19" x14ac:dyDescent="0.25">
      <c r="I64" s="8">
        <f t="shared" si="10"/>
        <v>4.0604653607372553E-2</v>
      </c>
      <c r="K64">
        <f t="shared" si="5"/>
        <v>2032</v>
      </c>
      <c r="L64">
        <v>1</v>
      </c>
      <c r="M64">
        <f t="shared" si="6"/>
        <v>1</v>
      </c>
      <c r="N64" s="5">
        <f t="shared" si="7"/>
        <v>85.818747492254033</v>
      </c>
      <c r="P64">
        <f t="shared" si="8"/>
        <v>2032</v>
      </c>
      <c r="Q64">
        <v>1</v>
      </c>
      <c r="R64">
        <f t="shared" si="9"/>
        <v>1</v>
      </c>
      <c r="S64" s="5">
        <f t="shared" si="11"/>
        <v>117.94068291451039</v>
      </c>
    </row>
    <row r="65" spans="9:19" x14ac:dyDescent="0.25">
      <c r="I65" s="8">
        <f t="shared" si="10"/>
        <v>1.3524201911847842E-3</v>
      </c>
      <c r="K65">
        <f t="shared" si="5"/>
        <v>2032</v>
      </c>
      <c r="L65">
        <v>1</v>
      </c>
      <c r="M65">
        <f t="shared" si="6"/>
        <v>2</v>
      </c>
      <c r="N65" s="5">
        <f t="shared" si="7"/>
        <v>2.8583671224728651</v>
      </c>
      <c r="P65">
        <f t="shared" si="8"/>
        <v>2032</v>
      </c>
      <c r="Q65">
        <v>1</v>
      </c>
      <c r="R65">
        <f t="shared" si="9"/>
        <v>2</v>
      </c>
      <c r="S65" s="5">
        <f t="shared" si="11"/>
        <v>3.9282532115172359</v>
      </c>
    </row>
    <row r="66" spans="9:19" x14ac:dyDescent="0.25">
      <c r="I66" s="8">
        <f t="shared" si="10"/>
        <v>0.74942345878579586</v>
      </c>
      <c r="K66">
        <f t="shared" si="5"/>
        <v>2032</v>
      </c>
      <c r="L66">
        <v>1</v>
      </c>
      <c r="M66">
        <f t="shared" si="6"/>
        <v>3</v>
      </c>
      <c r="N66" s="5">
        <f t="shared" si="7"/>
        <v>1583.9214686129553</v>
      </c>
      <c r="P66">
        <f t="shared" si="8"/>
        <v>2032</v>
      </c>
      <c r="Q66">
        <v>1</v>
      </c>
      <c r="R66">
        <f t="shared" si="9"/>
        <v>3</v>
      </c>
      <c r="S66" s="5">
        <f t="shared" si="11"/>
        <v>2176.7828726238108</v>
      </c>
    </row>
    <row r="67" spans="9:19" x14ac:dyDescent="0.25">
      <c r="I67" s="8">
        <f t="shared" si="10"/>
        <v>1.7914760352424036E-2</v>
      </c>
      <c r="K67">
        <f t="shared" si="5"/>
        <v>2032</v>
      </c>
      <c r="L67">
        <v>1</v>
      </c>
      <c r="M67">
        <f t="shared" si="6"/>
        <v>4</v>
      </c>
      <c r="N67" s="5">
        <f t="shared" si="7"/>
        <v>37.863204300055251</v>
      </c>
      <c r="P67">
        <f t="shared" si="8"/>
        <v>2032</v>
      </c>
      <c r="Q67">
        <v>1</v>
      </c>
      <c r="R67">
        <f t="shared" si="9"/>
        <v>4</v>
      </c>
      <c r="S67" s="5">
        <f t="shared" si="11"/>
        <v>52.035392067254385</v>
      </c>
    </row>
    <row r="68" spans="9:19" x14ac:dyDescent="0.25">
      <c r="I68" s="8">
        <f t="shared" si="10"/>
        <v>6.4095743658046644E-7</v>
      </c>
      <c r="K68">
        <f t="shared" si="5"/>
        <v>2032</v>
      </c>
      <c r="L68">
        <v>1</v>
      </c>
      <c r="M68">
        <f t="shared" si="6"/>
        <v>5</v>
      </c>
      <c r="N68" s="5">
        <f t="shared" si="7"/>
        <v>1.3546763613615474E-3</v>
      </c>
      <c r="P68">
        <f t="shared" si="8"/>
        <v>2032</v>
      </c>
      <c r="Q68">
        <v>1</v>
      </c>
      <c r="R68">
        <f t="shared" si="9"/>
        <v>5</v>
      </c>
      <c r="S68" s="5">
        <f t="shared" si="11"/>
        <v>1.8617313798659886E-3</v>
      </c>
    </row>
    <row r="69" spans="9:19" x14ac:dyDescent="0.25">
      <c r="I69" s="8">
        <f t="shared" si="10"/>
        <v>9.6265397400020256E-2</v>
      </c>
      <c r="K69">
        <f t="shared" si="5"/>
        <v>2032</v>
      </c>
      <c r="L69">
        <v>1</v>
      </c>
      <c r="M69">
        <f t="shared" si="6"/>
        <v>6</v>
      </c>
      <c r="N69" s="5">
        <f t="shared" si="7"/>
        <v>203.4588427128908</v>
      </c>
      <c r="P69">
        <f t="shared" si="8"/>
        <v>2032</v>
      </c>
      <c r="Q69">
        <v>1</v>
      </c>
      <c r="R69">
        <f t="shared" si="9"/>
        <v>6</v>
      </c>
      <c r="S69" s="5">
        <f t="shared" si="11"/>
        <v>279.61343594207284</v>
      </c>
    </row>
    <row r="70" spans="9:19" x14ac:dyDescent="0.25">
      <c r="I70" s="8">
        <f t="shared" si="10"/>
        <v>2.3074467716896793E-2</v>
      </c>
      <c r="K70">
        <f t="shared" si="5"/>
        <v>2032</v>
      </c>
      <c r="L70">
        <v>1</v>
      </c>
      <c r="M70">
        <f t="shared" si="6"/>
        <v>7</v>
      </c>
      <c r="N70" s="5">
        <f t="shared" si="7"/>
        <v>48.768349009015708</v>
      </c>
      <c r="P70">
        <f t="shared" si="8"/>
        <v>2032</v>
      </c>
      <c r="Q70">
        <v>1</v>
      </c>
      <c r="R70">
        <f t="shared" si="9"/>
        <v>7</v>
      </c>
      <c r="S70" s="5">
        <f t="shared" si="11"/>
        <v>67.022329675175598</v>
      </c>
    </row>
    <row r="71" spans="9:19" x14ac:dyDescent="0.25">
      <c r="I71" s="8">
        <f t="shared" si="10"/>
        <v>7.1364200988869142E-2</v>
      </c>
      <c r="K71">
        <f t="shared" si="5"/>
        <v>2032</v>
      </c>
      <c r="L71">
        <v>1</v>
      </c>
      <c r="M71">
        <f t="shared" si="6"/>
        <v>8</v>
      </c>
      <c r="N71" s="5">
        <f t="shared" si="7"/>
        <v>150.8296660739947</v>
      </c>
      <c r="P71">
        <f t="shared" si="8"/>
        <v>2032</v>
      </c>
      <c r="Q71">
        <v>1</v>
      </c>
      <c r="R71">
        <f t="shared" si="9"/>
        <v>8</v>
      </c>
      <c r="S71" s="5">
        <f t="shared" si="11"/>
        <v>207.2851718342792</v>
      </c>
    </row>
    <row r="72" spans="9:19" x14ac:dyDescent="0.25">
      <c r="I72" s="8">
        <f t="shared" si="10"/>
        <v>4.0604653607372553E-2</v>
      </c>
      <c r="K72">
        <f t="shared" si="5"/>
        <v>2033</v>
      </c>
      <c r="L72">
        <v>1</v>
      </c>
      <c r="M72">
        <f t="shared" si="6"/>
        <v>1</v>
      </c>
      <c r="N72" s="5">
        <f t="shared" si="7"/>
        <v>85.818747492254033</v>
      </c>
      <c r="P72">
        <f t="shared" si="8"/>
        <v>2033</v>
      </c>
      <c r="Q72">
        <v>1</v>
      </c>
      <c r="R72">
        <f t="shared" si="9"/>
        <v>1</v>
      </c>
      <c r="S72" s="5">
        <f t="shared" si="11"/>
        <v>113.82296499218673</v>
      </c>
    </row>
    <row r="73" spans="9:19" x14ac:dyDescent="0.25">
      <c r="I73" s="8">
        <f t="shared" si="10"/>
        <v>1.3524201911847842E-3</v>
      </c>
      <c r="K73">
        <f t="shared" si="5"/>
        <v>2033</v>
      </c>
      <c r="L73">
        <v>1</v>
      </c>
      <c r="M73">
        <f t="shared" si="6"/>
        <v>2</v>
      </c>
      <c r="N73" s="5">
        <f t="shared" si="7"/>
        <v>2.8583671224728651</v>
      </c>
      <c r="P73">
        <f t="shared" si="8"/>
        <v>2033</v>
      </c>
      <c r="Q73">
        <v>1</v>
      </c>
      <c r="R73">
        <f t="shared" si="9"/>
        <v>2</v>
      </c>
      <c r="S73" s="5">
        <f t="shared" si="11"/>
        <v>3.7911042799291867</v>
      </c>
    </row>
    <row r="74" spans="9:19" x14ac:dyDescent="0.25">
      <c r="I74" s="8">
        <f t="shared" si="10"/>
        <v>0.74942345878579586</v>
      </c>
      <c r="K74">
        <f t="shared" si="5"/>
        <v>2033</v>
      </c>
      <c r="L74">
        <v>1</v>
      </c>
      <c r="M74">
        <f t="shared" si="6"/>
        <v>3</v>
      </c>
      <c r="N74" s="5">
        <f t="shared" si="7"/>
        <v>1583.9214686129553</v>
      </c>
      <c r="P74">
        <f t="shared" si="8"/>
        <v>2033</v>
      </c>
      <c r="Q74">
        <v>1</v>
      </c>
      <c r="R74">
        <f t="shared" si="9"/>
        <v>3</v>
      </c>
      <c r="S74" s="5">
        <f t="shared" si="11"/>
        <v>2100.7838396683428</v>
      </c>
    </row>
    <row r="75" spans="9:19" x14ac:dyDescent="0.25">
      <c r="I75" s="8">
        <f t="shared" si="10"/>
        <v>1.7914760352424036E-2</v>
      </c>
      <c r="K75">
        <f t="shared" si="5"/>
        <v>2033</v>
      </c>
      <c r="L75">
        <v>1</v>
      </c>
      <c r="M75">
        <f t="shared" si="6"/>
        <v>4</v>
      </c>
      <c r="N75" s="5">
        <f t="shared" si="7"/>
        <v>37.863204300055251</v>
      </c>
      <c r="P75">
        <f t="shared" si="8"/>
        <v>2033</v>
      </c>
      <c r="Q75">
        <v>1</v>
      </c>
      <c r="R75">
        <f t="shared" si="9"/>
        <v>4</v>
      </c>
      <c r="S75" s="5">
        <f t="shared" si="11"/>
        <v>50.218656219915054</v>
      </c>
    </row>
    <row r="76" spans="9:19" x14ac:dyDescent="0.25">
      <c r="I76" s="8">
        <f t="shared" si="10"/>
        <v>6.4095743658046644E-7</v>
      </c>
      <c r="K76">
        <f t="shared" si="5"/>
        <v>2033</v>
      </c>
      <c r="L76">
        <v>1</v>
      </c>
      <c r="M76">
        <f t="shared" si="6"/>
        <v>5</v>
      </c>
      <c r="N76" s="5">
        <f t="shared" si="7"/>
        <v>1.3546763613615474E-3</v>
      </c>
      <c r="P76">
        <f t="shared" si="8"/>
        <v>2033</v>
      </c>
      <c r="Q76">
        <v>1</v>
      </c>
      <c r="R76">
        <f t="shared" si="9"/>
        <v>5</v>
      </c>
      <c r="S76" s="5">
        <f t="shared" si="11"/>
        <v>1.7967318862223635E-3</v>
      </c>
    </row>
    <row r="77" spans="9:19" x14ac:dyDescent="0.25">
      <c r="I77" s="8">
        <f t="shared" si="10"/>
        <v>9.6265397400020256E-2</v>
      </c>
      <c r="K77">
        <f t="shared" si="5"/>
        <v>2033</v>
      </c>
      <c r="L77">
        <v>1</v>
      </c>
      <c r="M77">
        <f t="shared" si="6"/>
        <v>6</v>
      </c>
      <c r="N77" s="5">
        <f t="shared" si="7"/>
        <v>203.4588427128908</v>
      </c>
      <c r="P77">
        <f t="shared" si="8"/>
        <v>2033</v>
      </c>
      <c r="Q77">
        <v>1</v>
      </c>
      <c r="R77">
        <f t="shared" si="9"/>
        <v>6</v>
      </c>
      <c r="S77" s="5">
        <f t="shared" si="11"/>
        <v>269.85116199173677</v>
      </c>
    </row>
    <row r="78" spans="9:19" x14ac:dyDescent="0.25">
      <c r="I78" s="8">
        <f t="shared" si="10"/>
        <v>2.3074467716896793E-2</v>
      </c>
      <c r="K78">
        <f t="shared" si="5"/>
        <v>2033</v>
      </c>
      <c r="L78">
        <v>1</v>
      </c>
      <c r="M78">
        <f t="shared" si="6"/>
        <v>7</v>
      </c>
      <c r="N78" s="5">
        <f t="shared" si="7"/>
        <v>48.768349009015708</v>
      </c>
      <c r="P78">
        <f t="shared" si="8"/>
        <v>2033</v>
      </c>
      <c r="Q78">
        <v>1</v>
      </c>
      <c r="R78">
        <f t="shared" si="9"/>
        <v>7</v>
      </c>
      <c r="S78" s="5">
        <f t="shared" si="11"/>
        <v>64.682347904005084</v>
      </c>
    </row>
    <row r="79" spans="9:19" x14ac:dyDescent="0.25">
      <c r="I79" s="8">
        <f t="shared" si="10"/>
        <v>7.1364200988869142E-2</v>
      </c>
      <c r="K79">
        <f t="shared" si="5"/>
        <v>2033</v>
      </c>
      <c r="L79">
        <v>1</v>
      </c>
      <c r="M79">
        <f t="shared" si="6"/>
        <v>8</v>
      </c>
      <c r="N79" s="5">
        <f t="shared" si="7"/>
        <v>150.8296660739947</v>
      </c>
      <c r="P79">
        <f t="shared" si="8"/>
        <v>2033</v>
      </c>
      <c r="Q79">
        <v>1</v>
      </c>
      <c r="R79">
        <f t="shared" si="9"/>
        <v>8</v>
      </c>
      <c r="S79" s="5">
        <f t="shared" si="11"/>
        <v>200.04812821199798</v>
      </c>
    </row>
    <row r="80" spans="9:19" x14ac:dyDescent="0.25">
      <c r="I80" s="8">
        <f t="shared" si="10"/>
        <v>4.0604653607372553E-2</v>
      </c>
      <c r="K80">
        <f t="shared" si="5"/>
        <v>2034</v>
      </c>
      <c r="L80">
        <v>1</v>
      </c>
      <c r="M80">
        <f t="shared" si="6"/>
        <v>1</v>
      </c>
      <c r="N80" s="5">
        <f t="shared" si="7"/>
        <v>85.818747492254033</v>
      </c>
      <c r="P80">
        <f t="shared" si="8"/>
        <v>2034</v>
      </c>
      <c r="Q80">
        <v>1</v>
      </c>
      <c r="R80">
        <f t="shared" si="9"/>
        <v>1</v>
      </c>
      <c r="S80" s="5">
        <f t="shared" si="11"/>
        <v>109.52902287320708</v>
      </c>
    </row>
    <row r="81" spans="9:19" x14ac:dyDescent="0.25">
      <c r="I81" s="8">
        <f t="shared" si="10"/>
        <v>1.3524201911847842E-3</v>
      </c>
      <c r="K81">
        <f t="shared" si="5"/>
        <v>2034</v>
      </c>
      <c r="L81">
        <v>1</v>
      </c>
      <c r="M81">
        <f t="shared" si="6"/>
        <v>2</v>
      </c>
      <c r="N81" s="5">
        <f t="shared" si="7"/>
        <v>2.8583671224728651</v>
      </c>
      <c r="P81">
        <f t="shared" si="8"/>
        <v>2034</v>
      </c>
      <c r="Q81">
        <v>1</v>
      </c>
      <c r="R81">
        <f t="shared" si="9"/>
        <v>2</v>
      </c>
      <c r="S81" s="5">
        <f t="shared" si="11"/>
        <v>3.648085844711396</v>
      </c>
    </row>
    <row r="82" spans="9:19" x14ac:dyDescent="0.25">
      <c r="I82" s="8">
        <f t="shared" si="10"/>
        <v>0.74942345878579586</v>
      </c>
      <c r="K82">
        <f t="shared" si="5"/>
        <v>2034</v>
      </c>
      <c r="L82">
        <v>1</v>
      </c>
      <c r="M82">
        <f t="shared" si="6"/>
        <v>3</v>
      </c>
      <c r="N82" s="5">
        <f t="shared" si="7"/>
        <v>1583.9214686129553</v>
      </c>
      <c r="P82">
        <f t="shared" si="8"/>
        <v>2034</v>
      </c>
      <c r="Q82">
        <v>1</v>
      </c>
      <c r="R82">
        <f t="shared" si="9"/>
        <v>3</v>
      </c>
      <c r="S82" s="5">
        <f t="shared" si="11"/>
        <v>2021.532308901745</v>
      </c>
    </row>
    <row r="83" spans="9:19" x14ac:dyDescent="0.25">
      <c r="I83" s="8">
        <f t="shared" si="10"/>
        <v>1.7914760352424036E-2</v>
      </c>
      <c r="K83">
        <f t="shared" si="5"/>
        <v>2034</v>
      </c>
      <c r="L83">
        <v>1</v>
      </c>
      <c r="M83">
        <f t="shared" si="6"/>
        <v>4</v>
      </c>
      <c r="N83" s="5">
        <f t="shared" si="7"/>
        <v>37.863204300055251</v>
      </c>
      <c r="P83">
        <f t="shared" si="8"/>
        <v>2034</v>
      </c>
      <c r="Q83">
        <v>1</v>
      </c>
      <c r="R83">
        <f t="shared" si="9"/>
        <v>4</v>
      </c>
      <c r="S83" s="5">
        <f t="shared" si="11"/>
        <v>48.32417031264621</v>
      </c>
    </row>
    <row r="84" spans="9:19" x14ac:dyDescent="0.25">
      <c r="I84" s="8">
        <f t="shared" si="10"/>
        <v>6.4095743658046644E-7</v>
      </c>
      <c r="K84">
        <f t="shared" si="5"/>
        <v>2034</v>
      </c>
      <c r="L84">
        <v>1</v>
      </c>
      <c r="M84">
        <f t="shared" si="6"/>
        <v>5</v>
      </c>
      <c r="N84" s="5">
        <f t="shared" si="7"/>
        <v>1.3546763613615474E-3</v>
      </c>
      <c r="P84">
        <f t="shared" si="8"/>
        <v>2034</v>
      </c>
      <c r="Q84">
        <v>1</v>
      </c>
      <c r="R84">
        <f t="shared" si="9"/>
        <v>5</v>
      </c>
      <c r="S84" s="5">
        <f t="shared" si="11"/>
        <v>1.7289506373039791E-3</v>
      </c>
    </row>
    <row r="85" spans="9:19" x14ac:dyDescent="0.25">
      <c r="I85" s="8">
        <f t="shared" si="10"/>
        <v>9.6265397400020256E-2</v>
      </c>
      <c r="K85">
        <f t="shared" si="5"/>
        <v>2034</v>
      </c>
      <c r="L85">
        <v>1</v>
      </c>
      <c r="M85">
        <f t="shared" si="6"/>
        <v>6</v>
      </c>
      <c r="N85" s="5">
        <f t="shared" si="7"/>
        <v>203.4588427128908</v>
      </c>
      <c r="P85">
        <f t="shared" si="8"/>
        <v>2034</v>
      </c>
      <c r="Q85">
        <v>1</v>
      </c>
      <c r="R85">
        <f t="shared" si="9"/>
        <v>6</v>
      </c>
      <c r="S85" s="5">
        <f t="shared" si="11"/>
        <v>259.67109621668465</v>
      </c>
    </row>
    <row r="86" spans="9:19" x14ac:dyDescent="0.25">
      <c r="I86" s="8">
        <f t="shared" si="10"/>
        <v>2.3074467716896793E-2</v>
      </c>
      <c r="K86">
        <f t="shared" si="5"/>
        <v>2034</v>
      </c>
      <c r="L86">
        <v>1</v>
      </c>
      <c r="M86">
        <f t="shared" si="6"/>
        <v>7</v>
      </c>
      <c r="N86" s="5">
        <f t="shared" si="7"/>
        <v>48.768349009015708</v>
      </c>
      <c r="P86">
        <f t="shared" si="8"/>
        <v>2034</v>
      </c>
      <c r="Q86">
        <v>1</v>
      </c>
      <c r="R86">
        <f t="shared" si="9"/>
        <v>7</v>
      </c>
      <c r="S86" s="5">
        <f t="shared" si="11"/>
        <v>62.242222942943251</v>
      </c>
    </row>
    <row r="87" spans="9:19" x14ac:dyDescent="0.25">
      <c r="I87" s="8">
        <f t="shared" si="10"/>
        <v>7.1364200988869142E-2</v>
      </c>
      <c r="K87">
        <f t="shared" si="5"/>
        <v>2034</v>
      </c>
      <c r="L87">
        <v>1</v>
      </c>
      <c r="M87">
        <f t="shared" si="6"/>
        <v>8</v>
      </c>
      <c r="N87" s="5">
        <f t="shared" si="7"/>
        <v>150.8296660739947</v>
      </c>
      <c r="P87">
        <f t="shared" si="8"/>
        <v>2034</v>
      </c>
      <c r="Q87">
        <v>1</v>
      </c>
      <c r="R87">
        <f t="shared" si="9"/>
        <v>8</v>
      </c>
      <c r="S87" s="5">
        <f t="shared" si="11"/>
        <v>192.50136395742504</v>
      </c>
    </row>
    <row r="88" spans="9:19" x14ac:dyDescent="0.25">
      <c r="I88" s="8">
        <f t="shared" si="10"/>
        <v>4.0604653607372553E-2</v>
      </c>
      <c r="K88">
        <f t="shared" si="5"/>
        <v>2035</v>
      </c>
      <c r="L88">
        <v>1</v>
      </c>
      <c r="M88">
        <f t="shared" si="6"/>
        <v>1</v>
      </c>
      <c r="N88" s="5">
        <f t="shared" si="7"/>
        <v>85.818747492254033</v>
      </c>
      <c r="P88">
        <f t="shared" si="8"/>
        <v>2035</v>
      </c>
      <c r="Q88">
        <v>1</v>
      </c>
      <c r="R88">
        <f t="shared" si="9"/>
        <v>1</v>
      </c>
      <c r="S88" s="5">
        <f t="shared" ref="S88:S103" si="12">LOOKUP(P88,$E$28:$E$37,$F$28:$F$37)*I88</f>
        <v>105.5757537979933</v>
      </c>
    </row>
    <row r="89" spans="9:19" x14ac:dyDescent="0.25">
      <c r="I89" s="8">
        <f t="shared" si="10"/>
        <v>1.3524201911847842E-3</v>
      </c>
      <c r="K89">
        <f>K81+1</f>
        <v>2035</v>
      </c>
      <c r="L89">
        <v>1</v>
      </c>
      <c r="M89">
        <f t="shared" ref="M89:M103" si="13">M81</f>
        <v>2</v>
      </c>
      <c r="N89" s="5">
        <f t="shared" ref="N89:N103" si="14">$I$7*I89</f>
        <v>2.8583671224728651</v>
      </c>
      <c r="P89">
        <f t="shared" ref="P89:P103" si="15">P81+1</f>
        <v>2035</v>
      </c>
      <c r="Q89">
        <v>1</v>
      </c>
      <c r="R89">
        <f t="shared" ref="R89:R103" si="16">R81</f>
        <v>2</v>
      </c>
      <c r="S89" s="5">
        <f t="shared" si="12"/>
        <v>3.5164142148976456</v>
      </c>
    </row>
    <row r="90" spans="9:19" x14ac:dyDescent="0.25">
      <c r="I90" s="8">
        <f t="shared" si="10"/>
        <v>0.74942345878579586</v>
      </c>
      <c r="K90">
        <f t="shared" si="5"/>
        <v>2035</v>
      </c>
      <c r="L90">
        <v>1</v>
      </c>
      <c r="M90">
        <f t="shared" si="13"/>
        <v>3</v>
      </c>
      <c r="N90" s="5">
        <f t="shared" si="14"/>
        <v>1583.9214686129553</v>
      </c>
      <c r="P90">
        <f t="shared" si="15"/>
        <v>2035</v>
      </c>
      <c r="Q90">
        <v>1</v>
      </c>
      <c r="R90">
        <f t="shared" si="16"/>
        <v>3</v>
      </c>
      <c r="S90" s="5">
        <f t="shared" si="12"/>
        <v>1948.5684409543601</v>
      </c>
    </row>
    <row r="91" spans="9:19" x14ac:dyDescent="0.25">
      <c r="I91" s="8">
        <f t="shared" si="10"/>
        <v>1.7914760352424036E-2</v>
      </c>
      <c r="K91">
        <f t="shared" ref="K91:K103" si="17">K83+1</f>
        <v>2035</v>
      </c>
      <c r="L91">
        <v>1</v>
      </c>
      <c r="M91">
        <f t="shared" si="13"/>
        <v>4</v>
      </c>
      <c r="N91" s="5">
        <f t="shared" si="14"/>
        <v>37.863204300055251</v>
      </c>
      <c r="P91">
        <f t="shared" si="15"/>
        <v>2035</v>
      </c>
      <c r="Q91">
        <v>1</v>
      </c>
      <c r="R91">
        <f t="shared" si="16"/>
        <v>4</v>
      </c>
      <c r="S91" s="5">
        <f t="shared" si="12"/>
        <v>46.579989244734215</v>
      </c>
    </row>
    <row r="92" spans="9:19" x14ac:dyDescent="0.25">
      <c r="I92" s="8">
        <f t="shared" si="10"/>
        <v>6.4095743658046644E-7</v>
      </c>
      <c r="K92">
        <f t="shared" si="17"/>
        <v>2035</v>
      </c>
      <c r="L92">
        <v>1</v>
      </c>
      <c r="M92">
        <f t="shared" si="13"/>
        <v>5</v>
      </c>
      <c r="N92" s="5">
        <f t="shared" si="14"/>
        <v>1.3546763613615474E-3</v>
      </c>
      <c r="P92">
        <f t="shared" si="15"/>
        <v>2035</v>
      </c>
      <c r="Q92">
        <v>1</v>
      </c>
      <c r="R92">
        <f t="shared" si="16"/>
        <v>5</v>
      </c>
      <c r="S92" s="5">
        <f t="shared" si="12"/>
        <v>1.666547021278505E-3</v>
      </c>
    </row>
    <row r="93" spans="9:19" x14ac:dyDescent="0.25">
      <c r="I93" s="8">
        <f t="shared" si="10"/>
        <v>9.6265397400020256E-2</v>
      </c>
      <c r="K93">
        <f t="shared" si="17"/>
        <v>2035</v>
      </c>
      <c r="L93">
        <v>1</v>
      </c>
      <c r="M93">
        <f t="shared" si="13"/>
        <v>6</v>
      </c>
      <c r="N93" s="5">
        <f t="shared" si="14"/>
        <v>203.4588427128908</v>
      </c>
      <c r="P93">
        <f t="shared" si="15"/>
        <v>2035</v>
      </c>
      <c r="Q93">
        <v>1</v>
      </c>
      <c r="R93">
        <f t="shared" si="16"/>
        <v>6</v>
      </c>
      <c r="S93" s="5">
        <f t="shared" si="12"/>
        <v>250.29869712581868</v>
      </c>
    </row>
    <row r="94" spans="9:19" x14ac:dyDescent="0.25">
      <c r="I94" s="8">
        <f t="shared" si="10"/>
        <v>2.3074467716896793E-2</v>
      </c>
      <c r="K94">
        <f t="shared" si="17"/>
        <v>2035</v>
      </c>
      <c r="L94">
        <v>1</v>
      </c>
      <c r="M94">
        <f t="shared" si="13"/>
        <v>7</v>
      </c>
      <c r="N94" s="5">
        <f t="shared" si="14"/>
        <v>48.768349009015708</v>
      </c>
      <c r="P94">
        <f t="shared" si="15"/>
        <v>2035</v>
      </c>
      <c r="Q94">
        <v>1</v>
      </c>
      <c r="R94">
        <f t="shared" si="16"/>
        <v>7</v>
      </c>
      <c r="S94" s="5">
        <f t="shared" si="12"/>
        <v>59.995692766026188</v>
      </c>
    </row>
    <row r="95" spans="9:19" x14ac:dyDescent="0.25">
      <c r="I95" s="8">
        <f t="shared" si="10"/>
        <v>7.1364200988869142E-2</v>
      </c>
      <c r="K95">
        <f t="shared" si="17"/>
        <v>2035</v>
      </c>
      <c r="L95">
        <v>1</v>
      </c>
      <c r="M95">
        <f t="shared" si="13"/>
        <v>8</v>
      </c>
      <c r="N95" s="5">
        <f t="shared" si="14"/>
        <v>150.8296660739947</v>
      </c>
      <c r="P95">
        <f t="shared" si="15"/>
        <v>2035</v>
      </c>
      <c r="Q95">
        <v>1</v>
      </c>
      <c r="R95">
        <f t="shared" si="16"/>
        <v>8</v>
      </c>
      <c r="S95" s="5">
        <f t="shared" si="12"/>
        <v>185.55334534914877</v>
      </c>
    </row>
    <row r="96" spans="9:19" x14ac:dyDescent="0.25">
      <c r="I96" s="8">
        <f t="shared" si="10"/>
        <v>4.0604653607372553E-2</v>
      </c>
      <c r="K96">
        <f t="shared" si="17"/>
        <v>2036</v>
      </c>
      <c r="L96">
        <v>1</v>
      </c>
      <c r="M96">
        <f t="shared" si="13"/>
        <v>1</v>
      </c>
      <c r="N96" s="5">
        <f t="shared" si="14"/>
        <v>85.818747492254033</v>
      </c>
      <c r="P96">
        <f t="shared" si="15"/>
        <v>2036</v>
      </c>
      <c r="Q96">
        <v>1</v>
      </c>
      <c r="R96">
        <f t="shared" si="16"/>
        <v>1</v>
      </c>
      <c r="S96" s="5">
        <f t="shared" si="12"/>
        <v>101.94041916052524</v>
      </c>
    </row>
    <row r="97" spans="9:19" x14ac:dyDescent="0.25">
      <c r="I97" s="8">
        <f t="shared" ref="I97:I103" si="18">I89</f>
        <v>1.3524201911847842E-3</v>
      </c>
      <c r="K97">
        <f t="shared" si="17"/>
        <v>2036</v>
      </c>
      <c r="L97">
        <v>1</v>
      </c>
      <c r="M97">
        <f t="shared" si="13"/>
        <v>2</v>
      </c>
      <c r="N97" s="5">
        <f t="shared" si="14"/>
        <v>2.8583671224728651</v>
      </c>
      <c r="P97">
        <f t="shared" si="15"/>
        <v>2036</v>
      </c>
      <c r="Q97">
        <v>1</v>
      </c>
      <c r="R97">
        <f t="shared" si="16"/>
        <v>2</v>
      </c>
      <c r="S97" s="5">
        <f t="shared" si="12"/>
        <v>3.3953320351808718</v>
      </c>
    </row>
    <row r="98" spans="9:19" x14ac:dyDescent="0.25">
      <c r="I98" s="8">
        <f t="shared" si="18"/>
        <v>0.74942345878579586</v>
      </c>
      <c r="K98">
        <f t="shared" si="17"/>
        <v>2036</v>
      </c>
      <c r="L98">
        <v>1</v>
      </c>
      <c r="M98">
        <f t="shared" si="13"/>
        <v>3</v>
      </c>
      <c r="N98" s="5">
        <f t="shared" si="14"/>
        <v>1583.9214686129553</v>
      </c>
      <c r="P98">
        <f t="shared" si="15"/>
        <v>2036</v>
      </c>
      <c r="Q98">
        <v>1</v>
      </c>
      <c r="R98">
        <f t="shared" si="16"/>
        <v>3</v>
      </c>
      <c r="S98" s="5">
        <f t="shared" si="12"/>
        <v>1881.4725586892675</v>
      </c>
    </row>
    <row r="99" spans="9:19" x14ac:dyDescent="0.25">
      <c r="I99" s="8">
        <f t="shared" si="18"/>
        <v>1.7914760352424036E-2</v>
      </c>
      <c r="K99">
        <f t="shared" si="17"/>
        <v>2036</v>
      </c>
      <c r="L99">
        <v>1</v>
      </c>
      <c r="M99">
        <f t="shared" si="13"/>
        <v>4</v>
      </c>
      <c r="N99" s="5">
        <f t="shared" si="14"/>
        <v>37.863204300055251</v>
      </c>
      <c r="P99">
        <f t="shared" si="15"/>
        <v>2036</v>
      </c>
      <c r="Q99">
        <v>1</v>
      </c>
      <c r="R99">
        <f t="shared" si="16"/>
        <v>4</v>
      </c>
      <c r="S99" s="5">
        <f t="shared" si="12"/>
        <v>44.976080750381691</v>
      </c>
    </row>
    <row r="100" spans="9:19" x14ac:dyDescent="0.25">
      <c r="I100" s="8">
        <f t="shared" si="18"/>
        <v>6.4095743658046644E-7</v>
      </c>
      <c r="K100">
        <f t="shared" si="17"/>
        <v>2036</v>
      </c>
      <c r="L100">
        <v>1</v>
      </c>
      <c r="M100">
        <f t="shared" si="13"/>
        <v>5</v>
      </c>
      <c r="N100" s="5">
        <f t="shared" si="14"/>
        <v>1.3546763613615474E-3</v>
      </c>
      <c r="P100">
        <f t="shared" si="15"/>
        <v>2036</v>
      </c>
      <c r="Q100">
        <v>1</v>
      </c>
      <c r="R100">
        <f t="shared" si="16"/>
        <v>5</v>
      </c>
      <c r="S100" s="5">
        <f t="shared" si="12"/>
        <v>1.6091621019814558E-3</v>
      </c>
    </row>
    <row r="101" spans="9:19" x14ac:dyDescent="0.25">
      <c r="I101" s="8">
        <f t="shared" si="18"/>
        <v>9.6265397400020256E-2</v>
      </c>
      <c r="K101">
        <f t="shared" si="17"/>
        <v>2036</v>
      </c>
      <c r="L101">
        <v>1</v>
      </c>
      <c r="M101">
        <f t="shared" si="13"/>
        <v>6</v>
      </c>
      <c r="N101" s="5">
        <f t="shared" si="14"/>
        <v>203.4588427128908</v>
      </c>
      <c r="P101">
        <f t="shared" si="15"/>
        <v>2036</v>
      </c>
      <c r="Q101">
        <v>1</v>
      </c>
      <c r="R101">
        <f t="shared" si="16"/>
        <v>6</v>
      </c>
      <c r="S101" s="5">
        <f t="shared" si="12"/>
        <v>241.68005609659485</v>
      </c>
    </row>
    <row r="102" spans="9:19" x14ac:dyDescent="0.25">
      <c r="I102" s="8">
        <f t="shared" si="18"/>
        <v>2.3074467716896793E-2</v>
      </c>
      <c r="K102">
        <f t="shared" si="17"/>
        <v>2036</v>
      </c>
      <c r="L102">
        <v>1</v>
      </c>
      <c r="M102">
        <f t="shared" si="13"/>
        <v>7</v>
      </c>
      <c r="N102" s="5">
        <f t="shared" si="14"/>
        <v>48.768349009015708</v>
      </c>
      <c r="P102">
        <f t="shared" si="15"/>
        <v>2036</v>
      </c>
      <c r="Q102">
        <v>1</v>
      </c>
      <c r="R102">
        <f t="shared" si="16"/>
        <v>7</v>
      </c>
      <c r="S102" s="5">
        <f t="shared" si="12"/>
        <v>57.929835671332413</v>
      </c>
    </row>
    <row r="103" spans="9:19" x14ac:dyDescent="0.25">
      <c r="I103" s="8">
        <f t="shared" si="18"/>
        <v>7.1364200988869142E-2</v>
      </c>
      <c r="K103">
        <f t="shared" si="17"/>
        <v>2036</v>
      </c>
      <c r="L103">
        <v>1</v>
      </c>
      <c r="M103">
        <f t="shared" si="13"/>
        <v>8</v>
      </c>
      <c r="N103" s="5">
        <f t="shared" si="14"/>
        <v>150.8296660739947</v>
      </c>
      <c r="P103">
        <f t="shared" si="15"/>
        <v>2036</v>
      </c>
      <c r="Q103">
        <v>1</v>
      </c>
      <c r="R103">
        <f t="shared" si="16"/>
        <v>8</v>
      </c>
      <c r="S103" s="5">
        <f t="shared" si="12"/>
        <v>179.16410843461531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D8773-BCC2-491C-BB91-BD4352E352B8}">
  <dimension ref="A1:BY351"/>
  <sheetViews>
    <sheetView topLeftCell="A64" workbookViewId="0">
      <selection activeCell="A88" sqref="A88:C140"/>
    </sheetView>
  </sheetViews>
  <sheetFormatPr defaultRowHeight="15" x14ac:dyDescent="0.25"/>
  <cols>
    <col min="1" max="1" width="20.5703125" customWidth="1"/>
  </cols>
  <sheetData>
    <row r="1" spans="1:77" x14ac:dyDescent="0.25">
      <c r="A1" s="41" t="s">
        <v>104</v>
      </c>
    </row>
    <row r="2" spans="1:77" x14ac:dyDescent="0.25">
      <c r="A2" t="s">
        <v>32</v>
      </c>
    </row>
    <row r="3" spans="1:77" x14ac:dyDescent="0.25">
      <c r="A3" t="s">
        <v>33</v>
      </c>
      <c r="B3" t="s">
        <v>34</v>
      </c>
      <c r="C3" t="s">
        <v>35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  <c r="L3" t="s">
        <v>44</v>
      </c>
      <c r="M3" t="s">
        <v>45</v>
      </c>
      <c r="N3" t="s">
        <v>46</v>
      </c>
      <c r="O3" t="s">
        <v>47</v>
      </c>
      <c r="P3" t="s">
        <v>48</v>
      </c>
      <c r="Q3" t="s">
        <v>49</v>
      </c>
      <c r="R3" t="s">
        <v>50</v>
      </c>
      <c r="S3" t="s">
        <v>51</v>
      </c>
      <c r="T3" t="s">
        <v>52</v>
      </c>
      <c r="U3" t="s">
        <v>53</v>
      </c>
      <c r="V3" t="s">
        <v>54</v>
      </c>
      <c r="W3" t="s">
        <v>55</v>
      </c>
      <c r="X3" t="s">
        <v>56</v>
      </c>
      <c r="Y3" t="s">
        <v>57</v>
      </c>
      <c r="Z3" t="s">
        <v>50</v>
      </c>
      <c r="AA3" t="s">
        <v>58</v>
      </c>
      <c r="AB3" t="s">
        <v>59</v>
      </c>
      <c r="AC3" t="s">
        <v>60</v>
      </c>
      <c r="AD3" t="s">
        <v>61</v>
      </c>
      <c r="AE3" t="s">
        <v>62</v>
      </c>
      <c r="AF3" t="s">
        <v>63</v>
      </c>
      <c r="AG3" t="s">
        <v>64</v>
      </c>
      <c r="AH3" t="s">
        <v>50</v>
      </c>
      <c r="AI3" t="s">
        <v>65</v>
      </c>
      <c r="AJ3" t="s">
        <v>66</v>
      </c>
      <c r="AK3" t="s">
        <v>67</v>
      </c>
      <c r="AL3" t="s">
        <v>68</v>
      </c>
      <c r="AM3" t="s">
        <v>69</v>
      </c>
      <c r="AN3" t="s">
        <v>70</v>
      </c>
      <c r="AO3" t="s">
        <v>71</v>
      </c>
      <c r="AP3" t="s">
        <v>50</v>
      </c>
      <c r="AQ3" t="s">
        <v>72</v>
      </c>
      <c r="AR3" t="s">
        <v>73</v>
      </c>
      <c r="AS3" t="s">
        <v>74</v>
      </c>
      <c r="AT3" t="s">
        <v>75</v>
      </c>
      <c r="AU3" t="s">
        <v>76</v>
      </c>
      <c r="AV3" t="s">
        <v>77</v>
      </c>
      <c r="AW3" t="s">
        <v>78</v>
      </c>
      <c r="AX3" t="s">
        <v>50</v>
      </c>
      <c r="AY3" t="s">
        <v>79</v>
      </c>
      <c r="AZ3" t="s">
        <v>80</v>
      </c>
      <c r="BA3" t="s">
        <v>81</v>
      </c>
      <c r="BB3" t="s">
        <v>82</v>
      </c>
      <c r="BC3" t="s">
        <v>83</v>
      </c>
      <c r="BD3" t="s">
        <v>84</v>
      </c>
      <c r="BE3" t="s">
        <v>85</v>
      </c>
      <c r="BF3" t="s">
        <v>50</v>
      </c>
      <c r="BG3" t="s">
        <v>86</v>
      </c>
      <c r="BH3" t="s">
        <v>87</v>
      </c>
      <c r="BI3" t="s">
        <v>88</v>
      </c>
      <c r="BJ3" t="s">
        <v>89</v>
      </c>
      <c r="BK3" t="s">
        <v>90</v>
      </c>
      <c r="BL3" t="s">
        <v>91</v>
      </c>
      <c r="BM3" t="s">
        <v>92</v>
      </c>
      <c r="BN3" t="s">
        <v>50</v>
      </c>
      <c r="BO3" t="s">
        <v>93</v>
      </c>
      <c r="BP3" t="s">
        <v>94</v>
      </c>
      <c r="BQ3" t="s">
        <v>95</v>
      </c>
      <c r="BR3" t="s">
        <v>96</v>
      </c>
      <c r="BS3" t="s">
        <v>97</v>
      </c>
      <c r="BT3" t="s">
        <v>98</v>
      </c>
      <c r="BU3" t="s">
        <v>99</v>
      </c>
      <c r="BV3" t="s">
        <v>50</v>
      </c>
      <c r="BW3" t="s">
        <v>100</v>
      </c>
      <c r="BX3" t="s">
        <v>101</v>
      </c>
      <c r="BY3" t="s">
        <v>102</v>
      </c>
    </row>
    <row r="4" spans="1:77" x14ac:dyDescent="0.25">
      <c r="A4">
        <v>1</v>
      </c>
      <c r="B4">
        <v>2025</v>
      </c>
      <c r="C4">
        <v>3</v>
      </c>
      <c r="D4">
        <v>1</v>
      </c>
      <c r="E4" s="7">
        <v>1</v>
      </c>
      <c r="F4">
        <v>32625.4</v>
      </c>
      <c r="G4">
        <v>30209.200000000001</v>
      </c>
      <c r="H4" s="7">
        <v>7246.74</v>
      </c>
      <c r="I4" s="7">
        <v>0.46888000000000002</v>
      </c>
      <c r="J4">
        <v>23029.3</v>
      </c>
      <c r="K4">
        <v>63.35</v>
      </c>
      <c r="L4">
        <v>63.35</v>
      </c>
      <c r="M4">
        <v>63.35</v>
      </c>
      <c r="N4">
        <v>66.495099999999994</v>
      </c>
      <c r="O4">
        <v>66.495099999999994</v>
      </c>
      <c r="P4">
        <v>66.495099999999994</v>
      </c>
      <c r="Q4">
        <v>2.9128700000000001E-3</v>
      </c>
      <c r="R4" t="s">
        <v>103</v>
      </c>
      <c r="S4">
        <v>2.11</v>
      </c>
      <c r="T4">
        <v>2.11</v>
      </c>
      <c r="U4">
        <v>2.11</v>
      </c>
      <c r="V4">
        <v>3.3002899999999999</v>
      </c>
      <c r="W4">
        <v>3.3002899999999999</v>
      </c>
      <c r="X4">
        <v>3.3002899999999999</v>
      </c>
      <c r="Y4" s="40">
        <v>7.2356799999999998E-5</v>
      </c>
      <c r="Z4" t="s">
        <v>103</v>
      </c>
      <c r="AA4">
        <v>1204.5</v>
      </c>
      <c r="AB4">
        <v>1204.5</v>
      </c>
      <c r="AC4">
        <v>1204.5</v>
      </c>
      <c r="AD4">
        <v>1116.46</v>
      </c>
      <c r="AE4">
        <v>1116.46</v>
      </c>
      <c r="AF4">
        <v>1116.46</v>
      </c>
      <c r="AG4">
        <v>6.4984799999999995E-2</v>
      </c>
      <c r="AH4" t="s">
        <v>103</v>
      </c>
      <c r="AI4">
        <v>27.95</v>
      </c>
      <c r="AJ4">
        <v>27.95</v>
      </c>
      <c r="AK4">
        <v>27.95</v>
      </c>
      <c r="AL4">
        <v>27.965499999999999</v>
      </c>
      <c r="AM4">
        <v>27.965499999999999</v>
      </c>
      <c r="AN4">
        <v>27.965499999999999</v>
      </c>
      <c r="AO4">
        <v>1.3762900000000001E-3</v>
      </c>
      <c r="AP4" t="s">
        <v>103</v>
      </c>
      <c r="AQ4">
        <v>9.990000000000001E-4</v>
      </c>
      <c r="AR4">
        <v>9.990000000000001E-4</v>
      </c>
      <c r="AS4">
        <v>9.990000000000001E-4</v>
      </c>
      <c r="AT4">
        <v>8.4269800000000001E-4</v>
      </c>
      <c r="AU4">
        <v>8.4269800000000001E-4</v>
      </c>
      <c r="AV4">
        <v>8.4269800000000001E-4</v>
      </c>
      <c r="AW4" s="40">
        <v>6.1959999999999994E-8</v>
      </c>
      <c r="AX4" t="s">
        <v>103</v>
      </c>
      <c r="AY4">
        <v>150.19</v>
      </c>
      <c r="AZ4">
        <v>150.19</v>
      </c>
      <c r="BA4">
        <v>150.19</v>
      </c>
      <c r="BB4">
        <v>169.70500000000001</v>
      </c>
      <c r="BC4">
        <v>169.70500000000001</v>
      </c>
      <c r="BD4">
        <v>169.70500000000001</v>
      </c>
      <c r="BE4">
        <v>6.8661099999999999E-3</v>
      </c>
      <c r="BF4" t="s">
        <v>103</v>
      </c>
      <c r="BG4">
        <v>36</v>
      </c>
      <c r="BH4">
        <v>36</v>
      </c>
      <c r="BI4">
        <v>36</v>
      </c>
      <c r="BJ4">
        <v>91.179599999999994</v>
      </c>
      <c r="BK4">
        <v>91.179599999999994</v>
      </c>
      <c r="BL4">
        <v>91.179599999999994</v>
      </c>
      <c r="BM4">
        <v>3.1793199999999998E-3</v>
      </c>
      <c r="BN4" t="s">
        <v>103</v>
      </c>
      <c r="BO4">
        <v>114.62</v>
      </c>
      <c r="BP4">
        <v>114.62</v>
      </c>
      <c r="BQ4">
        <v>114.62</v>
      </c>
      <c r="BR4">
        <v>363.73</v>
      </c>
      <c r="BS4">
        <v>363.73</v>
      </c>
      <c r="BT4">
        <v>363.73</v>
      </c>
      <c r="BU4">
        <v>1.27183E-2</v>
      </c>
      <c r="BV4" t="s">
        <v>103</v>
      </c>
      <c r="BW4" t="s">
        <v>28</v>
      </c>
      <c r="BX4">
        <v>1598.72</v>
      </c>
      <c r="BY4">
        <v>5.2921700000000002E-2</v>
      </c>
    </row>
    <row r="5" spans="1:77" x14ac:dyDescent="0.25">
      <c r="A5">
        <v>1</v>
      </c>
      <c r="B5">
        <v>2026</v>
      </c>
      <c r="C5">
        <v>3</v>
      </c>
      <c r="D5">
        <v>1</v>
      </c>
      <c r="E5" s="7">
        <v>1</v>
      </c>
      <c r="F5">
        <v>32628.6</v>
      </c>
      <c r="G5">
        <v>28812.400000000001</v>
      </c>
      <c r="H5" s="7">
        <v>6704.27</v>
      </c>
      <c r="I5" s="7">
        <v>0.43378</v>
      </c>
      <c r="J5">
        <v>21971.5</v>
      </c>
      <c r="K5">
        <v>63.35</v>
      </c>
      <c r="L5">
        <v>63.35</v>
      </c>
      <c r="M5">
        <v>63.35</v>
      </c>
      <c r="N5">
        <v>68.924400000000006</v>
      </c>
      <c r="O5">
        <v>68.924400000000006</v>
      </c>
      <c r="P5">
        <v>68.924400000000006</v>
      </c>
      <c r="Q5">
        <v>3.1642799999999998E-3</v>
      </c>
      <c r="R5" t="s">
        <v>103</v>
      </c>
      <c r="S5">
        <v>2.11</v>
      </c>
      <c r="T5">
        <v>2.11</v>
      </c>
      <c r="U5">
        <v>2.11</v>
      </c>
      <c r="V5">
        <v>3.9344199999999998</v>
      </c>
      <c r="W5">
        <v>3.9344199999999998</v>
      </c>
      <c r="X5">
        <v>3.9344199999999998</v>
      </c>
      <c r="Y5" s="40">
        <v>7.2154400000000002E-5</v>
      </c>
      <c r="Z5" t="s">
        <v>103</v>
      </c>
      <c r="AA5">
        <v>1133.95</v>
      </c>
      <c r="AB5">
        <v>1133.95</v>
      </c>
      <c r="AC5">
        <v>1133.95</v>
      </c>
      <c r="AD5">
        <v>1071.7</v>
      </c>
      <c r="AE5">
        <v>1071.7</v>
      </c>
      <c r="AF5">
        <v>1071.7</v>
      </c>
      <c r="AG5">
        <v>6.7454100000000003E-2</v>
      </c>
      <c r="AH5" t="s">
        <v>103</v>
      </c>
      <c r="AI5">
        <v>27.95</v>
      </c>
      <c r="AJ5">
        <v>27.95</v>
      </c>
      <c r="AK5">
        <v>27.95</v>
      </c>
      <c r="AL5">
        <v>28.896899999999999</v>
      </c>
      <c r="AM5">
        <v>28.896899999999999</v>
      </c>
      <c r="AN5">
        <v>28.896899999999999</v>
      </c>
      <c r="AO5">
        <v>1.5048699999999999E-3</v>
      </c>
      <c r="AP5" t="s">
        <v>103</v>
      </c>
      <c r="AQ5">
        <v>9.990000000000001E-4</v>
      </c>
      <c r="AR5">
        <v>9.990000000000001E-4</v>
      </c>
      <c r="AS5">
        <v>9.990000000000001E-4</v>
      </c>
      <c r="AT5">
        <v>8.4722499999999995E-4</v>
      </c>
      <c r="AU5">
        <v>8.4722499999999995E-4</v>
      </c>
      <c r="AV5">
        <v>8.4722499999999995E-4</v>
      </c>
      <c r="AW5" s="40">
        <v>6.8759E-8</v>
      </c>
      <c r="AX5" t="s">
        <v>103</v>
      </c>
      <c r="AY5">
        <v>150.19</v>
      </c>
      <c r="AZ5">
        <v>150.19</v>
      </c>
      <c r="BA5">
        <v>150.19</v>
      </c>
      <c r="BB5">
        <v>181.63200000000001</v>
      </c>
      <c r="BC5">
        <v>181.63200000000001</v>
      </c>
      <c r="BD5">
        <v>181.63200000000001</v>
      </c>
      <c r="BE5">
        <v>7.3877500000000002E-3</v>
      </c>
      <c r="BF5" t="s">
        <v>103</v>
      </c>
      <c r="BG5">
        <v>36</v>
      </c>
      <c r="BH5">
        <v>36</v>
      </c>
      <c r="BI5">
        <v>36</v>
      </c>
      <c r="BJ5">
        <v>115.717</v>
      </c>
      <c r="BK5">
        <v>115.717</v>
      </c>
      <c r="BL5">
        <v>115.717</v>
      </c>
      <c r="BM5">
        <v>2.7321300000000001E-3</v>
      </c>
      <c r="BN5" t="s">
        <v>103</v>
      </c>
      <c r="BO5">
        <v>108.06</v>
      </c>
      <c r="BP5">
        <v>108.06</v>
      </c>
      <c r="BQ5">
        <v>108.06</v>
      </c>
      <c r="BR5">
        <v>382.78800000000001</v>
      </c>
      <c r="BS5">
        <v>382.78800000000001</v>
      </c>
      <c r="BT5">
        <v>382.78800000000001</v>
      </c>
      <c r="BU5">
        <v>1.0225E-2</v>
      </c>
      <c r="BV5" t="s">
        <v>103</v>
      </c>
      <c r="BW5" t="s">
        <v>28</v>
      </c>
      <c r="BX5">
        <v>1521.61</v>
      </c>
      <c r="BY5">
        <v>5.2810900000000001E-2</v>
      </c>
    </row>
    <row r="6" spans="1:77" x14ac:dyDescent="0.25">
      <c r="A6">
        <v>1</v>
      </c>
      <c r="B6">
        <v>2027</v>
      </c>
      <c r="C6">
        <v>3</v>
      </c>
      <c r="D6">
        <v>1</v>
      </c>
      <c r="E6" s="7">
        <v>1</v>
      </c>
      <c r="F6">
        <v>33443</v>
      </c>
      <c r="G6">
        <v>31549.1</v>
      </c>
      <c r="H6" s="7">
        <v>6435.28</v>
      </c>
      <c r="I6" s="7">
        <v>0.41637600000000002</v>
      </c>
      <c r="J6">
        <v>21422.1</v>
      </c>
      <c r="K6">
        <v>134.70599999999999</v>
      </c>
      <c r="L6">
        <v>134.70599999999999</v>
      </c>
      <c r="M6">
        <v>134.70599999999999</v>
      </c>
      <c r="N6">
        <v>158.16</v>
      </c>
      <c r="O6">
        <v>158.16</v>
      </c>
      <c r="P6">
        <v>158.16</v>
      </c>
      <c r="Q6">
        <v>7.3140100000000001E-3</v>
      </c>
      <c r="R6" t="s">
        <v>103</v>
      </c>
      <c r="S6">
        <v>4.4870000000000001</v>
      </c>
      <c r="T6">
        <v>4.4870000000000001</v>
      </c>
      <c r="U6">
        <v>4.4870000000000001</v>
      </c>
      <c r="V6">
        <v>9.4511699999999994</v>
      </c>
      <c r="W6">
        <v>9.4511699999999994</v>
      </c>
      <c r="X6">
        <v>9.4511699999999994</v>
      </c>
      <c r="Y6">
        <v>1.4697500000000001E-4</v>
      </c>
      <c r="Z6" t="s">
        <v>103</v>
      </c>
      <c r="AA6">
        <v>2486.2199999999998</v>
      </c>
      <c r="AB6">
        <v>2486.2199999999998</v>
      </c>
      <c r="AC6">
        <v>2486.2199999999998</v>
      </c>
      <c r="AD6">
        <v>2475.5500000000002</v>
      </c>
      <c r="AE6">
        <v>2475.5500000000002</v>
      </c>
      <c r="AF6">
        <v>2475.5500000000002</v>
      </c>
      <c r="AG6">
        <v>0.166017</v>
      </c>
      <c r="AH6" t="s">
        <v>103</v>
      </c>
      <c r="AI6">
        <v>59.432000000000002</v>
      </c>
      <c r="AJ6">
        <v>59.432000000000002</v>
      </c>
      <c r="AK6">
        <v>59.432000000000002</v>
      </c>
      <c r="AL6">
        <v>65.905199999999994</v>
      </c>
      <c r="AM6">
        <v>65.905199999999994</v>
      </c>
      <c r="AN6">
        <v>65.905199999999994</v>
      </c>
      <c r="AO6">
        <v>3.52323E-3</v>
      </c>
      <c r="AP6" t="s">
        <v>103</v>
      </c>
      <c r="AQ6">
        <v>1.9989999999999999E-3</v>
      </c>
      <c r="AR6">
        <v>1.9989999999999999E-3</v>
      </c>
      <c r="AS6">
        <v>1.9989999999999999E-3</v>
      </c>
      <c r="AT6">
        <v>1.7440999999999999E-3</v>
      </c>
      <c r="AU6">
        <v>1.7440999999999999E-3</v>
      </c>
      <c r="AV6">
        <v>1.7440999999999999E-3</v>
      </c>
      <c r="AW6" s="40">
        <v>1.5763299999999999E-7</v>
      </c>
      <c r="AX6" t="s">
        <v>103</v>
      </c>
      <c r="AY6">
        <v>319.36099999999999</v>
      </c>
      <c r="AZ6">
        <v>319.36099999999999</v>
      </c>
      <c r="BA6">
        <v>319.36099999999999</v>
      </c>
      <c r="BB6">
        <v>422.351</v>
      </c>
      <c r="BC6">
        <v>422.351</v>
      </c>
      <c r="BD6">
        <v>422.351</v>
      </c>
      <c r="BE6">
        <v>1.6814699999999998E-2</v>
      </c>
      <c r="BF6" t="s">
        <v>103</v>
      </c>
      <c r="BG6">
        <v>76.55</v>
      </c>
      <c r="BH6">
        <v>76.55</v>
      </c>
      <c r="BI6">
        <v>76.55</v>
      </c>
      <c r="BJ6">
        <v>246.10400000000001</v>
      </c>
      <c r="BK6">
        <v>246.10400000000001</v>
      </c>
      <c r="BL6">
        <v>246.10400000000001</v>
      </c>
      <c r="BM6">
        <v>5.0633400000000004E-3</v>
      </c>
      <c r="BN6" t="s">
        <v>103</v>
      </c>
      <c r="BO6">
        <v>236.751</v>
      </c>
      <c r="BP6">
        <v>236.751</v>
      </c>
      <c r="BQ6">
        <v>236.751</v>
      </c>
      <c r="BR6">
        <v>802.66600000000005</v>
      </c>
      <c r="BS6">
        <v>802.66600000000005</v>
      </c>
      <c r="BT6">
        <v>802.66600000000005</v>
      </c>
      <c r="BU6">
        <v>1.76872E-2</v>
      </c>
      <c r="BV6" t="s">
        <v>103</v>
      </c>
      <c r="BW6" t="s">
        <v>28</v>
      </c>
      <c r="BX6">
        <v>3317.51</v>
      </c>
      <c r="BY6">
        <v>0.105154</v>
      </c>
    </row>
    <row r="7" spans="1:77" x14ac:dyDescent="0.25">
      <c r="A7">
        <v>1</v>
      </c>
      <c r="B7">
        <v>2028</v>
      </c>
      <c r="C7">
        <v>3</v>
      </c>
      <c r="D7">
        <v>1</v>
      </c>
      <c r="E7" s="7">
        <v>0.98750599999999999</v>
      </c>
      <c r="F7">
        <v>32730.400000000001</v>
      </c>
      <c r="G7">
        <v>30915.9</v>
      </c>
      <c r="H7" s="7">
        <v>5958.81</v>
      </c>
      <c r="I7" s="7">
        <v>0.38554699999999997</v>
      </c>
      <c r="J7">
        <v>20405.099999999999</v>
      </c>
      <c r="K7">
        <v>129.38399999999999</v>
      </c>
      <c r="L7">
        <v>129.38399999999999</v>
      </c>
      <c r="M7">
        <v>129.38399999999999</v>
      </c>
      <c r="N7">
        <v>165.42500000000001</v>
      </c>
      <c r="O7">
        <v>165.42500000000001</v>
      </c>
      <c r="P7">
        <v>165.42500000000001</v>
      </c>
      <c r="Q7">
        <v>7.4298799999999998E-3</v>
      </c>
      <c r="R7" t="s">
        <v>103</v>
      </c>
      <c r="S7">
        <v>4.3090000000000002</v>
      </c>
      <c r="T7">
        <v>4.3090000000000002</v>
      </c>
      <c r="U7">
        <v>4.3090000000000002</v>
      </c>
      <c r="V7">
        <v>9.03078</v>
      </c>
      <c r="W7">
        <v>9.03078</v>
      </c>
      <c r="X7">
        <v>9.03078</v>
      </c>
      <c r="Y7">
        <v>1.4276100000000001E-4</v>
      </c>
      <c r="Z7" t="s">
        <v>103</v>
      </c>
      <c r="AA7">
        <v>2387.98</v>
      </c>
      <c r="AB7">
        <v>2387.98</v>
      </c>
      <c r="AC7">
        <v>2387.98</v>
      </c>
      <c r="AD7">
        <v>2570.27</v>
      </c>
      <c r="AE7">
        <v>2570.27</v>
      </c>
      <c r="AF7">
        <v>2570.27</v>
      </c>
      <c r="AG7">
        <v>0.177623</v>
      </c>
      <c r="AH7" t="s">
        <v>103</v>
      </c>
      <c r="AI7">
        <v>57.084000000000003</v>
      </c>
      <c r="AJ7">
        <v>57.084000000000003</v>
      </c>
      <c r="AK7">
        <v>57.084000000000003</v>
      </c>
      <c r="AL7">
        <v>68.784800000000004</v>
      </c>
      <c r="AM7">
        <v>68.784800000000004</v>
      </c>
      <c r="AN7">
        <v>68.784800000000004</v>
      </c>
      <c r="AO7">
        <v>3.6583800000000001E-3</v>
      </c>
      <c r="AP7" t="s">
        <v>103</v>
      </c>
      <c r="AQ7">
        <v>1.9989999999999999E-3</v>
      </c>
      <c r="AR7">
        <v>1.9989999999999999E-3</v>
      </c>
      <c r="AS7">
        <v>1.9989999999999999E-3</v>
      </c>
      <c r="AT7">
        <v>1.8499199999999999E-3</v>
      </c>
      <c r="AU7">
        <v>1.8499199999999999E-3</v>
      </c>
      <c r="AV7">
        <v>1.8499199999999999E-3</v>
      </c>
      <c r="AW7" s="40">
        <v>1.8262999999999999E-7</v>
      </c>
      <c r="AX7" t="s">
        <v>103</v>
      </c>
      <c r="AY7">
        <v>306.74299999999999</v>
      </c>
      <c r="AZ7">
        <v>306.74299999999999</v>
      </c>
      <c r="BA7">
        <v>306.74299999999999</v>
      </c>
      <c r="BB7">
        <v>435.35199999999998</v>
      </c>
      <c r="BC7">
        <v>435.35199999999998</v>
      </c>
      <c r="BD7">
        <v>435.35199999999998</v>
      </c>
      <c r="BE7">
        <v>1.70084E-2</v>
      </c>
      <c r="BF7" t="s">
        <v>103</v>
      </c>
      <c r="BG7">
        <v>73.525000000000006</v>
      </c>
      <c r="BH7">
        <v>73.525000000000006</v>
      </c>
      <c r="BI7">
        <v>73.525000000000006</v>
      </c>
      <c r="BJ7">
        <v>223.31</v>
      </c>
      <c r="BK7">
        <v>223.31</v>
      </c>
      <c r="BL7">
        <v>223.31</v>
      </c>
      <c r="BM7">
        <v>5.0152900000000004E-3</v>
      </c>
      <c r="BN7" t="s">
        <v>103</v>
      </c>
      <c r="BO7">
        <v>227.39699999999999</v>
      </c>
      <c r="BP7">
        <v>227.39699999999999</v>
      </c>
      <c r="BQ7">
        <v>227.39699999999999</v>
      </c>
      <c r="BR7">
        <v>705.08900000000006</v>
      </c>
      <c r="BS7">
        <v>705.08900000000006</v>
      </c>
      <c r="BT7">
        <v>705.08900000000006</v>
      </c>
      <c r="BU7">
        <v>1.5209500000000001E-2</v>
      </c>
      <c r="BV7" t="s">
        <v>103</v>
      </c>
      <c r="BW7" t="s">
        <v>28</v>
      </c>
      <c r="BX7">
        <v>3186.43</v>
      </c>
      <c r="BY7">
        <v>0.10306800000000001</v>
      </c>
    </row>
    <row r="8" spans="1:77" x14ac:dyDescent="0.25">
      <c r="A8">
        <v>1</v>
      </c>
      <c r="B8">
        <v>2029</v>
      </c>
      <c r="C8">
        <v>3</v>
      </c>
      <c r="D8">
        <v>1</v>
      </c>
      <c r="E8" s="7">
        <v>0.97170699999999999</v>
      </c>
      <c r="F8">
        <v>32090.400000000001</v>
      </c>
      <c r="G8">
        <v>30330.5</v>
      </c>
      <c r="H8" s="7">
        <v>5698.46</v>
      </c>
      <c r="I8" s="7">
        <v>0.36870199999999997</v>
      </c>
      <c r="J8">
        <v>19824.400000000001</v>
      </c>
      <c r="K8">
        <v>126.05</v>
      </c>
      <c r="L8">
        <v>126.05</v>
      </c>
      <c r="M8">
        <v>126.05</v>
      </c>
      <c r="N8">
        <v>167.96299999999999</v>
      </c>
      <c r="O8">
        <v>167.96299999999999</v>
      </c>
      <c r="P8">
        <v>167.96299999999999</v>
      </c>
      <c r="Q8">
        <v>7.2576799999999999E-3</v>
      </c>
      <c r="R8" t="s">
        <v>103</v>
      </c>
      <c r="S8">
        <v>4.1980000000000004</v>
      </c>
      <c r="T8">
        <v>4.1980000000000004</v>
      </c>
      <c r="U8">
        <v>4.1980000000000004</v>
      </c>
      <c r="V8">
        <v>8.6061899999999998</v>
      </c>
      <c r="W8">
        <v>8.6061899999999998</v>
      </c>
      <c r="X8">
        <v>8.6061899999999998</v>
      </c>
      <c r="Y8">
        <v>1.4178800000000001E-4</v>
      </c>
      <c r="Z8" t="s">
        <v>103</v>
      </c>
      <c r="AA8">
        <v>2326.4499999999998</v>
      </c>
      <c r="AB8">
        <v>2326.4499999999998</v>
      </c>
      <c r="AC8">
        <v>2326.4499999999998</v>
      </c>
      <c r="AD8">
        <v>2653.84</v>
      </c>
      <c r="AE8">
        <v>2653.84</v>
      </c>
      <c r="AF8">
        <v>2653.84</v>
      </c>
      <c r="AG8">
        <v>0.180811</v>
      </c>
      <c r="AH8" t="s">
        <v>103</v>
      </c>
      <c r="AI8">
        <v>55.613</v>
      </c>
      <c r="AJ8">
        <v>55.613</v>
      </c>
      <c r="AK8">
        <v>55.613</v>
      </c>
      <c r="AL8">
        <v>70.259</v>
      </c>
      <c r="AM8">
        <v>70.259</v>
      </c>
      <c r="AN8">
        <v>70.259</v>
      </c>
      <c r="AO8">
        <v>3.6391599999999998E-3</v>
      </c>
      <c r="AP8" t="s">
        <v>103</v>
      </c>
      <c r="AQ8">
        <v>1.9989999999999999E-3</v>
      </c>
      <c r="AR8">
        <v>1.9989999999999999E-3</v>
      </c>
      <c r="AS8">
        <v>1.9989999999999999E-3</v>
      </c>
      <c r="AT8">
        <v>1.9697299999999998E-3</v>
      </c>
      <c r="AU8">
        <v>1.9697299999999998E-3</v>
      </c>
      <c r="AV8">
        <v>1.9697299999999998E-3</v>
      </c>
      <c r="AW8" s="40">
        <v>1.9863600000000001E-7</v>
      </c>
      <c r="AX8" t="s">
        <v>103</v>
      </c>
      <c r="AY8">
        <v>298.839</v>
      </c>
      <c r="AZ8">
        <v>298.839</v>
      </c>
      <c r="BA8">
        <v>298.839</v>
      </c>
      <c r="BB8">
        <v>435.30599999999998</v>
      </c>
      <c r="BC8">
        <v>435.30599999999998</v>
      </c>
      <c r="BD8">
        <v>435.30599999999998</v>
      </c>
      <c r="BE8">
        <v>1.6806399999999999E-2</v>
      </c>
      <c r="BF8" t="s">
        <v>103</v>
      </c>
      <c r="BG8">
        <v>71.631</v>
      </c>
      <c r="BH8">
        <v>71.631</v>
      </c>
      <c r="BI8">
        <v>71.631</v>
      </c>
      <c r="BJ8">
        <v>211.39099999999999</v>
      </c>
      <c r="BK8">
        <v>211.39099999999999</v>
      </c>
      <c r="BL8">
        <v>211.39099999999999</v>
      </c>
      <c r="BM8">
        <v>5.2126999999999998E-3</v>
      </c>
      <c r="BN8" t="s">
        <v>103</v>
      </c>
      <c r="BO8">
        <v>221.53700000000001</v>
      </c>
      <c r="BP8">
        <v>221.53700000000001</v>
      </c>
      <c r="BQ8">
        <v>221.53700000000001</v>
      </c>
      <c r="BR8">
        <v>657.63699999999994</v>
      </c>
      <c r="BS8">
        <v>657.63699999999994</v>
      </c>
      <c r="BT8">
        <v>657.63699999999994</v>
      </c>
      <c r="BU8">
        <v>1.52006E-2</v>
      </c>
      <c r="BV8" t="s">
        <v>103</v>
      </c>
      <c r="BW8" t="s">
        <v>28</v>
      </c>
      <c r="BX8">
        <v>3104.32</v>
      </c>
      <c r="BY8">
        <v>0.10235</v>
      </c>
    </row>
    <row r="9" spans="1:77" x14ac:dyDescent="0.25">
      <c r="A9">
        <v>1</v>
      </c>
      <c r="B9">
        <v>2030</v>
      </c>
      <c r="C9">
        <v>3</v>
      </c>
      <c r="D9">
        <v>1</v>
      </c>
      <c r="E9" s="7">
        <v>0.96035599999999999</v>
      </c>
      <c r="F9">
        <v>31333</v>
      </c>
      <c r="G9">
        <v>29646.400000000001</v>
      </c>
      <c r="H9" s="7">
        <v>5525.01</v>
      </c>
      <c r="I9" s="7">
        <v>0.35748000000000002</v>
      </c>
      <c r="J9">
        <v>19427.2</v>
      </c>
      <c r="K9">
        <v>123.827</v>
      </c>
      <c r="L9">
        <v>123.827</v>
      </c>
      <c r="M9">
        <v>123.827</v>
      </c>
      <c r="N9">
        <v>165.61600000000001</v>
      </c>
      <c r="O9">
        <v>165.61600000000001</v>
      </c>
      <c r="P9">
        <v>165.61600000000001</v>
      </c>
      <c r="Q9">
        <v>7.0904399999999999E-3</v>
      </c>
      <c r="R9" t="s">
        <v>103</v>
      </c>
      <c r="S9">
        <v>4.1239999999999997</v>
      </c>
      <c r="T9">
        <v>4.1239999999999997</v>
      </c>
      <c r="U9">
        <v>4.1239999999999997</v>
      </c>
      <c r="V9">
        <v>8.29115</v>
      </c>
      <c r="W9">
        <v>8.29115</v>
      </c>
      <c r="X9">
        <v>8.29115</v>
      </c>
      <c r="Y9">
        <v>1.4295200000000001E-4</v>
      </c>
      <c r="Z9" t="s">
        <v>103</v>
      </c>
      <c r="AA9">
        <v>2285.42</v>
      </c>
      <c r="AB9">
        <v>2285.42</v>
      </c>
      <c r="AC9">
        <v>2285.42</v>
      </c>
      <c r="AD9">
        <v>2663.04</v>
      </c>
      <c r="AE9">
        <v>2663.04</v>
      </c>
      <c r="AF9">
        <v>2663.04</v>
      </c>
      <c r="AG9">
        <v>0.178845</v>
      </c>
      <c r="AH9" t="s">
        <v>103</v>
      </c>
      <c r="AI9">
        <v>54.631999999999998</v>
      </c>
      <c r="AJ9">
        <v>54.631999999999998</v>
      </c>
      <c r="AK9">
        <v>54.631999999999998</v>
      </c>
      <c r="AL9">
        <v>69.693399999999997</v>
      </c>
      <c r="AM9">
        <v>69.693399999999997</v>
      </c>
      <c r="AN9">
        <v>69.693399999999997</v>
      </c>
      <c r="AO9">
        <v>3.5737E-3</v>
      </c>
      <c r="AP9" t="s">
        <v>103</v>
      </c>
      <c r="AQ9">
        <v>1.9989999999999999E-3</v>
      </c>
      <c r="AR9">
        <v>1.9989999999999999E-3</v>
      </c>
      <c r="AS9">
        <v>1.9989999999999999E-3</v>
      </c>
      <c r="AT9">
        <v>2.0430000000000001E-3</v>
      </c>
      <c r="AU9">
        <v>2.0430000000000001E-3</v>
      </c>
      <c r="AV9">
        <v>2.0430000000000001E-3</v>
      </c>
      <c r="AW9" s="40">
        <v>2.0423800000000001E-7</v>
      </c>
      <c r="AX9" t="s">
        <v>103</v>
      </c>
      <c r="AY9">
        <v>293.56799999999998</v>
      </c>
      <c r="AZ9">
        <v>293.56799999999998</v>
      </c>
      <c r="BA9">
        <v>293.56799999999998</v>
      </c>
      <c r="BB9">
        <v>426.49700000000001</v>
      </c>
      <c r="BC9">
        <v>426.49700000000001</v>
      </c>
      <c r="BD9">
        <v>426.49700000000001</v>
      </c>
      <c r="BE9">
        <v>1.6608499999999998E-2</v>
      </c>
      <c r="BF9" t="s">
        <v>103</v>
      </c>
      <c r="BG9">
        <v>70.367000000000004</v>
      </c>
      <c r="BH9">
        <v>70.367000000000004</v>
      </c>
      <c r="BI9">
        <v>70.367000000000004</v>
      </c>
      <c r="BJ9">
        <v>204.774</v>
      </c>
      <c r="BK9">
        <v>204.774</v>
      </c>
      <c r="BL9">
        <v>204.774</v>
      </c>
      <c r="BM9">
        <v>5.4007500000000002E-3</v>
      </c>
      <c r="BN9" t="s">
        <v>103</v>
      </c>
      <c r="BO9">
        <v>217.63</v>
      </c>
      <c r="BP9">
        <v>217.63</v>
      </c>
      <c r="BQ9">
        <v>217.63</v>
      </c>
      <c r="BR9">
        <v>641.726</v>
      </c>
      <c r="BS9">
        <v>641.726</v>
      </c>
      <c r="BT9">
        <v>641.726</v>
      </c>
      <c r="BU9">
        <v>1.6092599999999999E-2</v>
      </c>
      <c r="BV9" t="s">
        <v>103</v>
      </c>
      <c r="BW9" t="s">
        <v>28</v>
      </c>
      <c r="BX9">
        <v>3049.57</v>
      </c>
      <c r="BY9">
        <v>0.102865</v>
      </c>
    </row>
    <row r="10" spans="1:77" x14ac:dyDescent="0.25">
      <c r="A10">
        <v>1</v>
      </c>
      <c r="B10">
        <v>2031</v>
      </c>
      <c r="C10">
        <v>3</v>
      </c>
      <c r="D10">
        <v>1</v>
      </c>
      <c r="E10" s="7">
        <v>0.94905099999999998</v>
      </c>
      <c r="F10">
        <v>30406.3</v>
      </c>
      <c r="G10">
        <v>28763.7</v>
      </c>
      <c r="H10" s="7">
        <v>5362.46</v>
      </c>
      <c r="I10" s="7">
        <v>0.34696199999999999</v>
      </c>
      <c r="J10">
        <v>19047.099999999999</v>
      </c>
      <c r="K10">
        <v>121.354</v>
      </c>
      <c r="L10">
        <v>121.354</v>
      </c>
      <c r="M10">
        <v>121.354</v>
      </c>
      <c r="N10">
        <v>160.71899999999999</v>
      </c>
      <c r="O10">
        <v>160.71899999999999</v>
      </c>
      <c r="P10">
        <v>160.71899999999999</v>
      </c>
      <c r="Q10">
        <v>7.0251899999999997E-3</v>
      </c>
      <c r="R10" t="s">
        <v>103</v>
      </c>
      <c r="S10">
        <v>4.0419999999999998</v>
      </c>
      <c r="T10">
        <v>4.0419999999999998</v>
      </c>
      <c r="U10">
        <v>4.0419999999999998</v>
      </c>
      <c r="V10">
        <v>8.0163399999999996</v>
      </c>
      <c r="W10">
        <v>8.0163399999999996</v>
      </c>
      <c r="X10">
        <v>8.0163399999999996</v>
      </c>
      <c r="Y10">
        <v>1.4483700000000001E-4</v>
      </c>
      <c r="Z10" t="s">
        <v>103</v>
      </c>
      <c r="AA10">
        <v>2239.7800000000002</v>
      </c>
      <c r="AB10">
        <v>2239.7800000000002</v>
      </c>
      <c r="AC10">
        <v>2239.7800000000002</v>
      </c>
      <c r="AD10">
        <v>2605.39</v>
      </c>
      <c r="AE10">
        <v>2605.39</v>
      </c>
      <c r="AF10">
        <v>2605.39</v>
      </c>
      <c r="AG10">
        <v>0.176124</v>
      </c>
      <c r="AH10" t="s">
        <v>103</v>
      </c>
      <c r="AI10">
        <v>53.540999999999997</v>
      </c>
      <c r="AJ10">
        <v>53.540999999999997</v>
      </c>
      <c r="AK10">
        <v>53.540999999999997</v>
      </c>
      <c r="AL10">
        <v>67.796300000000002</v>
      </c>
      <c r="AM10">
        <v>67.796300000000002</v>
      </c>
      <c r="AN10">
        <v>67.796300000000002</v>
      </c>
      <c r="AO10">
        <v>3.5294699999999998E-3</v>
      </c>
      <c r="AP10" t="s">
        <v>103</v>
      </c>
      <c r="AQ10">
        <v>1.9989999999999999E-3</v>
      </c>
      <c r="AR10">
        <v>1.9989999999999999E-3</v>
      </c>
      <c r="AS10">
        <v>1.9989999999999999E-3</v>
      </c>
      <c r="AT10">
        <v>2.0617999999999999E-3</v>
      </c>
      <c r="AU10">
        <v>2.0617999999999999E-3</v>
      </c>
      <c r="AV10">
        <v>2.0617999999999999E-3</v>
      </c>
      <c r="AW10" s="40">
        <v>2.0571699999999999E-7</v>
      </c>
      <c r="AX10" t="s">
        <v>103</v>
      </c>
      <c r="AY10">
        <v>287.70600000000002</v>
      </c>
      <c r="AZ10">
        <v>287.70600000000002</v>
      </c>
      <c r="BA10">
        <v>287.70600000000002</v>
      </c>
      <c r="BB10">
        <v>413.19299999999998</v>
      </c>
      <c r="BC10">
        <v>413.19299999999998</v>
      </c>
      <c r="BD10">
        <v>413.19299999999998</v>
      </c>
      <c r="BE10">
        <v>1.6530799999999998E-2</v>
      </c>
      <c r="BF10" t="s">
        <v>103</v>
      </c>
      <c r="BG10">
        <v>68.962000000000003</v>
      </c>
      <c r="BH10">
        <v>68.962000000000003</v>
      </c>
      <c r="BI10">
        <v>68.962000000000003</v>
      </c>
      <c r="BJ10">
        <v>199.315</v>
      </c>
      <c r="BK10">
        <v>199.315</v>
      </c>
      <c r="BL10">
        <v>199.315</v>
      </c>
      <c r="BM10">
        <v>5.5387099999999996E-3</v>
      </c>
      <c r="BN10" t="s">
        <v>103</v>
      </c>
      <c r="BO10">
        <v>213.28399999999999</v>
      </c>
      <c r="BP10">
        <v>213.28399999999999</v>
      </c>
      <c r="BQ10">
        <v>213.28399999999999</v>
      </c>
      <c r="BR10">
        <v>631.79600000000005</v>
      </c>
      <c r="BS10">
        <v>631.79600000000005</v>
      </c>
      <c r="BT10">
        <v>631.79600000000005</v>
      </c>
      <c r="BU10">
        <v>1.69097E-2</v>
      </c>
      <c r="BV10" t="s">
        <v>103</v>
      </c>
      <c r="BW10" t="s">
        <v>28</v>
      </c>
      <c r="BX10">
        <v>2988.67</v>
      </c>
      <c r="BY10">
        <v>0.103904</v>
      </c>
    </row>
    <row r="11" spans="1:77" x14ac:dyDescent="0.25">
      <c r="A11">
        <v>1</v>
      </c>
      <c r="B11">
        <v>2032</v>
      </c>
      <c r="C11">
        <v>3</v>
      </c>
      <c r="D11">
        <v>1</v>
      </c>
      <c r="E11" s="7">
        <v>0.935531</v>
      </c>
      <c r="F11">
        <v>29355</v>
      </c>
      <c r="G11">
        <v>27745.5</v>
      </c>
      <c r="H11" s="7">
        <v>5180.2</v>
      </c>
      <c r="I11" s="7">
        <v>0.33517000000000002</v>
      </c>
      <c r="J11">
        <v>18611.599999999999</v>
      </c>
      <c r="K11">
        <v>117.941</v>
      </c>
      <c r="L11">
        <v>117.941</v>
      </c>
      <c r="M11">
        <v>117.941</v>
      </c>
      <c r="N11">
        <v>154.672</v>
      </c>
      <c r="O11">
        <v>154.672</v>
      </c>
      <c r="P11">
        <v>154.672</v>
      </c>
      <c r="Q11">
        <v>7.0221199999999998E-3</v>
      </c>
      <c r="R11" t="s">
        <v>103</v>
      </c>
      <c r="S11">
        <v>3.9279999999999999</v>
      </c>
      <c r="T11">
        <v>3.9279999999999999</v>
      </c>
      <c r="U11">
        <v>3.9279999999999999</v>
      </c>
      <c r="V11">
        <v>7.7418100000000001</v>
      </c>
      <c r="W11">
        <v>7.7418100000000001</v>
      </c>
      <c r="X11">
        <v>7.7418100000000001</v>
      </c>
      <c r="Y11">
        <v>1.46193E-4</v>
      </c>
      <c r="Z11" t="s">
        <v>103</v>
      </c>
      <c r="AA11">
        <v>2176.7800000000002</v>
      </c>
      <c r="AB11">
        <v>2176.7800000000002</v>
      </c>
      <c r="AC11">
        <v>2176.7800000000002</v>
      </c>
      <c r="AD11">
        <v>2511.04</v>
      </c>
      <c r="AE11">
        <v>2511.04</v>
      </c>
      <c r="AF11">
        <v>2511.04</v>
      </c>
      <c r="AG11">
        <v>0.17436099999999999</v>
      </c>
      <c r="AH11" t="s">
        <v>103</v>
      </c>
      <c r="AI11">
        <v>52.034999999999997</v>
      </c>
      <c r="AJ11">
        <v>52.034999999999997</v>
      </c>
      <c r="AK11">
        <v>52.034999999999997</v>
      </c>
      <c r="AL11">
        <v>65.254199999999997</v>
      </c>
      <c r="AM11">
        <v>65.254199999999997</v>
      </c>
      <c r="AN11">
        <v>65.254199999999997</v>
      </c>
      <c r="AO11">
        <v>3.5120699999999999E-3</v>
      </c>
      <c r="AP11" t="s">
        <v>103</v>
      </c>
      <c r="AQ11">
        <v>1.9989999999999999E-3</v>
      </c>
      <c r="AR11">
        <v>1.9989999999999999E-3</v>
      </c>
      <c r="AS11">
        <v>1.9989999999999999E-3</v>
      </c>
      <c r="AT11">
        <v>2.0535000000000002E-3</v>
      </c>
      <c r="AU11">
        <v>2.0535000000000002E-3</v>
      </c>
      <c r="AV11">
        <v>2.0535000000000002E-3</v>
      </c>
      <c r="AW11" s="40">
        <v>2.08432E-7</v>
      </c>
      <c r="AX11" t="s">
        <v>103</v>
      </c>
      <c r="AY11">
        <v>279.613</v>
      </c>
      <c r="AZ11">
        <v>279.613</v>
      </c>
      <c r="BA11">
        <v>279.613</v>
      </c>
      <c r="BB11">
        <v>397.71</v>
      </c>
      <c r="BC11">
        <v>397.71</v>
      </c>
      <c r="BD11">
        <v>397.71</v>
      </c>
      <c r="BE11">
        <v>1.6525999999999999E-2</v>
      </c>
      <c r="BF11" t="s">
        <v>103</v>
      </c>
      <c r="BG11">
        <v>67.022000000000006</v>
      </c>
      <c r="BH11">
        <v>67.022000000000006</v>
      </c>
      <c r="BI11">
        <v>67.022000000000006</v>
      </c>
      <c r="BJ11">
        <v>193.57300000000001</v>
      </c>
      <c r="BK11">
        <v>193.57300000000001</v>
      </c>
      <c r="BL11">
        <v>193.57300000000001</v>
      </c>
      <c r="BM11">
        <v>5.6084699999999999E-3</v>
      </c>
      <c r="BN11" t="s">
        <v>103</v>
      </c>
      <c r="BO11">
        <v>207.285</v>
      </c>
      <c r="BP11">
        <v>207.285</v>
      </c>
      <c r="BQ11">
        <v>207.285</v>
      </c>
      <c r="BR11">
        <v>617.62</v>
      </c>
      <c r="BS11">
        <v>617.62</v>
      </c>
      <c r="BT11">
        <v>617.62</v>
      </c>
      <c r="BU11">
        <v>1.73589E-2</v>
      </c>
      <c r="BV11" t="s">
        <v>103</v>
      </c>
      <c r="BW11" t="s">
        <v>28</v>
      </c>
      <c r="BX11">
        <v>2904.61</v>
      </c>
      <c r="BY11">
        <v>0.104688</v>
      </c>
    </row>
    <row r="12" spans="1:77" x14ac:dyDescent="0.25">
      <c r="A12">
        <v>1</v>
      </c>
      <c r="B12">
        <v>2033</v>
      </c>
      <c r="C12">
        <v>3</v>
      </c>
      <c r="D12">
        <v>1</v>
      </c>
      <c r="E12" s="7">
        <v>0.91949400000000003</v>
      </c>
      <c r="F12">
        <v>28261</v>
      </c>
      <c r="G12">
        <v>26684.9</v>
      </c>
      <c r="H12" s="7">
        <v>4979.4399999999996</v>
      </c>
      <c r="I12" s="7">
        <v>0.32218000000000002</v>
      </c>
      <c r="J12">
        <v>18120.099999999999</v>
      </c>
      <c r="K12">
        <v>113.82299999999999</v>
      </c>
      <c r="L12">
        <v>113.82299999999999</v>
      </c>
      <c r="M12">
        <v>113.82299999999999</v>
      </c>
      <c r="N12">
        <v>148.434</v>
      </c>
      <c r="O12">
        <v>148.434</v>
      </c>
      <c r="P12">
        <v>148.434</v>
      </c>
      <c r="Q12">
        <v>7.0429100000000003E-3</v>
      </c>
      <c r="R12" t="s">
        <v>103</v>
      </c>
      <c r="S12">
        <v>3.7909999999999999</v>
      </c>
      <c r="T12">
        <v>3.7909999999999999</v>
      </c>
      <c r="U12">
        <v>3.7909999999999999</v>
      </c>
      <c r="V12">
        <v>7.4703900000000001</v>
      </c>
      <c r="W12">
        <v>7.4703900000000001</v>
      </c>
      <c r="X12">
        <v>7.4703900000000001</v>
      </c>
      <c r="Y12">
        <v>1.46806E-4</v>
      </c>
      <c r="Z12" t="s">
        <v>103</v>
      </c>
      <c r="AA12">
        <v>2100.7800000000002</v>
      </c>
      <c r="AB12">
        <v>2100.7800000000002</v>
      </c>
      <c r="AC12">
        <v>2100.7800000000002</v>
      </c>
      <c r="AD12">
        <v>2406.6999999999998</v>
      </c>
      <c r="AE12">
        <v>2406.6999999999998</v>
      </c>
      <c r="AF12">
        <v>2406.6999999999998</v>
      </c>
      <c r="AG12">
        <v>0.17375099999999999</v>
      </c>
      <c r="AH12" t="s">
        <v>103</v>
      </c>
      <c r="AI12">
        <v>50.219000000000001</v>
      </c>
      <c r="AJ12">
        <v>50.219000000000001</v>
      </c>
      <c r="AK12">
        <v>50.219000000000001</v>
      </c>
      <c r="AL12">
        <v>62.585500000000003</v>
      </c>
      <c r="AM12">
        <v>62.585500000000003</v>
      </c>
      <c r="AN12">
        <v>62.585500000000003</v>
      </c>
      <c r="AO12">
        <v>3.5125199999999999E-3</v>
      </c>
      <c r="AP12" t="s">
        <v>103</v>
      </c>
      <c r="AQ12">
        <v>1.9989999999999999E-3</v>
      </c>
      <c r="AR12">
        <v>1.9989999999999999E-3</v>
      </c>
      <c r="AS12">
        <v>1.9989999999999999E-3</v>
      </c>
      <c r="AT12">
        <v>2.0401299999999998E-3</v>
      </c>
      <c r="AU12">
        <v>2.0401299999999998E-3</v>
      </c>
      <c r="AV12">
        <v>2.0401299999999998E-3</v>
      </c>
      <c r="AW12" s="40">
        <v>2.14017E-7</v>
      </c>
      <c r="AX12" t="s">
        <v>103</v>
      </c>
      <c r="AY12">
        <v>269.851</v>
      </c>
      <c r="AZ12">
        <v>269.851</v>
      </c>
      <c r="BA12">
        <v>269.851</v>
      </c>
      <c r="BB12">
        <v>382.041</v>
      </c>
      <c r="BC12">
        <v>382.041</v>
      </c>
      <c r="BD12">
        <v>382.041</v>
      </c>
      <c r="BE12">
        <v>1.6553600000000002E-2</v>
      </c>
      <c r="BF12" t="s">
        <v>103</v>
      </c>
      <c r="BG12">
        <v>64.682000000000002</v>
      </c>
      <c r="BH12">
        <v>64.682000000000002</v>
      </c>
      <c r="BI12">
        <v>64.682000000000002</v>
      </c>
      <c r="BJ12">
        <v>187.41300000000001</v>
      </c>
      <c r="BK12">
        <v>187.41300000000001</v>
      </c>
      <c r="BL12">
        <v>187.41300000000001</v>
      </c>
      <c r="BM12">
        <v>5.6195200000000002E-3</v>
      </c>
      <c r="BN12" t="s">
        <v>103</v>
      </c>
      <c r="BO12">
        <v>200.048</v>
      </c>
      <c r="BP12">
        <v>200.048</v>
      </c>
      <c r="BQ12">
        <v>200.048</v>
      </c>
      <c r="BR12">
        <v>598.97699999999998</v>
      </c>
      <c r="BS12">
        <v>598.97699999999998</v>
      </c>
      <c r="BT12">
        <v>598.97699999999998</v>
      </c>
      <c r="BU12">
        <v>1.74821E-2</v>
      </c>
      <c r="BV12" t="s">
        <v>103</v>
      </c>
      <c r="BW12" t="s">
        <v>28</v>
      </c>
      <c r="BX12">
        <v>2803.2</v>
      </c>
      <c r="BY12">
        <v>0.105048</v>
      </c>
    </row>
    <row r="13" spans="1:77" x14ac:dyDescent="0.25">
      <c r="A13">
        <v>1</v>
      </c>
      <c r="B13">
        <v>2034</v>
      </c>
      <c r="C13">
        <v>3</v>
      </c>
      <c r="D13">
        <v>1</v>
      </c>
      <c r="E13" s="7">
        <v>0.90161500000000006</v>
      </c>
      <c r="F13">
        <v>27192.3</v>
      </c>
      <c r="G13">
        <v>25654</v>
      </c>
      <c r="H13" s="7">
        <v>4773.2</v>
      </c>
      <c r="I13" s="7">
        <v>0.308836</v>
      </c>
      <c r="J13">
        <v>17602</v>
      </c>
      <c r="K13">
        <v>109.529</v>
      </c>
      <c r="L13">
        <v>109.529</v>
      </c>
      <c r="M13">
        <v>109.529</v>
      </c>
      <c r="N13">
        <v>142.64599999999999</v>
      </c>
      <c r="O13">
        <v>142.64599999999999</v>
      </c>
      <c r="P13">
        <v>142.64599999999999</v>
      </c>
      <c r="Q13">
        <v>7.0732399999999997E-3</v>
      </c>
      <c r="R13" t="s">
        <v>103</v>
      </c>
      <c r="S13">
        <v>3.6480000000000001</v>
      </c>
      <c r="T13">
        <v>3.6480000000000001</v>
      </c>
      <c r="U13">
        <v>3.6480000000000001</v>
      </c>
      <c r="V13">
        <v>7.2127699999999999</v>
      </c>
      <c r="W13">
        <v>7.2127699999999999</v>
      </c>
      <c r="X13">
        <v>7.2127699999999999</v>
      </c>
      <c r="Y13">
        <v>1.4693099999999999E-4</v>
      </c>
      <c r="Z13" t="s">
        <v>103</v>
      </c>
      <c r="AA13">
        <v>2021.53</v>
      </c>
      <c r="AB13">
        <v>2021.53</v>
      </c>
      <c r="AC13">
        <v>2021.53</v>
      </c>
      <c r="AD13">
        <v>2308.56</v>
      </c>
      <c r="AE13">
        <v>2308.56</v>
      </c>
      <c r="AF13">
        <v>2308.56</v>
      </c>
      <c r="AG13">
        <v>0.17407800000000001</v>
      </c>
      <c r="AH13" t="s">
        <v>103</v>
      </c>
      <c r="AI13">
        <v>48.323999999999998</v>
      </c>
      <c r="AJ13">
        <v>48.323999999999998</v>
      </c>
      <c r="AK13">
        <v>48.323999999999998</v>
      </c>
      <c r="AL13">
        <v>60.106200000000001</v>
      </c>
      <c r="AM13">
        <v>60.106200000000001</v>
      </c>
      <c r="AN13">
        <v>60.106200000000001</v>
      </c>
      <c r="AO13">
        <v>3.5241500000000002E-3</v>
      </c>
      <c r="AP13" t="s">
        <v>103</v>
      </c>
      <c r="AQ13">
        <v>1.9989999999999999E-3</v>
      </c>
      <c r="AR13">
        <v>1.9989999999999999E-3</v>
      </c>
      <c r="AS13">
        <v>1.9989999999999999E-3</v>
      </c>
      <c r="AT13">
        <v>2.0310599999999999E-3</v>
      </c>
      <c r="AU13">
        <v>2.0310599999999999E-3</v>
      </c>
      <c r="AV13">
        <v>2.0310599999999999E-3</v>
      </c>
      <c r="AW13" s="40">
        <v>2.2212500000000001E-7</v>
      </c>
      <c r="AX13" t="s">
        <v>103</v>
      </c>
      <c r="AY13">
        <v>259.67099999999999</v>
      </c>
      <c r="AZ13">
        <v>259.67099999999999</v>
      </c>
      <c r="BA13">
        <v>259.67099999999999</v>
      </c>
      <c r="BB13">
        <v>367.57600000000002</v>
      </c>
      <c r="BC13">
        <v>367.57600000000002</v>
      </c>
      <c r="BD13">
        <v>367.57600000000002</v>
      </c>
      <c r="BE13">
        <v>1.6601500000000002E-2</v>
      </c>
      <c r="BF13" t="s">
        <v>103</v>
      </c>
      <c r="BG13">
        <v>62.241999999999997</v>
      </c>
      <c r="BH13">
        <v>62.241999999999997</v>
      </c>
      <c r="BI13">
        <v>62.241999999999997</v>
      </c>
      <c r="BJ13">
        <v>181.16900000000001</v>
      </c>
      <c r="BK13">
        <v>181.16900000000001</v>
      </c>
      <c r="BL13">
        <v>181.16900000000001</v>
      </c>
      <c r="BM13">
        <v>5.5991900000000004E-3</v>
      </c>
      <c r="BN13" t="s">
        <v>103</v>
      </c>
      <c r="BO13">
        <v>192.501</v>
      </c>
      <c r="BP13">
        <v>192.501</v>
      </c>
      <c r="BQ13">
        <v>192.501</v>
      </c>
      <c r="BR13">
        <v>578.27300000000002</v>
      </c>
      <c r="BS13">
        <v>578.27300000000002</v>
      </c>
      <c r="BT13">
        <v>578.27300000000002</v>
      </c>
      <c r="BU13">
        <v>1.74121E-2</v>
      </c>
      <c r="BV13" t="s">
        <v>103</v>
      </c>
      <c r="BW13" t="s">
        <v>28</v>
      </c>
      <c r="BX13">
        <v>2697.45</v>
      </c>
      <c r="BY13">
        <v>0.105147</v>
      </c>
    </row>
    <row r="14" spans="1:77" x14ac:dyDescent="0.25">
      <c r="A14">
        <v>1</v>
      </c>
      <c r="B14">
        <v>2035</v>
      </c>
      <c r="C14">
        <v>3</v>
      </c>
      <c r="D14">
        <v>1</v>
      </c>
      <c r="E14" s="7">
        <v>0.88273100000000004</v>
      </c>
      <c r="F14">
        <v>26184.3</v>
      </c>
      <c r="G14">
        <v>24687.7</v>
      </c>
      <c r="H14" s="7">
        <v>4573.1499999999996</v>
      </c>
      <c r="I14" s="7">
        <v>0.29589300000000002</v>
      </c>
      <c r="J14">
        <v>17085.900000000001</v>
      </c>
      <c r="K14">
        <v>105.57599999999999</v>
      </c>
      <c r="L14">
        <v>105.57599999999999</v>
      </c>
      <c r="M14">
        <v>105.57599999999999</v>
      </c>
      <c r="N14">
        <v>137.738</v>
      </c>
      <c r="O14">
        <v>137.738</v>
      </c>
      <c r="P14">
        <v>137.738</v>
      </c>
      <c r="Q14">
        <v>7.11862E-3</v>
      </c>
      <c r="R14" t="s">
        <v>103</v>
      </c>
      <c r="S14">
        <v>3.516</v>
      </c>
      <c r="T14">
        <v>3.516</v>
      </c>
      <c r="U14">
        <v>3.516</v>
      </c>
      <c r="V14">
        <v>6.9842300000000002</v>
      </c>
      <c r="W14">
        <v>6.9842300000000002</v>
      </c>
      <c r="X14">
        <v>6.9842300000000002</v>
      </c>
      <c r="Y14">
        <v>1.47095E-4</v>
      </c>
      <c r="Z14" t="s">
        <v>103</v>
      </c>
      <c r="AA14">
        <v>1948.57</v>
      </c>
      <c r="AB14">
        <v>1948.57</v>
      </c>
      <c r="AC14">
        <v>1948.57</v>
      </c>
      <c r="AD14">
        <v>2225.7600000000002</v>
      </c>
      <c r="AE14">
        <v>2225.7600000000002</v>
      </c>
      <c r="AF14">
        <v>2225.7600000000002</v>
      </c>
      <c r="AG14">
        <v>0.175291</v>
      </c>
      <c r="AH14" t="s">
        <v>103</v>
      </c>
      <c r="AI14">
        <v>46.58</v>
      </c>
      <c r="AJ14">
        <v>46.58</v>
      </c>
      <c r="AK14">
        <v>46.58</v>
      </c>
      <c r="AL14">
        <v>58.013599999999997</v>
      </c>
      <c r="AM14">
        <v>58.013599999999997</v>
      </c>
      <c r="AN14">
        <v>58.013599999999997</v>
      </c>
      <c r="AO14">
        <v>3.5478200000000001E-3</v>
      </c>
      <c r="AP14" t="s">
        <v>103</v>
      </c>
      <c r="AQ14">
        <v>1.9989999999999999E-3</v>
      </c>
      <c r="AR14">
        <v>1.9989999999999999E-3</v>
      </c>
      <c r="AS14">
        <v>1.9989999999999999E-3</v>
      </c>
      <c r="AT14">
        <v>2.0282999999999998E-3</v>
      </c>
      <c r="AU14">
        <v>2.0282999999999998E-3</v>
      </c>
      <c r="AV14">
        <v>2.0282999999999998E-3</v>
      </c>
      <c r="AW14" s="40">
        <v>2.3190400000000001E-7</v>
      </c>
      <c r="AX14" t="s">
        <v>103</v>
      </c>
      <c r="AY14">
        <v>250.29900000000001</v>
      </c>
      <c r="AZ14">
        <v>250.29900000000001</v>
      </c>
      <c r="BA14">
        <v>250.29900000000001</v>
      </c>
      <c r="BB14">
        <v>355.28699999999998</v>
      </c>
      <c r="BC14">
        <v>355.28699999999998</v>
      </c>
      <c r="BD14">
        <v>355.28699999999998</v>
      </c>
      <c r="BE14">
        <v>1.6689599999999999E-2</v>
      </c>
      <c r="BF14" t="s">
        <v>103</v>
      </c>
      <c r="BG14">
        <v>59.996000000000002</v>
      </c>
      <c r="BH14">
        <v>59.996000000000002</v>
      </c>
      <c r="BI14">
        <v>59.996000000000002</v>
      </c>
      <c r="BJ14">
        <v>175.38900000000001</v>
      </c>
      <c r="BK14">
        <v>175.38900000000001</v>
      </c>
      <c r="BL14">
        <v>175.38900000000001</v>
      </c>
      <c r="BM14">
        <v>5.5798699999999998E-3</v>
      </c>
      <c r="BN14" t="s">
        <v>103</v>
      </c>
      <c r="BO14">
        <v>185.553</v>
      </c>
      <c r="BP14">
        <v>185.553</v>
      </c>
      <c r="BQ14">
        <v>185.553</v>
      </c>
      <c r="BR14">
        <v>558.33199999999999</v>
      </c>
      <c r="BS14">
        <v>558.33199999999999</v>
      </c>
      <c r="BT14">
        <v>558.33199999999999</v>
      </c>
      <c r="BU14">
        <v>1.72952E-2</v>
      </c>
      <c r="BV14" t="s">
        <v>103</v>
      </c>
      <c r="BW14" t="s">
        <v>28</v>
      </c>
      <c r="BX14">
        <v>2600.09</v>
      </c>
      <c r="BY14">
        <v>0.105319</v>
      </c>
    </row>
    <row r="15" spans="1:77" x14ac:dyDescent="0.25">
      <c r="A15">
        <v>1</v>
      </c>
      <c r="B15">
        <v>2036</v>
      </c>
      <c r="C15">
        <v>3</v>
      </c>
      <c r="D15">
        <v>1</v>
      </c>
      <c r="E15" s="7">
        <v>0.86341199999999996</v>
      </c>
      <c r="F15">
        <v>25243.9</v>
      </c>
      <c r="G15">
        <v>23790.3</v>
      </c>
      <c r="H15" s="7">
        <v>4385.13</v>
      </c>
      <c r="I15" s="7">
        <v>0.28372700000000001</v>
      </c>
      <c r="J15">
        <v>16588.400000000001</v>
      </c>
      <c r="K15">
        <v>101.94</v>
      </c>
      <c r="L15">
        <v>101.94</v>
      </c>
      <c r="M15">
        <v>101.94</v>
      </c>
      <c r="N15">
        <v>133.43100000000001</v>
      </c>
      <c r="O15">
        <v>133.43100000000001</v>
      </c>
      <c r="P15">
        <v>133.43100000000001</v>
      </c>
      <c r="Q15">
        <v>7.1654500000000003E-3</v>
      </c>
      <c r="R15" t="s">
        <v>103</v>
      </c>
      <c r="S15">
        <v>3.395</v>
      </c>
      <c r="T15">
        <v>3.395</v>
      </c>
      <c r="U15">
        <v>3.395</v>
      </c>
      <c r="V15">
        <v>6.7746000000000004</v>
      </c>
      <c r="W15">
        <v>6.7746000000000004</v>
      </c>
      <c r="X15">
        <v>6.7746000000000004</v>
      </c>
      <c r="Y15">
        <v>1.4731400000000001E-4</v>
      </c>
      <c r="Z15" t="s">
        <v>103</v>
      </c>
      <c r="AA15">
        <v>1881.47</v>
      </c>
      <c r="AB15">
        <v>1881.47</v>
      </c>
      <c r="AC15">
        <v>1881.47</v>
      </c>
      <c r="AD15">
        <v>2154.31</v>
      </c>
      <c r="AE15">
        <v>2154.31</v>
      </c>
      <c r="AF15">
        <v>2154.31</v>
      </c>
      <c r="AG15">
        <v>0.17682400000000001</v>
      </c>
      <c r="AH15" t="s">
        <v>103</v>
      </c>
      <c r="AI15">
        <v>44.975999999999999</v>
      </c>
      <c r="AJ15">
        <v>44.975999999999999</v>
      </c>
      <c r="AK15">
        <v>44.975999999999999</v>
      </c>
      <c r="AL15">
        <v>56.1905</v>
      </c>
      <c r="AM15">
        <v>56.1905</v>
      </c>
      <c r="AN15">
        <v>56.1905</v>
      </c>
      <c r="AO15">
        <v>3.5745600000000001E-3</v>
      </c>
      <c r="AP15" t="s">
        <v>103</v>
      </c>
      <c r="AQ15">
        <v>1.9989999999999999E-3</v>
      </c>
      <c r="AR15">
        <v>1.9989999999999999E-3</v>
      </c>
      <c r="AS15">
        <v>1.9989999999999999E-3</v>
      </c>
      <c r="AT15">
        <v>2.0305700000000002E-3</v>
      </c>
      <c r="AU15">
        <v>2.0305700000000002E-3</v>
      </c>
      <c r="AV15">
        <v>2.0305700000000002E-3</v>
      </c>
      <c r="AW15" s="40">
        <v>2.4255200000000001E-7</v>
      </c>
      <c r="AX15" t="s">
        <v>103</v>
      </c>
      <c r="AY15">
        <v>241.68</v>
      </c>
      <c r="AZ15">
        <v>241.68</v>
      </c>
      <c r="BA15">
        <v>241.68</v>
      </c>
      <c r="BB15">
        <v>344.43</v>
      </c>
      <c r="BC15">
        <v>344.43</v>
      </c>
      <c r="BD15">
        <v>344.43</v>
      </c>
      <c r="BE15">
        <v>1.67876E-2</v>
      </c>
      <c r="BF15" t="s">
        <v>103</v>
      </c>
      <c r="BG15">
        <v>57.93</v>
      </c>
      <c r="BH15">
        <v>57.93</v>
      </c>
      <c r="BI15">
        <v>57.93</v>
      </c>
      <c r="BJ15">
        <v>169.94200000000001</v>
      </c>
      <c r="BK15">
        <v>169.94200000000001</v>
      </c>
      <c r="BL15">
        <v>169.94200000000001</v>
      </c>
      <c r="BM15">
        <v>5.5662699999999999E-3</v>
      </c>
      <c r="BN15" t="s">
        <v>103</v>
      </c>
      <c r="BO15">
        <v>179.16399999999999</v>
      </c>
      <c r="BP15">
        <v>179.16399999999999</v>
      </c>
      <c r="BQ15">
        <v>179.16399999999999</v>
      </c>
      <c r="BR15">
        <v>539.41499999999996</v>
      </c>
      <c r="BS15">
        <v>539.41499999999996</v>
      </c>
      <c r="BT15">
        <v>539.41499999999996</v>
      </c>
      <c r="BU15">
        <v>1.7182300000000001E-2</v>
      </c>
      <c r="BV15" t="s">
        <v>103</v>
      </c>
      <c r="BW15" t="s">
        <v>28</v>
      </c>
      <c r="BX15">
        <v>2510.56</v>
      </c>
      <c r="BY15">
        <v>0.105529</v>
      </c>
    </row>
    <row r="17" spans="1:3" x14ac:dyDescent="0.25">
      <c r="A17" t="s">
        <v>105</v>
      </c>
      <c r="B17">
        <v>0.46888000000000002</v>
      </c>
      <c r="C17">
        <v>0</v>
      </c>
    </row>
    <row r="18" spans="1:3" x14ac:dyDescent="0.25">
      <c r="A18" t="s">
        <v>106</v>
      </c>
      <c r="B18">
        <v>0.43378</v>
      </c>
      <c r="C18">
        <v>0</v>
      </c>
    </row>
    <row r="19" spans="1:3" x14ac:dyDescent="0.25">
      <c r="A19" t="s">
        <v>107</v>
      </c>
      <c r="B19">
        <v>0.41637600000000002</v>
      </c>
      <c r="C19">
        <v>0</v>
      </c>
    </row>
    <row r="20" spans="1:3" x14ac:dyDescent="0.25">
      <c r="A20" t="s">
        <v>108</v>
      </c>
      <c r="B20">
        <v>0.38554699999999997</v>
      </c>
      <c r="C20">
        <v>0</v>
      </c>
    </row>
    <row r="21" spans="1:3" x14ac:dyDescent="0.25">
      <c r="A21" t="s">
        <v>109</v>
      </c>
      <c r="B21">
        <v>0.36870199999999997</v>
      </c>
      <c r="C21">
        <v>0</v>
      </c>
    </row>
    <row r="22" spans="1:3" x14ac:dyDescent="0.25">
      <c r="A22" t="s">
        <v>110</v>
      </c>
      <c r="B22">
        <v>0.35748000000000002</v>
      </c>
      <c r="C22">
        <v>0</v>
      </c>
    </row>
    <row r="23" spans="1:3" x14ac:dyDescent="0.25">
      <c r="A23" t="s">
        <v>111</v>
      </c>
      <c r="B23">
        <v>0.34696199999999999</v>
      </c>
      <c r="C23">
        <v>0</v>
      </c>
    </row>
    <row r="24" spans="1:3" x14ac:dyDescent="0.25">
      <c r="A24" t="s">
        <v>112</v>
      </c>
      <c r="B24">
        <v>0.33517000000000002</v>
      </c>
      <c r="C24">
        <v>0</v>
      </c>
    </row>
    <row r="25" spans="1:3" x14ac:dyDescent="0.25">
      <c r="A25" t="s">
        <v>113</v>
      </c>
      <c r="B25">
        <v>0.32218000000000002</v>
      </c>
      <c r="C25">
        <v>0</v>
      </c>
    </row>
    <row r="26" spans="1:3" x14ac:dyDescent="0.25">
      <c r="A26" t="s">
        <v>114</v>
      </c>
      <c r="B26">
        <v>0.308836</v>
      </c>
      <c r="C26">
        <v>0</v>
      </c>
    </row>
    <row r="27" spans="1:3" x14ac:dyDescent="0.25">
      <c r="A27" t="s">
        <v>115</v>
      </c>
      <c r="B27">
        <v>0.29589300000000002</v>
      </c>
      <c r="C27">
        <v>0</v>
      </c>
    </row>
    <row r="28" spans="1:3" x14ac:dyDescent="0.25">
      <c r="A28" t="s">
        <v>116</v>
      </c>
      <c r="B28">
        <v>0.28372700000000001</v>
      </c>
      <c r="C28">
        <v>0</v>
      </c>
    </row>
    <row r="29" spans="1:3" x14ac:dyDescent="0.25">
      <c r="A29" t="s">
        <v>117</v>
      </c>
      <c r="B29">
        <v>15455.4</v>
      </c>
      <c r="C29">
        <v>0</v>
      </c>
    </row>
    <row r="30" spans="1:3" x14ac:dyDescent="0.25">
      <c r="A30" t="s">
        <v>118</v>
      </c>
      <c r="B30">
        <v>69413.3</v>
      </c>
      <c r="C30">
        <v>0</v>
      </c>
    </row>
    <row r="31" spans="1:3" x14ac:dyDescent="0.25">
      <c r="A31" t="s">
        <v>119</v>
      </c>
      <c r="B31">
        <v>66601.3</v>
      </c>
      <c r="C31">
        <v>0</v>
      </c>
    </row>
    <row r="32" spans="1:3" x14ac:dyDescent="0.25">
      <c r="A32" t="s">
        <v>120</v>
      </c>
      <c r="B32">
        <v>33669.5</v>
      </c>
      <c r="C32">
        <v>0</v>
      </c>
    </row>
    <row r="33" spans="1:3" x14ac:dyDescent="0.25">
      <c r="A33" t="s">
        <v>121</v>
      </c>
      <c r="B33">
        <v>6182.18</v>
      </c>
      <c r="C33">
        <v>0</v>
      </c>
    </row>
    <row r="34" spans="1:3" x14ac:dyDescent="0.25">
      <c r="A34" t="s">
        <v>122</v>
      </c>
      <c r="B34">
        <v>0.644737</v>
      </c>
      <c r="C34">
        <v>0</v>
      </c>
    </row>
    <row r="35" spans="1:3" x14ac:dyDescent="0.25">
      <c r="A35" t="s">
        <v>123</v>
      </c>
      <c r="B35">
        <v>4.8626299999999997E-2</v>
      </c>
      <c r="C35">
        <v>0</v>
      </c>
    </row>
    <row r="36" spans="1:3" x14ac:dyDescent="0.25">
      <c r="A36" t="s">
        <v>124</v>
      </c>
      <c r="B36">
        <v>1474.16</v>
      </c>
      <c r="C36">
        <v>0</v>
      </c>
    </row>
    <row r="37" spans="1:3" x14ac:dyDescent="0.25">
      <c r="A37" t="s">
        <v>125</v>
      </c>
      <c r="B37">
        <v>2404.1799999999998</v>
      </c>
      <c r="C37">
        <v>0</v>
      </c>
    </row>
    <row r="38" spans="1:3" x14ac:dyDescent="0.25">
      <c r="A38" t="s">
        <v>126</v>
      </c>
      <c r="B38">
        <v>8.0887799999999996E-2</v>
      </c>
      <c r="C38">
        <v>0</v>
      </c>
    </row>
    <row r="39" spans="1:3" x14ac:dyDescent="0.25">
      <c r="A39" t="s">
        <v>127</v>
      </c>
      <c r="B39">
        <v>1030.73</v>
      </c>
      <c r="C39">
        <v>0</v>
      </c>
    </row>
    <row r="40" spans="1:3" x14ac:dyDescent="0.25">
      <c r="A40" t="s">
        <v>128</v>
      </c>
      <c r="B40">
        <v>6079.03</v>
      </c>
      <c r="C40">
        <v>0</v>
      </c>
    </row>
    <row r="41" spans="1:3" x14ac:dyDescent="0.25">
      <c r="A41" t="s">
        <v>129</v>
      </c>
      <c r="B41">
        <v>0.64078500000000005</v>
      </c>
      <c r="C41">
        <v>0</v>
      </c>
    </row>
    <row r="42" spans="1:3" x14ac:dyDescent="0.25">
      <c r="A42" t="s">
        <v>130</v>
      </c>
      <c r="B42">
        <v>4.93684E-2</v>
      </c>
      <c r="C42">
        <v>0</v>
      </c>
    </row>
    <row r="43" spans="1:3" x14ac:dyDescent="0.25">
      <c r="A43" t="s">
        <v>131</v>
      </c>
      <c r="B43">
        <v>1474.43</v>
      </c>
      <c r="C43">
        <v>0</v>
      </c>
    </row>
    <row r="44" spans="1:3" x14ac:dyDescent="0.25">
      <c r="A44" t="s">
        <v>132</v>
      </c>
      <c r="B44">
        <v>1474.43</v>
      </c>
      <c r="C44">
        <v>0</v>
      </c>
    </row>
    <row r="45" spans="1:3" x14ac:dyDescent="0.25">
      <c r="A45" t="s">
        <v>133</v>
      </c>
      <c r="B45">
        <v>0.39332600000000001</v>
      </c>
      <c r="C45">
        <v>0</v>
      </c>
    </row>
    <row r="46" spans="1:3" x14ac:dyDescent="0.25">
      <c r="A46" t="s">
        <v>134</v>
      </c>
      <c r="B46">
        <v>1598.72</v>
      </c>
      <c r="C46">
        <v>0</v>
      </c>
    </row>
    <row r="47" spans="1:3" x14ac:dyDescent="0.25">
      <c r="A47" t="s">
        <v>135</v>
      </c>
      <c r="B47">
        <v>1521.61</v>
      </c>
      <c r="C47">
        <v>0</v>
      </c>
    </row>
    <row r="48" spans="1:3" x14ac:dyDescent="0.25">
      <c r="A48" t="s">
        <v>136</v>
      </c>
      <c r="B48">
        <v>3317.51</v>
      </c>
      <c r="C48">
        <v>0</v>
      </c>
    </row>
    <row r="49" spans="1:3" x14ac:dyDescent="0.25">
      <c r="A49" t="s">
        <v>137</v>
      </c>
      <c r="B49">
        <v>3186.43</v>
      </c>
      <c r="C49">
        <v>0</v>
      </c>
    </row>
    <row r="50" spans="1:3" x14ac:dyDescent="0.25">
      <c r="A50" t="s">
        <v>138</v>
      </c>
      <c r="B50">
        <v>3104.32</v>
      </c>
      <c r="C50">
        <v>0</v>
      </c>
    </row>
    <row r="51" spans="1:3" x14ac:dyDescent="0.25">
      <c r="A51" t="s">
        <v>139</v>
      </c>
      <c r="B51">
        <v>3049.57</v>
      </c>
      <c r="C51">
        <v>0</v>
      </c>
    </row>
    <row r="52" spans="1:3" x14ac:dyDescent="0.25">
      <c r="A52" t="s">
        <v>140</v>
      </c>
      <c r="B52">
        <v>2988.67</v>
      </c>
      <c r="C52">
        <v>0</v>
      </c>
    </row>
    <row r="53" spans="1:3" x14ac:dyDescent="0.25">
      <c r="A53" t="s">
        <v>141</v>
      </c>
      <c r="B53">
        <v>2904.61</v>
      </c>
      <c r="C53">
        <v>0</v>
      </c>
    </row>
    <row r="54" spans="1:3" x14ac:dyDescent="0.25">
      <c r="A54" t="s">
        <v>142</v>
      </c>
      <c r="B54">
        <v>2803.2</v>
      </c>
      <c r="C54">
        <v>0</v>
      </c>
    </row>
    <row r="55" spans="1:3" x14ac:dyDescent="0.25">
      <c r="A55" t="s">
        <v>143</v>
      </c>
      <c r="B55">
        <v>2697.45</v>
      </c>
      <c r="C55">
        <v>0</v>
      </c>
    </row>
    <row r="56" spans="1:3" x14ac:dyDescent="0.25">
      <c r="A56" t="s">
        <v>144</v>
      </c>
      <c r="B56">
        <v>2600.09</v>
      </c>
      <c r="C56">
        <v>0</v>
      </c>
    </row>
    <row r="57" spans="1:3" x14ac:dyDescent="0.25">
      <c r="A57" t="s">
        <v>145</v>
      </c>
      <c r="B57">
        <v>2510.56</v>
      </c>
      <c r="C57">
        <v>0</v>
      </c>
    </row>
    <row r="58" spans="1:3" x14ac:dyDescent="0.25">
      <c r="A58" t="s">
        <v>146</v>
      </c>
      <c r="B58">
        <v>2868.43</v>
      </c>
      <c r="C58">
        <v>0</v>
      </c>
    </row>
    <row r="59" spans="1:3" x14ac:dyDescent="0.25">
      <c r="A59" t="s">
        <v>147</v>
      </c>
      <c r="B59">
        <v>2692.85</v>
      </c>
      <c r="C59">
        <v>0</v>
      </c>
    </row>
    <row r="60" spans="1:3" x14ac:dyDescent="0.25">
      <c r="A60" t="s">
        <v>148</v>
      </c>
      <c r="B60">
        <v>2637.48</v>
      </c>
      <c r="C60">
        <v>0</v>
      </c>
    </row>
    <row r="61" spans="1:3" x14ac:dyDescent="0.25">
      <c r="A61" t="s">
        <v>149</v>
      </c>
      <c r="B61">
        <v>2474.14</v>
      </c>
      <c r="C61">
        <v>0</v>
      </c>
    </row>
    <row r="62" spans="1:3" x14ac:dyDescent="0.25">
      <c r="A62" t="s">
        <v>150</v>
      </c>
      <c r="B62">
        <v>2381.4</v>
      </c>
      <c r="C62">
        <v>0</v>
      </c>
    </row>
    <row r="63" spans="1:3" x14ac:dyDescent="0.25">
      <c r="A63" t="s">
        <v>151</v>
      </c>
      <c r="B63">
        <v>2334.4299999999998</v>
      </c>
      <c r="C63">
        <v>0</v>
      </c>
    </row>
    <row r="64" spans="1:3" x14ac:dyDescent="0.25">
      <c r="A64" t="s">
        <v>152</v>
      </c>
      <c r="B64">
        <v>2293.36</v>
      </c>
      <c r="C64">
        <v>0</v>
      </c>
    </row>
    <row r="65" spans="1:77" x14ac:dyDescent="0.25">
      <c r="A65" t="s">
        <v>153</v>
      </c>
      <c r="B65">
        <v>2234.88</v>
      </c>
      <c r="C65">
        <v>0</v>
      </c>
    </row>
    <row r="66" spans="1:77" x14ac:dyDescent="0.25">
      <c r="A66" t="s">
        <v>154</v>
      </c>
      <c r="B66">
        <v>2159.46</v>
      </c>
      <c r="C66">
        <v>0</v>
      </c>
    </row>
    <row r="67" spans="1:77" x14ac:dyDescent="0.25">
      <c r="A67" t="s">
        <v>155</v>
      </c>
      <c r="B67">
        <v>2076.25</v>
      </c>
      <c r="C67">
        <v>0</v>
      </c>
    </row>
    <row r="68" spans="1:77" x14ac:dyDescent="0.25">
      <c r="A68" t="s">
        <v>156</v>
      </c>
      <c r="B68">
        <v>1993.12</v>
      </c>
      <c r="C68">
        <v>0</v>
      </c>
    </row>
    <row r="69" spans="1:77" x14ac:dyDescent="0.25">
      <c r="A69" t="s">
        <v>157</v>
      </c>
      <c r="B69">
        <v>1914.15</v>
      </c>
      <c r="C69">
        <v>0</v>
      </c>
    </row>
    <row r="72" spans="1:77" x14ac:dyDescent="0.25">
      <c r="A72" s="41" t="s">
        <v>160</v>
      </c>
    </row>
    <row r="73" spans="1:77" x14ac:dyDescent="0.25">
      <c r="A73" t="s">
        <v>32</v>
      </c>
    </row>
    <row r="74" spans="1:77" x14ac:dyDescent="0.25">
      <c r="A74" t="s">
        <v>33</v>
      </c>
      <c r="B74" t="s">
        <v>34</v>
      </c>
      <c r="C74" t="s">
        <v>35</v>
      </c>
      <c r="D74" t="s">
        <v>36</v>
      </c>
      <c r="E74" t="s">
        <v>37</v>
      </c>
      <c r="F74" t="s">
        <v>38</v>
      </c>
      <c r="G74" t="s">
        <v>39</v>
      </c>
      <c r="H74" t="s">
        <v>40</v>
      </c>
      <c r="I74" t="s">
        <v>41</v>
      </c>
      <c r="J74" t="s">
        <v>42</v>
      </c>
      <c r="K74" t="s">
        <v>43</v>
      </c>
      <c r="L74" t="s">
        <v>44</v>
      </c>
      <c r="M74" t="s">
        <v>45</v>
      </c>
      <c r="N74" t="s">
        <v>46</v>
      </c>
      <c r="O74" t="s">
        <v>47</v>
      </c>
      <c r="P74" t="s">
        <v>48</v>
      </c>
      <c r="Q74" t="s">
        <v>49</v>
      </c>
      <c r="R74" t="s">
        <v>50</v>
      </c>
      <c r="S74" t="s">
        <v>51</v>
      </c>
      <c r="T74" t="s">
        <v>52</v>
      </c>
      <c r="U74" t="s">
        <v>53</v>
      </c>
      <c r="V74" t="s">
        <v>54</v>
      </c>
      <c r="W74" t="s">
        <v>55</v>
      </c>
      <c r="X74" t="s">
        <v>56</v>
      </c>
      <c r="Y74" t="s">
        <v>57</v>
      </c>
      <c r="Z74" t="s">
        <v>50</v>
      </c>
      <c r="AA74" t="s">
        <v>58</v>
      </c>
      <c r="AB74" t="s">
        <v>59</v>
      </c>
      <c r="AC74" t="s">
        <v>60</v>
      </c>
      <c r="AD74" t="s">
        <v>61</v>
      </c>
      <c r="AE74" t="s">
        <v>62</v>
      </c>
      <c r="AF74" t="s">
        <v>63</v>
      </c>
      <c r="AG74" t="s">
        <v>64</v>
      </c>
      <c r="AH74" t="s">
        <v>50</v>
      </c>
      <c r="AI74" t="s">
        <v>65</v>
      </c>
      <c r="AJ74" t="s">
        <v>66</v>
      </c>
      <c r="AK74" t="s">
        <v>67</v>
      </c>
      <c r="AL74" t="s">
        <v>68</v>
      </c>
      <c r="AM74" t="s">
        <v>69</v>
      </c>
      <c r="AN74" t="s">
        <v>70</v>
      </c>
      <c r="AO74" t="s">
        <v>71</v>
      </c>
      <c r="AP74" t="s">
        <v>50</v>
      </c>
      <c r="AQ74" t="s">
        <v>72</v>
      </c>
      <c r="AR74" t="s">
        <v>73</v>
      </c>
      <c r="AS74" t="s">
        <v>74</v>
      </c>
      <c r="AT74" t="s">
        <v>75</v>
      </c>
      <c r="AU74" t="s">
        <v>76</v>
      </c>
      <c r="AV74" t="s">
        <v>77</v>
      </c>
      <c r="AW74" t="s">
        <v>78</v>
      </c>
      <c r="AX74" t="s">
        <v>50</v>
      </c>
      <c r="AY74" t="s">
        <v>79</v>
      </c>
      <c r="AZ74" t="s">
        <v>80</v>
      </c>
      <c r="BA74" t="s">
        <v>81</v>
      </c>
      <c r="BB74" t="s">
        <v>82</v>
      </c>
      <c r="BC74" t="s">
        <v>83</v>
      </c>
      <c r="BD74" t="s">
        <v>84</v>
      </c>
      <c r="BE74" t="s">
        <v>85</v>
      </c>
      <c r="BF74" t="s">
        <v>50</v>
      </c>
      <c r="BG74" t="s">
        <v>86</v>
      </c>
      <c r="BH74" t="s">
        <v>87</v>
      </c>
      <c r="BI74" t="s">
        <v>88</v>
      </c>
      <c r="BJ74" t="s">
        <v>89</v>
      </c>
      <c r="BK74" t="s">
        <v>90</v>
      </c>
      <c r="BL74" t="s">
        <v>91</v>
      </c>
      <c r="BM74" t="s">
        <v>92</v>
      </c>
      <c r="BN74" t="s">
        <v>50</v>
      </c>
      <c r="BO74" t="s">
        <v>93</v>
      </c>
      <c r="BP74" t="s">
        <v>94</v>
      </c>
      <c r="BQ74" t="s">
        <v>95</v>
      </c>
      <c r="BR74" t="s">
        <v>96</v>
      </c>
      <c r="BS74" t="s">
        <v>97</v>
      </c>
      <c r="BT74" t="s">
        <v>98</v>
      </c>
      <c r="BU74" t="s">
        <v>99</v>
      </c>
      <c r="BV74" t="s">
        <v>50</v>
      </c>
      <c r="BW74" t="s">
        <v>100</v>
      </c>
      <c r="BX74" t="s">
        <v>101</v>
      </c>
      <c r="BY74" t="s">
        <v>102</v>
      </c>
    </row>
    <row r="75" spans="1:77" x14ac:dyDescent="0.25">
      <c r="A75">
        <v>1</v>
      </c>
      <c r="B75">
        <v>2025</v>
      </c>
      <c r="C75">
        <v>3</v>
      </c>
      <c r="D75">
        <v>1</v>
      </c>
      <c r="E75">
        <v>1</v>
      </c>
      <c r="F75">
        <v>47502.5</v>
      </c>
      <c r="G75">
        <v>44281.5</v>
      </c>
      <c r="H75">
        <v>10836.3</v>
      </c>
      <c r="I75">
        <v>0.95874899999999996</v>
      </c>
      <c r="J75">
        <v>23026.5</v>
      </c>
      <c r="K75">
        <v>63.35</v>
      </c>
      <c r="L75">
        <v>63.35</v>
      </c>
      <c r="M75">
        <v>63.35</v>
      </c>
      <c r="N75">
        <v>65.725800000000007</v>
      </c>
      <c r="O75">
        <v>65.725800000000007</v>
      </c>
      <c r="P75">
        <v>65.725800000000007</v>
      </c>
      <c r="Q75">
        <v>1.92151E-3</v>
      </c>
      <c r="R75" t="s">
        <v>103</v>
      </c>
      <c r="S75">
        <v>2.11</v>
      </c>
      <c r="T75">
        <v>2.11</v>
      </c>
      <c r="U75">
        <v>2.11</v>
      </c>
      <c r="V75">
        <v>3.2054299999999998</v>
      </c>
      <c r="W75">
        <v>3.2054299999999998</v>
      </c>
      <c r="X75">
        <v>3.2054299999999998</v>
      </c>
      <c r="Y75" s="40">
        <v>4.9004600000000002E-5</v>
      </c>
      <c r="Z75" t="s">
        <v>103</v>
      </c>
      <c r="AA75">
        <v>1204.5</v>
      </c>
      <c r="AB75">
        <v>1204.5</v>
      </c>
      <c r="AC75">
        <v>1204.5</v>
      </c>
      <c r="AD75">
        <v>1109.6400000000001</v>
      </c>
      <c r="AE75">
        <v>1109.6400000000001</v>
      </c>
      <c r="AF75">
        <v>1109.6400000000001</v>
      </c>
      <c r="AG75">
        <v>4.23329E-2</v>
      </c>
      <c r="AH75" t="s">
        <v>103</v>
      </c>
      <c r="AI75">
        <v>27.95</v>
      </c>
      <c r="AJ75">
        <v>27.95</v>
      </c>
      <c r="AK75">
        <v>27.95</v>
      </c>
      <c r="AL75">
        <v>27.827999999999999</v>
      </c>
      <c r="AM75">
        <v>27.827999999999999</v>
      </c>
      <c r="AN75">
        <v>27.827999999999999</v>
      </c>
      <c r="AO75">
        <v>8.9552299999999996E-4</v>
      </c>
      <c r="AP75" t="s">
        <v>103</v>
      </c>
      <c r="AQ75">
        <v>9.990000000000001E-4</v>
      </c>
      <c r="AR75">
        <v>9.990000000000001E-4</v>
      </c>
      <c r="AS75">
        <v>9.990000000000001E-4</v>
      </c>
      <c r="AT75">
        <v>8.35164E-4</v>
      </c>
      <c r="AU75">
        <v>8.35164E-4</v>
      </c>
      <c r="AV75">
        <v>8.35164E-4</v>
      </c>
      <c r="AW75" s="40">
        <v>4.0438799999999998E-8</v>
      </c>
      <c r="AX75" t="s">
        <v>103</v>
      </c>
      <c r="AY75">
        <v>150.19</v>
      </c>
      <c r="AZ75">
        <v>150.19</v>
      </c>
      <c r="BA75">
        <v>150.19</v>
      </c>
      <c r="BB75">
        <v>167.17599999999999</v>
      </c>
      <c r="BC75">
        <v>167.17599999999999</v>
      </c>
      <c r="BD75">
        <v>167.17599999999999</v>
      </c>
      <c r="BE75">
        <v>4.5238400000000003E-3</v>
      </c>
      <c r="BF75" t="s">
        <v>103</v>
      </c>
      <c r="BG75">
        <v>36</v>
      </c>
      <c r="BH75">
        <v>36</v>
      </c>
      <c r="BI75">
        <v>36</v>
      </c>
      <c r="BJ75">
        <v>89.465599999999995</v>
      </c>
      <c r="BK75">
        <v>89.465599999999995</v>
      </c>
      <c r="BL75">
        <v>89.465599999999995</v>
      </c>
      <c r="BM75">
        <v>2.2430200000000001E-3</v>
      </c>
      <c r="BN75" t="s">
        <v>103</v>
      </c>
      <c r="BO75">
        <v>114.62</v>
      </c>
      <c r="BP75">
        <v>114.62</v>
      </c>
      <c r="BQ75">
        <v>114.62</v>
      </c>
      <c r="BR75">
        <v>361.85500000000002</v>
      </c>
      <c r="BS75">
        <v>361.85500000000002</v>
      </c>
      <c r="BT75">
        <v>361.85500000000002</v>
      </c>
      <c r="BU75">
        <v>9.1055800000000003E-3</v>
      </c>
      <c r="BV75" t="s">
        <v>103</v>
      </c>
      <c r="BW75" t="s">
        <v>28</v>
      </c>
      <c r="BX75">
        <v>1598.72</v>
      </c>
      <c r="BY75">
        <v>3.61036E-2</v>
      </c>
    </row>
    <row r="76" spans="1:77" x14ac:dyDescent="0.25">
      <c r="A76">
        <v>1</v>
      </c>
      <c r="B76">
        <v>2026</v>
      </c>
      <c r="C76">
        <v>3</v>
      </c>
      <c r="D76">
        <v>1</v>
      </c>
      <c r="E76">
        <v>1</v>
      </c>
      <c r="F76">
        <v>47727.199999999997</v>
      </c>
      <c r="G76">
        <v>42737.1</v>
      </c>
      <c r="H76">
        <v>10211.5</v>
      </c>
      <c r="I76">
        <v>0.903474</v>
      </c>
      <c r="J76">
        <v>23015.1</v>
      </c>
      <c r="K76">
        <v>63.35</v>
      </c>
      <c r="L76">
        <v>63.35</v>
      </c>
      <c r="M76">
        <v>63.35</v>
      </c>
      <c r="N76">
        <v>67.698400000000007</v>
      </c>
      <c r="O76">
        <v>67.698400000000007</v>
      </c>
      <c r="P76">
        <v>67.698400000000007</v>
      </c>
      <c r="Q76">
        <v>2.0498299999999999E-3</v>
      </c>
      <c r="R76" t="s">
        <v>103</v>
      </c>
      <c r="S76">
        <v>2.11</v>
      </c>
      <c r="T76">
        <v>2.11</v>
      </c>
      <c r="U76">
        <v>2.11</v>
      </c>
      <c r="V76">
        <v>3.7824399999999998</v>
      </c>
      <c r="W76">
        <v>3.7824399999999998</v>
      </c>
      <c r="X76">
        <v>3.7824399999999998</v>
      </c>
      <c r="Y76" s="40">
        <v>4.8500800000000002E-5</v>
      </c>
      <c r="Z76" t="s">
        <v>103</v>
      </c>
      <c r="AA76">
        <v>1133.95</v>
      </c>
      <c r="AB76">
        <v>1133.95</v>
      </c>
      <c r="AC76">
        <v>1133.95</v>
      </c>
      <c r="AD76">
        <v>1060.69</v>
      </c>
      <c r="AE76">
        <v>1060.69</v>
      </c>
      <c r="AF76">
        <v>1060.69</v>
      </c>
      <c r="AG76">
        <v>4.3041200000000002E-2</v>
      </c>
      <c r="AH76" t="s">
        <v>103</v>
      </c>
      <c r="AI76">
        <v>27.95</v>
      </c>
      <c r="AJ76">
        <v>27.95</v>
      </c>
      <c r="AK76">
        <v>27.95</v>
      </c>
      <c r="AL76">
        <v>28.587199999999999</v>
      </c>
      <c r="AM76">
        <v>28.587199999999999</v>
      </c>
      <c r="AN76">
        <v>28.587199999999999</v>
      </c>
      <c r="AO76">
        <v>9.6010799999999999E-4</v>
      </c>
      <c r="AP76" t="s">
        <v>103</v>
      </c>
      <c r="AQ76">
        <v>9.990000000000001E-4</v>
      </c>
      <c r="AR76">
        <v>9.990000000000001E-4</v>
      </c>
      <c r="AS76">
        <v>9.990000000000001E-4</v>
      </c>
      <c r="AT76">
        <v>8.36906E-4</v>
      </c>
      <c r="AU76">
        <v>8.36906E-4</v>
      </c>
      <c r="AV76">
        <v>8.36906E-4</v>
      </c>
      <c r="AW76" s="40">
        <v>4.3884499999999998E-8</v>
      </c>
      <c r="AX76" t="s">
        <v>103</v>
      </c>
      <c r="AY76">
        <v>150.19</v>
      </c>
      <c r="AZ76">
        <v>150.19</v>
      </c>
      <c r="BA76">
        <v>150.19</v>
      </c>
      <c r="BB76">
        <v>177.202</v>
      </c>
      <c r="BC76">
        <v>177.202</v>
      </c>
      <c r="BD76">
        <v>177.202</v>
      </c>
      <c r="BE76">
        <v>4.7860799999999998E-3</v>
      </c>
      <c r="BF76" t="s">
        <v>103</v>
      </c>
      <c r="BG76">
        <v>36</v>
      </c>
      <c r="BH76">
        <v>36</v>
      </c>
      <c r="BI76">
        <v>36</v>
      </c>
      <c r="BJ76">
        <v>112.81699999999999</v>
      </c>
      <c r="BK76">
        <v>112.81699999999999</v>
      </c>
      <c r="BL76">
        <v>112.81699999999999</v>
      </c>
      <c r="BM76">
        <v>1.9264200000000001E-3</v>
      </c>
      <c r="BN76" t="s">
        <v>103</v>
      </c>
      <c r="BO76">
        <v>108.06</v>
      </c>
      <c r="BP76">
        <v>108.06</v>
      </c>
      <c r="BQ76">
        <v>108.06</v>
      </c>
      <c r="BR76">
        <v>378.26799999999997</v>
      </c>
      <c r="BS76">
        <v>378.26799999999997</v>
      </c>
      <c r="BT76">
        <v>378.26799999999997</v>
      </c>
      <c r="BU76">
        <v>7.32645E-3</v>
      </c>
      <c r="BV76" t="s">
        <v>103</v>
      </c>
      <c r="BW76" t="s">
        <v>28</v>
      </c>
      <c r="BX76">
        <v>1521.61</v>
      </c>
      <c r="BY76">
        <v>3.5603999999999997E-2</v>
      </c>
    </row>
    <row r="77" spans="1:77" x14ac:dyDescent="0.25">
      <c r="A77">
        <v>1</v>
      </c>
      <c r="B77">
        <v>2027</v>
      </c>
      <c r="C77">
        <v>3</v>
      </c>
      <c r="D77">
        <v>1</v>
      </c>
      <c r="E77">
        <v>1</v>
      </c>
      <c r="F77">
        <v>48695.4</v>
      </c>
      <c r="G77">
        <v>46761.7</v>
      </c>
      <c r="H77">
        <v>9927.19</v>
      </c>
      <c r="I77">
        <v>0.87831499999999996</v>
      </c>
      <c r="J77">
        <v>23009.5</v>
      </c>
      <c r="K77">
        <v>134.70599999999999</v>
      </c>
      <c r="L77">
        <v>134.70599999999999</v>
      </c>
      <c r="M77">
        <v>134.70599999999999</v>
      </c>
      <c r="N77">
        <v>153.4</v>
      </c>
      <c r="O77">
        <v>153.4</v>
      </c>
      <c r="P77">
        <v>153.4</v>
      </c>
      <c r="Q77">
        <v>4.6100400000000001E-3</v>
      </c>
      <c r="R77" t="s">
        <v>103</v>
      </c>
      <c r="S77">
        <v>4.4870000000000001</v>
      </c>
      <c r="T77">
        <v>4.4870000000000001</v>
      </c>
      <c r="U77">
        <v>4.4870000000000001</v>
      </c>
      <c r="V77">
        <v>8.89663</v>
      </c>
      <c r="W77">
        <v>8.89663</v>
      </c>
      <c r="X77">
        <v>8.89663</v>
      </c>
      <c r="Y77" s="40">
        <v>9.8499300000000001E-5</v>
      </c>
      <c r="Z77" t="s">
        <v>103</v>
      </c>
      <c r="AA77">
        <v>2486.2199999999998</v>
      </c>
      <c r="AB77">
        <v>2486.2199999999998</v>
      </c>
      <c r="AC77">
        <v>2486.2199999999998</v>
      </c>
      <c r="AD77">
        <v>2426.61</v>
      </c>
      <c r="AE77">
        <v>2426.61</v>
      </c>
      <c r="AF77">
        <v>2426.61</v>
      </c>
      <c r="AG77">
        <v>0.102408</v>
      </c>
      <c r="AH77" t="s">
        <v>103</v>
      </c>
      <c r="AI77">
        <v>59.432000000000002</v>
      </c>
      <c r="AJ77">
        <v>59.432000000000002</v>
      </c>
      <c r="AK77">
        <v>59.432000000000002</v>
      </c>
      <c r="AL77">
        <v>64.420500000000004</v>
      </c>
      <c r="AM77">
        <v>64.420500000000004</v>
      </c>
      <c r="AN77">
        <v>64.420500000000004</v>
      </c>
      <c r="AO77">
        <v>2.17929E-3</v>
      </c>
      <c r="AP77" t="s">
        <v>103</v>
      </c>
      <c r="AQ77">
        <v>1.9989999999999999E-3</v>
      </c>
      <c r="AR77">
        <v>1.9989999999999999E-3</v>
      </c>
      <c r="AS77">
        <v>1.9989999999999999E-3</v>
      </c>
      <c r="AT77">
        <v>1.71043E-3</v>
      </c>
      <c r="AU77">
        <v>1.71043E-3</v>
      </c>
      <c r="AV77">
        <v>1.71043E-3</v>
      </c>
      <c r="AW77" s="40">
        <v>9.6909400000000006E-8</v>
      </c>
      <c r="AX77" t="s">
        <v>103</v>
      </c>
      <c r="AY77">
        <v>319.36099999999999</v>
      </c>
      <c r="AZ77">
        <v>319.36099999999999</v>
      </c>
      <c r="BA77">
        <v>319.36099999999999</v>
      </c>
      <c r="BB77">
        <v>404.80399999999997</v>
      </c>
      <c r="BC77">
        <v>404.80399999999997</v>
      </c>
      <c r="BD77">
        <v>404.80399999999997</v>
      </c>
      <c r="BE77">
        <v>1.06304E-2</v>
      </c>
      <c r="BF77" t="s">
        <v>103</v>
      </c>
      <c r="BG77">
        <v>76.55</v>
      </c>
      <c r="BH77">
        <v>76.55</v>
      </c>
      <c r="BI77">
        <v>76.55</v>
      </c>
      <c r="BJ77">
        <v>234.40799999999999</v>
      </c>
      <c r="BK77">
        <v>234.40799999999999</v>
      </c>
      <c r="BL77">
        <v>234.40799999999999</v>
      </c>
      <c r="BM77">
        <v>3.6183000000000001E-3</v>
      </c>
      <c r="BN77" t="s">
        <v>103</v>
      </c>
      <c r="BO77">
        <v>236.751</v>
      </c>
      <c r="BP77">
        <v>236.751</v>
      </c>
      <c r="BQ77">
        <v>236.751</v>
      </c>
      <c r="BR77">
        <v>782.91800000000001</v>
      </c>
      <c r="BS77">
        <v>782.91800000000001</v>
      </c>
      <c r="BT77">
        <v>782.91800000000001</v>
      </c>
      <c r="BU77">
        <v>1.28273E-2</v>
      </c>
      <c r="BV77" t="s">
        <v>103</v>
      </c>
      <c r="BW77" t="s">
        <v>28</v>
      </c>
      <c r="BX77">
        <v>3317.51</v>
      </c>
      <c r="BY77">
        <v>7.0945099999999997E-2</v>
      </c>
    </row>
    <row r="78" spans="1:77" x14ac:dyDescent="0.25">
      <c r="A78">
        <v>1</v>
      </c>
      <c r="B78">
        <v>2028</v>
      </c>
      <c r="C78">
        <v>3</v>
      </c>
      <c r="D78">
        <v>1</v>
      </c>
      <c r="E78">
        <v>1</v>
      </c>
      <c r="F78">
        <v>47870.6</v>
      </c>
      <c r="G78">
        <v>45938.3</v>
      </c>
      <c r="H78">
        <v>9474.2000000000007</v>
      </c>
      <c r="I78">
        <v>0.83823700000000001</v>
      </c>
      <c r="J78">
        <v>22999.8</v>
      </c>
      <c r="K78">
        <v>129.38399999999999</v>
      </c>
      <c r="L78">
        <v>129.38399999999999</v>
      </c>
      <c r="M78">
        <v>129.38399999999999</v>
      </c>
      <c r="N78">
        <v>157.46600000000001</v>
      </c>
      <c r="O78">
        <v>157.46600000000001</v>
      </c>
      <c r="P78">
        <v>157.46600000000001</v>
      </c>
      <c r="Q78">
        <v>4.5488899999999999E-3</v>
      </c>
      <c r="R78" t="s">
        <v>103</v>
      </c>
      <c r="S78">
        <v>4.3090000000000002</v>
      </c>
      <c r="T78">
        <v>4.3090000000000002</v>
      </c>
      <c r="U78">
        <v>4.3090000000000002</v>
      </c>
      <c r="V78">
        <v>8.2809500000000007</v>
      </c>
      <c r="W78">
        <v>8.2809500000000007</v>
      </c>
      <c r="X78">
        <v>8.2809500000000007</v>
      </c>
      <c r="Y78" s="40">
        <v>9.5712399999999995E-5</v>
      </c>
      <c r="Z78" t="s">
        <v>103</v>
      </c>
      <c r="AA78">
        <v>2387.98</v>
      </c>
      <c r="AB78">
        <v>2387.98</v>
      </c>
      <c r="AC78">
        <v>2387.98</v>
      </c>
      <c r="AD78">
        <v>2474.4699999999998</v>
      </c>
      <c r="AE78">
        <v>2474.4699999999998</v>
      </c>
      <c r="AF78">
        <v>2474.4699999999998</v>
      </c>
      <c r="AG78">
        <v>0.105132</v>
      </c>
      <c r="AH78" t="s">
        <v>103</v>
      </c>
      <c r="AI78">
        <v>57.084000000000003</v>
      </c>
      <c r="AJ78">
        <v>57.084000000000003</v>
      </c>
      <c r="AK78">
        <v>57.084000000000003</v>
      </c>
      <c r="AL78">
        <v>65.961799999999997</v>
      </c>
      <c r="AM78">
        <v>65.961799999999997</v>
      </c>
      <c r="AN78">
        <v>65.961799999999997</v>
      </c>
      <c r="AO78">
        <v>2.1834300000000001E-3</v>
      </c>
      <c r="AP78" t="s">
        <v>103</v>
      </c>
      <c r="AQ78">
        <v>1.9989999999999999E-3</v>
      </c>
      <c r="AR78">
        <v>1.9989999999999999E-3</v>
      </c>
      <c r="AS78">
        <v>1.9989999999999999E-3</v>
      </c>
      <c r="AT78">
        <v>1.7875E-3</v>
      </c>
      <c r="AU78">
        <v>1.7875E-3</v>
      </c>
      <c r="AV78">
        <v>1.7875E-3</v>
      </c>
      <c r="AW78" s="40">
        <v>1.06869E-7</v>
      </c>
      <c r="AX78" t="s">
        <v>103</v>
      </c>
      <c r="AY78">
        <v>306.74299999999999</v>
      </c>
      <c r="AZ78">
        <v>306.74299999999999</v>
      </c>
      <c r="BA78">
        <v>306.74299999999999</v>
      </c>
      <c r="BB78">
        <v>408.06200000000001</v>
      </c>
      <c r="BC78">
        <v>408.06200000000001</v>
      </c>
      <c r="BD78">
        <v>408.06200000000001</v>
      </c>
      <c r="BE78">
        <v>1.0488000000000001E-2</v>
      </c>
      <c r="BF78" t="s">
        <v>103</v>
      </c>
      <c r="BG78">
        <v>73.525000000000006</v>
      </c>
      <c r="BH78">
        <v>73.525000000000006</v>
      </c>
      <c r="BI78">
        <v>73.525000000000006</v>
      </c>
      <c r="BJ78">
        <v>207.227</v>
      </c>
      <c r="BK78">
        <v>207.227</v>
      </c>
      <c r="BL78">
        <v>207.227</v>
      </c>
      <c r="BM78">
        <v>3.6657700000000001E-3</v>
      </c>
      <c r="BN78" t="s">
        <v>103</v>
      </c>
      <c r="BO78">
        <v>227.39699999999999</v>
      </c>
      <c r="BP78">
        <v>227.39699999999999</v>
      </c>
      <c r="BQ78">
        <v>227.39699999999999</v>
      </c>
      <c r="BR78">
        <v>680.60299999999995</v>
      </c>
      <c r="BS78">
        <v>680.60299999999995</v>
      </c>
      <c r="BT78">
        <v>680.60299999999995</v>
      </c>
      <c r="BU78">
        <v>1.1335400000000001E-2</v>
      </c>
      <c r="BV78" t="s">
        <v>103</v>
      </c>
      <c r="BW78" t="s">
        <v>28</v>
      </c>
      <c r="BX78">
        <v>3186.43</v>
      </c>
      <c r="BY78">
        <v>6.9363300000000003E-2</v>
      </c>
    </row>
    <row r="79" spans="1:77" x14ac:dyDescent="0.25">
      <c r="A79">
        <v>1</v>
      </c>
      <c r="B79">
        <v>2029</v>
      </c>
      <c r="C79">
        <v>3</v>
      </c>
      <c r="D79">
        <v>1</v>
      </c>
      <c r="E79">
        <v>1</v>
      </c>
      <c r="F79">
        <v>46862.2</v>
      </c>
      <c r="G79">
        <v>44930.3</v>
      </c>
      <c r="H79">
        <v>9208.59</v>
      </c>
      <c r="I79">
        <v>0.81473600000000002</v>
      </c>
      <c r="J79">
        <v>22993.7</v>
      </c>
      <c r="K79">
        <v>126.05</v>
      </c>
      <c r="L79">
        <v>126.05</v>
      </c>
      <c r="M79">
        <v>126.05</v>
      </c>
      <c r="N79">
        <v>157.54400000000001</v>
      </c>
      <c r="O79">
        <v>157.54400000000001</v>
      </c>
      <c r="P79">
        <v>157.54400000000001</v>
      </c>
      <c r="Q79">
        <v>4.3967299999999997E-3</v>
      </c>
      <c r="R79" t="s">
        <v>103</v>
      </c>
      <c r="S79">
        <v>4.1980000000000004</v>
      </c>
      <c r="T79">
        <v>4.1980000000000004</v>
      </c>
      <c r="U79">
        <v>4.1980000000000004</v>
      </c>
      <c r="V79">
        <v>7.7745300000000004</v>
      </c>
      <c r="W79">
        <v>7.7745300000000004</v>
      </c>
      <c r="X79">
        <v>7.7745300000000004</v>
      </c>
      <c r="Y79" s="40">
        <v>9.55662E-5</v>
      </c>
      <c r="Z79" t="s">
        <v>103</v>
      </c>
      <c r="AA79">
        <v>2326.4499999999998</v>
      </c>
      <c r="AB79">
        <v>2326.4499999999998</v>
      </c>
      <c r="AC79">
        <v>2326.4499999999998</v>
      </c>
      <c r="AD79">
        <v>2510.65</v>
      </c>
      <c r="AE79">
        <v>2510.65</v>
      </c>
      <c r="AF79">
        <v>2510.65</v>
      </c>
      <c r="AG79">
        <v>0.10455100000000001</v>
      </c>
      <c r="AH79" t="s">
        <v>103</v>
      </c>
      <c r="AI79">
        <v>55.613</v>
      </c>
      <c r="AJ79">
        <v>55.613</v>
      </c>
      <c r="AK79">
        <v>55.613</v>
      </c>
      <c r="AL79">
        <v>66.273899999999998</v>
      </c>
      <c r="AM79">
        <v>66.273899999999998</v>
      </c>
      <c r="AN79">
        <v>66.273899999999998</v>
      </c>
      <c r="AO79">
        <v>2.13401E-3</v>
      </c>
      <c r="AP79" t="s">
        <v>103</v>
      </c>
      <c r="AQ79">
        <v>1.9989999999999999E-3</v>
      </c>
      <c r="AR79">
        <v>1.9989999999999999E-3</v>
      </c>
      <c r="AS79">
        <v>1.9989999999999999E-3</v>
      </c>
      <c r="AT79">
        <v>1.8704800000000001E-3</v>
      </c>
      <c r="AU79">
        <v>1.8704800000000001E-3</v>
      </c>
      <c r="AV79">
        <v>1.8704800000000001E-3</v>
      </c>
      <c r="AW79" s="40">
        <v>1.12423E-7</v>
      </c>
      <c r="AX79" t="s">
        <v>103</v>
      </c>
      <c r="AY79">
        <v>298.839</v>
      </c>
      <c r="AZ79">
        <v>298.839</v>
      </c>
      <c r="BA79">
        <v>298.839</v>
      </c>
      <c r="BB79">
        <v>401.72899999999998</v>
      </c>
      <c r="BC79">
        <v>401.72899999999998</v>
      </c>
      <c r="BD79">
        <v>401.72899999999998</v>
      </c>
      <c r="BE79">
        <v>1.0267800000000001E-2</v>
      </c>
      <c r="BF79" t="s">
        <v>103</v>
      </c>
      <c r="BG79">
        <v>71.631</v>
      </c>
      <c r="BH79">
        <v>71.631</v>
      </c>
      <c r="BI79">
        <v>71.631</v>
      </c>
      <c r="BJ79">
        <v>193.684</v>
      </c>
      <c r="BK79">
        <v>193.684</v>
      </c>
      <c r="BL79">
        <v>193.684</v>
      </c>
      <c r="BM79">
        <v>3.88551E-3</v>
      </c>
      <c r="BN79" t="s">
        <v>103</v>
      </c>
      <c r="BO79">
        <v>221.53700000000001</v>
      </c>
      <c r="BP79">
        <v>221.53700000000001</v>
      </c>
      <c r="BQ79">
        <v>221.53700000000001</v>
      </c>
      <c r="BR79">
        <v>633.46299999999997</v>
      </c>
      <c r="BS79">
        <v>633.46299999999997</v>
      </c>
      <c r="BT79">
        <v>633.46299999999997</v>
      </c>
      <c r="BU79">
        <v>1.17415E-2</v>
      </c>
      <c r="BV79" t="s">
        <v>103</v>
      </c>
      <c r="BW79" t="s">
        <v>28</v>
      </c>
      <c r="BX79">
        <v>3104.32</v>
      </c>
      <c r="BY79">
        <v>6.9091899999999998E-2</v>
      </c>
    </row>
    <row r="80" spans="1:77" x14ac:dyDescent="0.25">
      <c r="A80">
        <v>1</v>
      </c>
      <c r="B80">
        <v>2030</v>
      </c>
      <c r="C80">
        <v>3</v>
      </c>
      <c r="D80">
        <v>1</v>
      </c>
      <c r="E80">
        <v>1</v>
      </c>
      <c r="F80">
        <v>45583.3</v>
      </c>
      <c r="G80">
        <v>43652.2</v>
      </c>
      <c r="H80">
        <v>8976.2900000000009</v>
      </c>
      <c r="I80">
        <v>0.79418299999999997</v>
      </c>
      <c r="J80">
        <v>22988.1</v>
      </c>
      <c r="K80">
        <v>123.827</v>
      </c>
      <c r="L80">
        <v>123.827</v>
      </c>
      <c r="M80">
        <v>123.827</v>
      </c>
      <c r="N80">
        <v>154.04599999999999</v>
      </c>
      <c r="O80">
        <v>154.04599999999999</v>
      </c>
      <c r="P80">
        <v>154.04599999999999</v>
      </c>
      <c r="Q80">
        <v>4.3064399999999999E-3</v>
      </c>
      <c r="R80" t="s">
        <v>103</v>
      </c>
      <c r="S80">
        <v>4.1239999999999997</v>
      </c>
      <c r="T80">
        <v>4.1239999999999997</v>
      </c>
      <c r="U80">
        <v>4.1239999999999997</v>
      </c>
      <c r="V80">
        <v>7.45017</v>
      </c>
      <c r="W80">
        <v>7.45017</v>
      </c>
      <c r="X80">
        <v>7.45017</v>
      </c>
      <c r="Y80" s="40">
        <v>9.69477E-5</v>
      </c>
      <c r="Z80" t="s">
        <v>103</v>
      </c>
      <c r="AA80">
        <v>2285.42</v>
      </c>
      <c r="AB80">
        <v>2285.42</v>
      </c>
      <c r="AC80">
        <v>2285.42</v>
      </c>
      <c r="AD80">
        <v>2492.46</v>
      </c>
      <c r="AE80">
        <v>2492.46</v>
      </c>
      <c r="AF80">
        <v>2492.46</v>
      </c>
      <c r="AG80">
        <v>0.102822</v>
      </c>
      <c r="AH80" t="s">
        <v>103</v>
      </c>
      <c r="AI80">
        <v>54.631999999999998</v>
      </c>
      <c r="AJ80">
        <v>54.631999999999998</v>
      </c>
      <c r="AK80">
        <v>54.631999999999998</v>
      </c>
      <c r="AL80">
        <v>65.105800000000002</v>
      </c>
      <c r="AM80">
        <v>65.105800000000002</v>
      </c>
      <c r="AN80">
        <v>65.105800000000002</v>
      </c>
      <c r="AO80">
        <v>2.09188E-3</v>
      </c>
      <c r="AP80" t="s">
        <v>103</v>
      </c>
      <c r="AQ80">
        <v>1.9989999999999999E-3</v>
      </c>
      <c r="AR80">
        <v>1.9989999999999999E-3</v>
      </c>
      <c r="AS80">
        <v>1.9989999999999999E-3</v>
      </c>
      <c r="AT80">
        <v>1.91662E-3</v>
      </c>
      <c r="AU80">
        <v>1.91662E-3</v>
      </c>
      <c r="AV80">
        <v>1.91662E-3</v>
      </c>
      <c r="AW80" s="40">
        <v>1.14089E-7</v>
      </c>
      <c r="AX80" t="s">
        <v>103</v>
      </c>
      <c r="AY80">
        <v>293.56799999999998</v>
      </c>
      <c r="AZ80">
        <v>293.56799999999998</v>
      </c>
      <c r="BA80">
        <v>293.56799999999998</v>
      </c>
      <c r="BB80">
        <v>390.54399999999998</v>
      </c>
      <c r="BC80">
        <v>390.54399999999998</v>
      </c>
      <c r="BD80">
        <v>390.54399999999998</v>
      </c>
      <c r="BE80">
        <v>1.01598E-2</v>
      </c>
      <c r="BF80" t="s">
        <v>103</v>
      </c>
      <c r="BG80">
        <v>70.367000000000004</v>
      </c>
      <c r="BH80">
        <v>70.367000000000004</v>
      </c>
      <c r="BI80">
        <v>70.367000000000004</v>
      </c>
      <c r="BJ80">
        <v>187.714</v>
      </c>
      <c r="BK80">
        <v>187.714</v>
      </c>
      <c r="BL80">
        <v>187.714</v>
      </c>
      <c r="BM80">
        <v>4.0634499999999997E-3</v>
      </c>
      <c r="BN80" t="s">
        <v>103</v>
      </c>
      <c r="BO80">
        <v>217.63</v>
      </c>
      <c r="BP80">
        <v>217.63</v>
      </c>
      <c r="BQ80">
        <v>217.63</v>
      </c>
      <c r="BR80">
        <v>622.23</v>
      </c>
      <c r="BS80">
        <v>622.23</v>
      </c>
      <c r="BT80">
        <v>622.23</v>
      </c>
      <c r="BU80">
        <v>1.2801699999999999E-2</v>
      </c>
      <c r="BV80" t="s">
        <v>103</v>
      </c>
      <c r="BW80" t="s">
        <v>28</v>
      </c>
      <c r="BX80">
        <v>3049.57</v>
      </c>
      <c r="BY80">
        <v>6.9860599999999995E-2</v>
      </c>
    </row>
    <row r="81" spans="1:77" x14ac:dyDescent="0.25">
      <c r="A81">
        <v>1</v>
      </c>
      <c r="B81">
        <v>2031</v>
      </c>
      <c r="C81">
        <v>3</v>
      </c>
      <c r="D81">
        <v>1</v>
      </c>
      <c r="E81">
        <v>1</v>
      </c>
      <c r="F81">
        <v>44090</v>
      </c>
      <c r="G81">
        <v>42159.5</v>
      </c>
      <c r="H81">
        <v>8713.81</v>
      </c>
      <c r="I81">
        <v>0.77096100000000001</v>
      </c>
      <c r="J81">
        <v>22981.4</v>
      </c>
      <c r="K81">
        <v>121.354</v>
      </c>
      <c r="L81">
        <v>121.354</v>
      </c>
      <c r="M81">
        <v>121.354</v>
      </c>
      <c r="N81">
        <v>148.87700000000001</v>
      </c>
      <c r="O81">
        <v>148.87700000000001</v>
      </c>
      <c r="P81">
        <v>148.87700000000001</v>
      </c>
      <c r="Q81">
        <v>4.2967300000000003E-3</v>
      </c>
      <c r="R81" t="s">
        <v>103</v>
      </c>
      <c r="S81">
        <v>4.0419999999999998</v>
      </c>
      <c r="T81">
        <v>4.0419999999999998</v>
      </c>
      <c r="U81">
        <v>4.0419999999999998</v>
      </c>
      <c r="V81">
        <v>7.2129599999999998</v>
      </c>
      <c r="W81">
        <v>7.2129599999999998</v>
      </c>
      <c r="X81">
        <v>7.2129599999999998</v>
      </c>
      <c r="Y81" s="40">
        <v>9.8621800000000005E-5</v>
      </c>
      <c r="Z81" t="s">
        <v>103</v>
      </c>
      <c r="AA81">
        <v>2239.7800000000002</v>
      </c>
      <c r="AB81">
        <v>2239.7800000000002</v>
      </c>
      <c r="AC81">
        <v>2239.7800000000002</v>
      </c>
      <c r="AD81">
        <v>2426.2199999999998</v>
      </c>
      <c r="AE81">
        <v>2426.2199999999998</v>
      </c>
      <c r="AF81">
        <v>2426.2199999999998</v>
      </c>
      <c r="AG81">
        <v>0.101573</v>
      </c>
      <c r="AH81" t="s">
        <v>103</v>
      </c>
      <c r="AI81">
        <v>53.540999999999997</v>
      </c>
      <c r="AJ81">
        <v>53.540999999999997</v>
      </c>
      <c r="AK81">
        <v>53.540999999999997</v>
      </c>
      <c r="AL81">
        <v>63.049100000000003</v>
      </c>
      <c r="AM81">
        <v>63.049100000000003</v>
      </c>
      <c r="AN81">
        <v>63.049100000000003</v>
      </c>
      <c r="AO81">
        <v>2.0773100000000002E-3</v>
      </c>
      <c r="AP81" t="s">
        <v>103</v>
      </c>
      <c r="AQ81">
        <v>1.9989999999999999E-3</v>
      </c>
      <c r="AR81">
        <v>1.9989999999999999E-3</v>
      </c>
      <c r="AS81">
        <v>1.9989999999999999E-3</v>
      </c>
      <c r="AT81">
        <v>1.92293E-3</v>
      </c>
      <c r="AU81">
        <v>1.92293E-3</v>
      </c>
      <c r="AV81">
        <v>1.92293E-3</v>
      </c>
      <c r="AW81" s="40">
        <v>1.14837E-7</v>
      </c>
      <c r="AX81" t="s">
        <v>103</v>
      </c>
      <c r="AY81">
        <v>287.70600000000002</v>
      </c>
      <c r="AZ81">
        <v>287.70600000000002</v>
      </c>
      <c r="BA81">
        <v>287.70600000000002</v>
      </c>
      <c r="BB81">
        <v>377.34800000000001</v>
      </c>
      <c r="BC81">
        <v>377.34800000000001</v>
      </c>
      <c r="BD81">
        <v>377.34800000000001</v>
      </c>
      <c r="BE81">
        <v>1.0163500000000001E-2</v>
      </c>
      <c r="BF81" t="s">
        <v>103</v>
      </c>
      <c r="BG81">
        <v>68.962000000000003</v>
      </c>
      <c r="BH81">
        <v>68.962000000000003</v>
      </c>
      <c r="BI81">
        <v>68.962000000000003</v>
      </c>
      <c r="BJ81">
        <v>183.86799999999999</v>
      </c>
      <c r="BK81">
        <v>183.86799999999999</v>
      </c>
      <c r="BL81">
        <v>183.86799999999999</v>
      </c>
      <c r="BM81">
        <v>4.16709E-3</v>
      </c>
      <c r="BN81" t="s">
        <v>103</v>
      </c>
      <c r="BO81">
        <v>213.28399999999999</v>
      </c>
      <c r="BP81">
        <v>213.28399999999999</v>
      </c>
      <c r="BQ81">
        <v>213.28399999999999</v>
      </c>
      <c r="BR81">
        <v>618.37</v>
      </c>
      <c r="BS81">
        <v>618.37</v>
      </c>
      <c r="BT81">
        <v>618.37</v>
      </c>
      <c r="BU81">
        <v>1.36331E-2</v>
      </c>
      <c r="BV81" t="s">
        <v>103</v>
      </c>
      <c r="BW81" t="s">
        <v>28</v>
      </c>
      <c r="BX81">
        <v>2988.67</v>
      </c>
      <c r="BY81">
        <v>7.0889599999999997E-2</v>
      </c>
    </row>
    <row r="82" spans="1:77" x14ac:dyDescent="0.25">
      <c r="A82">
        <v>1</v>
      </c>
      <c r="B82">
        <v>2032</v>
      </c>
      <c r="C82">
        <v>3</v>
      </c>
      <c r="D82">
        <v>1</v>
      </c>
      <c r="E82">
        <v>1</v>
      </c>
      <c r="F82">
        <v>42504.3</v>
      </c>
      <c r="G82">
        <v>40574.300000000003</v>
      </c>
      <c r="H82">
        <v>8411.24</v>
      </c>
      <c r="I82">
        <v>0.74419000000000002</v>
      </c>
      <c r="J82">
        <v>22973.1</v>
      </c>
      <c r="K82">
        <v>117.941</v>
      </c>
      <c r="L82">
        <v>117.941</v>
      </c>
      <c r="M82">
        <v>117.941</v>
      </c>
      <c r="N82">
        <v>143.07300000000001</v>
      </c>
      <c r="O82">
        <v>143.07300000000001</v>
      </c>
      <c r="P82">
        <v>143.07300000000001</v>
      </c>
      <c r="Q82">
        <v>4.3220400000000001E-3</v>
      </c>
      <c r="R82" t="s">
        <v>103</v>
      </c>
      <c r="S82">
        <v>3.9279999999999999</v>
      </c>
      <c r="T82">
        <v>3.9279999999999999</v>
      </c>
      <c r="U82">
        <v>3.9279999999999999</v>
      </c>
      <c r="V82">
        <v>6.9937300000000002</v>
      </c>
      <c r="W82">
        <v>6.9937300000000002</v>
      </c>
      <c r="X82">
        <v>6.9937300000000002</v>
      </c>
      <c r="Y82" s="40">
        <v>9.9685799999999993E-5</v>
      </c>
      <c r="Z82" t="s">
        <v>103</v>
      </c>
      <c r="AA82">
        <v>2176.7800000000002</v>
      </c>
      <c r="AB82">
        <v>2176.7800000000002</v>
      </c>
      <c r="AC82">
        <v>2176.7800000000002</v>
      </c>
      <c r="AD82">
        <v>2333.69</v>
      </c>
      <c r="AE82">
        <v>2333.69</v>
      </c>
      <c r="AF82">
        <v>2333.69</v>
      </c>
      <c r="AG82">
        <v>0.101072</v>
      </c>
      <c r="AH82" t="s">
        <v>103</v>
      </c>
      <c r="AI82">
        <v>52.034999999999997</v>
      </c>
      <c r="AJ82">
        <v>52.034999999999997</v>
      </c>
      <c r="AK82">
        <v>52.034999999999997</v>
      </c>
      <c r="AL82">
        <v>60.595999999999997</v>
      </c>
      <c r="AM82">
        <v>60.595999999999997</v>
      </c>
      <c r="AN82">
        <v>60.595999999999997</v>
      </c>
      <c r="AO82">
        <v>2.0801600000000002E-3</v>
      </c>
      <c r="AP82" t="s">
        <v>103</v>
      </c>
      <c r="AQ82">
        <v>1.9989999999999999E-3</v>
      </c>
      <c r="AR82">
        <v>1.9989999999999999E-3</v>
      </c>
      <c r="AS82">
        <v>1.9989999999999999E-3</v>
      </c>
      <c r="AT82">
        <v>1.9104700000000001E-3</v>
      </c>
      <c r="AU82">
        <v>1.9104700000000001E-3</v>
      </c>
      <c r="AV82">
        <v>1.9104700000000001E-3</v>
      </c>
      <c r="AW82" s="40">
        <v>1.16743E-7</v>
      </c>
      <c r="AX82" t="s">
        <v>103</v>
      </c>
      <c r="AY82">
        <v>279.613</v>
      </c>
      <c r="AZ82">
        <v>279.613</v>
      </c>
      <c r="BA82">
        <v>279.613</v>
      </c>
      <c r="BB82">
        <v>363.27</v>
      </c>
      <c r="BC82">
        <v>363.27</v>
      </c>
      <c r="BD82">
        <v>363.27</v>
      </c>
      <c r="BE82">
        <v>1.0208500000000001E-2</v>
      </c>
      <c r="BF82" t="s">
        <v>103</v>
      </c>
      <c r="BG82">
        <v>67.022000000000006</v>
      </c>
      <c r="BH82">
        <v>67.022000000000006</v>
      </c>
      <c r="BI82">
        <v>67.022000000000006</v>
      </c>
      <c r="BJ82">
        <v>179.79300000000001</v>
      </c>
      <c r="BK82">
        <v>179.79300000000001</v>
      </c>
      <c r="BL82">
        <v>179.79300000000001</v>
      </c>
      <c r="BM82">
        <v>4.1999100000000003E-3</v>
      </c>
      <c r="BN82" t="s">
        <v>103</v>
      </c>
      <c r="BO82">
        <v>207.285</v>
      </c>
      <c r="BP82">
        <v>207.285</v>
      </c>
      <c r="BQ82">
        <v>207.285</v>
      </c>
      <c r="BR82">
        <v>608.66899999999998</v>
      </c>
      <c r="BS82">
        <v>608.66899999999998</v>
      </c>
      <c r="BT82">
        <v>608.66899999999998</v>
      </c>
      <c r="BU82">
        <v>1.3980299999999999E-2</v>
      </c>
      <c r="BV82" t="s">
        <v>103</v>
      </c>
      <c r="BW82" t="s">
        <v>28</v>
      </c>
      <c r="BX82">
        <v>2904.61</v>
      </c>
      <c r="BY82">
        <v>7.1587399999999995E-2</v>
      </c>
    </row>
    <row r="83" spans="1:77" x14ac:dyDescent="0.25">
      <c r="A83">
        <v>1</v>
      </c>
      <c r="B83">
        <v>2033</v>
      </c>
      <c r="C83">
        <v>3</v>
      </c>
      <c r="D83">
        <v>1</v>
      </c>
      <c r="E83">
        <v>1</v>
      </c>
      <c r="F83">
        <v>40954.800000000003</v>
      </c>
      <c r="G83">
        <v>39025.5</v>
      </c>
      <c r="H83">
        <v>8086.6</v>
      </c>
      <c r="I83">
        <v>0.71546699999999996</v>
      </c>
      <c r="J83">
        <v>22963.599999999999</v>
      </c>
      <c r="K83">
        <v>113.82299999999999</v>
      </c>
      <c r="L83">
        <v>113.82299999999999</v>
      </c>
      <c r="M83">
        <v>113.82299999999999</v>
      </c>
      <c r="N83">
        <v>137.358</v>
      </c>
      <c r="O83">
        <v>137.358</v>
      </c>
      <c r="P83">
        <v>137.358</v>
      </c>
      <c r="Q83">
        <v>4.3505200000000001E-3</v>
      </c>
      <c r="R83" t="s">
        <v>103</v>
      </c>
      <c r="S83">
        <v>3.7909999999999999</v>
      </c>
      <c r="T83">
        <v>3.7909999999999999</v>
      </c>
      <c r="U83">
        <v>3.7909999999999999</v>
      </c>
      <c r="V83">
        <v>6.78078</v>
      </c>
      <c r="W83">
        <v>6.78078</v>
      </c>
      <c r="X83">
        <v>6.78078</v>
      </c>
      <c r="Y83" s="40">
        <v>9.9998499999999995E-5</v>
      </c>
      <c r="Z83" t="s">
        <v>103</v>
      </c>
      <c r="AA83">
        <v>2100.7800000000002</v>
      </c>
      <c r="AB83">
        <v>2100.7800000000002</v>
      </c>
      <c r="AC83">
        <v>2100.7800000000002</v>
      </c>
      <c r="AD83">
        <v>2236.0300000000002</v>
      </c>
      <c r="AE83">
        <v>2236.0300000000002</v>
      </c>
      <c r="AF83">
        <v>2236.0300000000002</v>
      </c>
      <c r="AG83">
        <v>0.101114</v>
      </c>
      <c r="AH83" t="s">
        <v>103</v>
      </c>
      <c r="AI83">
        <v>50.219000000000001</v>
      </c>
      <c r="AJ83">
        <v>50.219000000000001</v>
      </c>
      <c r="AK83">
        <v>50.219000000000001</v>
      </c>
      <c r="AL83">
        <v>58.136899999999997</v>
      </c>
      <c r="AM83">
        <v>58.136899999999997</v>
      </c>
      <c r="AN83">
        <v>58.136899999999997</v>
      </c>
      <c r="AO83">
        <v>2.08917E-3</v>
      </c>
      <c r="AP83" t="s">
        <v>103</v>
      </c>
      <c r="AQ83">
        <v>1.9989999999999999E-3</v>
      </c>
      <c r="AR83">
        <v>1.9989999999999999E-3</v>
      </c>
      <c r="AS83">
        <v>1.9989999999999999E-3</v>
      </c>
      <c r="AT83">
        <v>1.8962899999999999E-3</v>
      </c>
      <c r="AU83">
        <v>1.8962899999999999E-3</v>
      </c>
      <c r="AV83">
        <v>1.8962899999999999E-3</v>
      </c>
      <c r="AW83" s="40">
        <v>1.20265E-7</v>
      </c>
      <c r="AX83" t="s">
        <v>103</v>
      </c>
      <c r="AY83">
        <v>269.851</v>
      </c>
      <c r="AZ83">
        <v>269.851</v>
      </c>
      <c r="BA83">
        <v>269.851</v>
      </c>
      <c r="BB83">
        <v>349.57299999999998</v>
      </c>
      <c r="BC83">
        <v>349.57299999999998</v>
      </c>
      <c r="BD83">
        <v>349.57299999999998</v>
      </c>
      <c r="BE83">
        <v>1.0252000000000001E-2</v>
      </c>
      <c r="BF83" t="s">
        <v>103</v>
      </c>
      <c r="BG83">
        <v>64.682000000000002</v>
      </c>
      <c r="BH83">
        <v>64.682000000000002</v>
      </c>
      <c r="BI83">
        <v>64.682000000000002</v>
      </c>
      <c r="BJ83">
        <v>175.17500000000001</v>
      </c>
      <c r="BK83">
        <v>175.17500000000001</v>
      </c>
      <c r="BL83">
        <v>175.17500000000001</v>
      </c>
      <c r="BM83">
        <v>4.1799100000000002E-3</v>
      </c>
      <c r="BN83" t="s">
        <v>103</v>
      </c>
      <c r="BO83">
        <v>200.048</v>
      </c>
      <c r="BP83">
        <v>200.048</v>
      </c>
      <c r="BQ83">
        <v>200.048</v>
      </c>
      <c r="BR83">
        <v>592.70600000000002</v>
      </c>
      <c r="BS83">
        <v>592.70600000000002</v>
      </c>
      <c r="BT83">
        <v>592.70600000000002</v>
      </c>
      <c r="BU83">
        <v>1.39525E-2</v>
      </c>
      <c r="BV83" t="s">
        <v>103</v>
      </c>
      <c r="BW83" t="s">
        <v>28</v>
      </c>
      <c r="BX83">
        <v>2803.2</v>
      </c>
      <c r="BY83">
        <v>7.1829900000000002E-2</v>
      </c>
    </row>
    <row r="84" spans="1:77" x14ac:dyDescent="0.25">
      <c r="A84">
        <v>1</v>
      </c>
      <c r="B84">
        <v>2034</v>
      </c>
      <c r="C84">
        <v>3</v>
      </c>
      <c r="D84">
        <v>1</v>
      </c>
      <c r="E84">
        <v>1</v>
      </c>
      <c r="F84">
        <v>39536.6</v>
      </c>
      <c r="G84">
        <v>37608</v>
      </c>
      <c r="H84">
        <v>7764.7</v>
      </c>
      <c r="I84">
        <v>0.68698700000000001</v>
      </c>
      <c r="J84">
        <v>22953.3</v>
      </c>
      <c r="K84">
        <v>109.529</v>
      </c>
      <c r="L84">
        <v>109.529</v>
      </c>
      <c r="M84">
        <v>109.529</v>
      </c>
      <c r="N84">
        <v>132.20599999999999</v>
      </c>
      <c r="O84">
        <v>132.20599999999999</v>
      </c>
      <c r="P84">
        <v>132.20599999999999</v>
      </c>
      <c r="Q84">
        <v>4.3711799999999997E-3</v>
      </c>
      <c r="R84" t="s">
        <v>103</v>
      </c>
      <c r="S84">
        <v>3.6480000000000001</v>
      </c>
      <c r="T84">
        <v>3.6480000000000001</v>
      </c>
      <c r="U84">
        <v>3.6480000000000001</v>
      </c>
      <c r="V84">
        <v>6.5807799999999999</v>
      </c>
      <c r="W84">
        <v>6.5807799999999999</v>
      </c>
      <c r="X84">
        <v>6.5807799999999999</v>
      </c>
      <c r="Y84" s="40">
        <v>9.97322E-5</v>
      </c>
      <c r="Z84" t="s">
        <v>103</v>
      </c>
      <c r="AA84">
        <v>2021.53</v>
      </c>
      <c r="AB84">
        <v>2021.53</v>
      </c>
      <c r="AC84">
        <v>2021.53</v>
      </c>
      <c r="AD84">
        <v>2146.4899999999998</v>
      </c>
      <c r="AE84">
        <v>2146.4899999999998</v>
      </c>
      <c r="AF84">
        <v>2146.4899999999998</v>
      </c>
      <c r="AG84">
        <v>0.10145700000000001</v>
      </c>
      <c r="AH84" t="s">
        <v>103</v>
      </c>
      <c r="AI84">
        <v>48.323999999999998</v>
      </c>
      <c r="AJ84">
        <v>48.323999999999998</v>
      </c>
      <c r="AK84">
        <v>48.323999999999998</v>
      </c>
      <c r="AL84">
        <v>55.9133</v>
      </c>
      <c r="AM84">
        <v>55.9133</v>
      </c>
      <c r="AN84">
        <v>55.9133</v>
      </c>
      <c r="AO84">
        <v>2.09845E-3</v>
      </c>
      <c r="AP84" t="s">
        <v>103</v>
      </c>
      <c r="AQ84">
        <v>1.9989999999999999E-3</v>
      </c>
      <c r="AR84">
        <v>1.9989999999999999E-3</v>
      </c>
      <c r="AS84">
        <v>1.9989999999999999E-3</v>
      </c>
      <c r="AT84">
        <v>1.8878E-3</v>
      </c>
      <c r="AU84">
        <v>1.8878E-3</v>
      </c>
      <c r="AV84">
        <v>1.8878E-3</v>
      </c>
      <c r="AW84" s="40">
        <v>1.25025E-7</v>
      </c>
      <c r="AX84" t="s">
        <v>103</v>
      </c>
      <c r="AY84">
        <v>259.67099999999999</v>
      </c>
      <c r="AZ84">
        <v>259.67099999999999</v>
      </c>
      <c r="BA84">
        <v>259.67099999999999</v>
      </c>
      <c r="BB84">
        <v>337.24700000000001</v>
      </c>
      <c r="BC84">
        <v>337.24700000000001</v>
      </c>
      <c r="BD84">
        <v>337.24700000000001</v>
      </c>
      <c r="BE84">
        <v>1.0280600000000001E-2</v>
      </c>
      <c r="BF84" t="s">
        <v>103</v>
      </c>
      <c r="BG84">
        <v>62.241999999999997</v>
      </c>
      <c r="BH84">
        <v>62.241999999999997</v>
      </c>
      <c r="BI84">
        <v>62.241999999999997</v>
      </c>
      <c r="BJ84">
        <v>170.392</v>
      </c>
      <c r="BK84">
        <v>170.392</v>
      </c>
      <c r="BL84">
        <v>170.392</v>
      </c>
      <c r="BM84">
        <v>4.1287700000000004E-3</v>
      </c>
      <c r="BN84" t="s">
        <v>103</v>
      </c>
      <c r="BO84">
        <v>192.501</v>
      </c>
      <c r="BP84">
        <v>192.501</v>
      </c>
      <c r="BQ84">
        <v>192.501</v>
      </c>
      <c r="BR84">
        <v>573.86300000000006</v>
      </c>
      <c r="BS84">
        <v>573.86300000000006</v>
      </c>
      <c r="BT84">
        <v>573.86300000000006</v>
      </c>
      <c r="BU84">
        <v>1.3720400000000001E-2</v>
      </c>
      <c r="BV84" t="s">
        <v>103</v>
      </c>
      <c r="BW84" t="s">
        <v>28</v>
      </c>
      <c r="BX84">
        <v>2697.45</v>
      </c>
      <c r="BY84">
        <v>7.1725399999999995E-2</v>
      </c>
    </row>
    <row r="85" spans="1:77" x14ac:dyDescent="0.25">
      <c r="A85">
        <v>1</v>
      </c>
      <c r="B85">
        <v>2035</v>
      </c>
      <c r="C85">
        <v>3</v>
      </c>
      <c r="D85">
        <v>1</v>
      </c>
      <c r="E85">
        <v>1</v>
      </c>
      <c r="F85">
        <v>38299.1</v>
      </c>
      <c r="G85">
        <v>36371.300000000003</v>
      </c>
      <c r="H85">
        <v>7464.98</v>
      </c>
      <c r="I85">
        <v>0.66046899999999997</v>
      </c>
      <c r="J85">
        <v>22943</v>
      </c>
      <c r="K85">
        <v>105.57599999999999</v>
      </c>
      <c r="L85">
        <v>105.57599999999999</v>
      </c>
      <c r="M85">
        <v>105.57599999999999</v>
      </c>
      <c r="N85">
        <v>127.947</v>
      </c>
      <c r="O85">
        <v>127.947</v>
      </c>
      <c r="P85">
        <v>127.947</v>
      </c>
      <c r="Q85">
        <v>4.3875600000000004E-3</v>
      </c>
      <c r="R85" t="s">
        <v>103</v>
      </c>
      <c r="S85">
        <v>3.516</v>
      </c>
      <c r="T85">
        <v>3.516</v>
      </c>
      <c r="U85">
        <v>3.516</v>
      </c>
      <c r="V85">
        <v>6.4079199999999998</v>
      </c>
      <c r="W85">
        <v>6.4079199999999998</v>
      </c>
      <c r="X85">
        <v>6.4079199999999998</v>
      </c>
      <c r="Y85" s="40">
        <v>9.9222799999999995E-5</v>
      </c>
      <c r="Z85" t="s">
        <v>103</v>
      </c>
      <c r="AA85">
        <v>1948.57</v>
      </c>
      <c r="AB85">
        <v>1948.57</v>
      </c>
      <c r="AC85">
        <v>1948.57</v>
      </c>
      <c r="AD85">
        <v>2072.63</v>
      </c>
      <c r="AE85">
        <v>2072.63</v>
      </c>
      <c r="AF85">
        <v>2072.63</v>
      </c>
      <c r="AG85">
        <v>0.10203</v>
      </c>
      <c r="AH85" t="s">
        <v>103</v>
      </c>
      <c r="AI85">
        <v>46.58</v>
      </c>
      <c r="AJ85">
        <v>46.58</v>
      </c>
      <c r="AK85">
        <v>46.58</v>
      </c>
      <c r="AL85">
        <v>54.082000000000001</v>
      </c>
      <c r="AM85">
        <v>54.082000000000001</v>
      </c>
      <c r="AN85">
        <v>54.082000000000001</v>
      </c>
      <c r="AO85">
        <v>2.1081699999999999E-3</v>
      </c>
      <c r="AP85" t="s">
        <v>103</v>
      </c>
      <c r="AQ85">
        <v>1.9989999999999999E-3</v>
      </c>
      <c r="AR85">
        <v>1.9989999999999999E-3</v>
      </c>
      <c r="AS85">
        <v>1.9989999999999999E-3</v>
      </c>
      <c r="AT85">
        <v>1.88641E-3</v>
      </c>
      <c r="AU85">
        <v>1.88641E-3</v>
      </c>
      <c r="AV85">
        <v>1.88641E-3</v>
      </c>
      <c r="AW85" s="40">
        <v>1.30443E-7</v>
      </c>
      <c r="AX85" t="s">
        <v>103</v>
      </c>
      <c r="AY85">
        <v>250.29900000000001</v>
      </c>
      <c r="AZ85">
        <v>250.29900000000001</v>
      </c>
      <c r="BA85">
        <v>250.29900000000001</v>
      </c>
      <c r="BB85">
        <v>327.07400000000001</v>
      </c>
      <c r="BC85">
        <v>327.07400000000001</v>
      </c>
      <c r="BD85">
        <v>327.07400000000001</v>
      </c>
      <c r="BE85">
        <v>1.0304300000000001E-2</v>
      </c>
      <c r="BF85" t="s">
        <v>103</v>
      </c>
      <c r="BG85">
        <v>59.996000000000002</v>
      </c>
      <c r="BH85">
        <v>59.996000000000002</v>
      </c>
      <c r="BI85">
        <v>59.996000000000002</v>
      </c>
      <c r="BJ85">
        <v>166.00200000000001</v>
      </c>
      <c r="BK85">
        <v>166.00200000000001</v>
      </c>
      <c r="BL85">
        <v>166.00200000000001</v>
      </c>
      <c r="BM85">
        <v>4.0681299999999997E-3</v>
      </c>
      <c r="BN85" t="s">
        <v>103</v>
      </c>
      <c r="BO85">
        <v>185.553</v>
      </c>
      <c r="BP85">
        <v>185.553</v>
      </c>
      <c r="BQ85">
        <v>185.553</v>
      </c>
      <c r="BR85">
        <v>555.54499999999996</v>
      </c>
      <c r="BS85">
        <v>555.54499999999996</v>
      </c>
      <c r="BT85">
        <v>555.54499999999996</v>
      </c>
      <c r="BU85">
        <v>1.34203E-2</v>
      </c>
      <c r="BV85" t="s">
        <v>103</v>
      </c>
      <c r="BW85" t="s">
        <v>28</v>
      </c>
      <c r="BX85">
        <v>2600.09</v>
      </c>
      <c r="BY85">
        <v>7.1487400000000006E-2</v>
      </c>
    </row>
    <row r="86" spans="1:77" x14ac:dyDescent="0.25">
      <c r="A86">
        <v>1</v>
      </c>
      <c r="B86">
        <v>2036</v>
      </c>
      <c r="C86">
        <v>3</v>
      </c>
      <c r="D86">
        <v>1</v>
      </c>
      <c r="E86">
        <v>1</v>
      </c>
      <c r="F86">
        <v>37255.1</v>
      </c>
      <c r="G86">
        <v>35328.1</v>
      </c>
      <c r="H86">
        <v>7198.67</v>
      </c>
      <c r="I86">
        <v>0.636907</v>
      </c>
      <c r="J86">
        <v>22933.1</v>
      </c>
      <c r="K86">
        <v>101.94</v>
      </c>
      <c r="L86">
        <v>101.94</v>
      </c>
      <c r="M86">
        <v>101.94</v>
      </c>
      <c r="N86">
        <v>124.294</v>
      </c>
      <c r="O86">
        <v>124.294</v>
      </c>
      <c r="P86">
        <v>124.294</v>
      </c>
      <c r="Q86">
        <v>4.3911200000000001E-3</v>
      </c>
      <c r="R86" t="s">
        <v>103</v>
      </c>
      <c r="S86">
        <v>3.395</v>
      </c>
      <c r="T86">
        <v>3.395</v>
      </c>
      <c r="U86">
        <v>3.395</v>
      </c>
      <c r="V86">
        <v>6.25223</v>
      </c>
      <c r="W86">
        <v>6.25223</v>
      </c>
      <c r="X86">
        <v>6.25223</v>
      </c>
      <c r="Y86" s="40">
        <v>9.8444700000000003E-5</v>
      </c>
      <c r="Z86" t="s">
        <v>103</v>
      </c>
      <c r="AA86">
        <v>1881.47</v>
      </c>
      <c r="AB86">
        <v>1881.47</v>
      </c>
      <c r="AC86">
        <v>1881.47</v>
      </c>
      <c r="AD86">
        <v>2010.28</v>
      </c>
      <c r="AE86">
        <v>2010.28</v>
      </c>
      <c r="AF86">
        <v>2010.28</v>
      </c>
      <c r="AG86">
        <v>0.102478</v>
      </c>
      <c r="AH86" t="s">
        <v>103</v>
      </c>
      <c r="AI86">
        <v>44.975999999999999</v>
      </c>
      <c r="AJ86">
        <v>44.975999999999999</v>
      </c>
      <c r="AK86">
        <v>44.975999999999999</v>
      </c>
      <c r="AL86">
        <v>52.521700000000003</v>
      </c>
      <c r="AM86">
        <v>52.521700000000003</v>
      </c>
      <c r="AN86">
        <v>52.521700000000003</v>
      </c>
      <c r="AO86">
        <v>2.1128800000000001E-3</v>
      </c>
      <c r="AP86" t="s">
        <v>103</v>
      </c>
      <c r="AQ86">
        <v>1.9989999999999999E-3</v>
      </c>
      <c r="AR86">
        <v>1.9989999999999999E-3</v>
      </c>
      <c r="AS86">
        <v>1.9989999999999999E-3</v>
      </c>
      <c r="AT86">
        <v>1.89077E-3</v>
      </c>
      <c r="AU86">
        <v>1.89077E-3</v>
      </c>
      <c r="AV86">
        <v>1.89077E-3</v>
      </c>
      <c r="AW86" s="40">
        <v>1.3598300000000001E-7</v>
      </c>
      <c r="AX86" t="s">
        <v>103</v>
      </c>
      <c r="AY86">
        <v>241.68</v>
      </c>
      <c r="AZ86">
        <v>241.68</v>
      </c>
      <c r="BA86">
        <v>241.68</v>
      </c>
      <c r="BB86">
        <v>318.31099999999998</v>
      </c>
      <c r="BC86">
        <v>318.31099999999998</v>
      </c>
      <c r="BD86">
        <v>318.31099999999998</v>
      </c>
      <c r="BE86">
        <v>1.03023E-2</v>
      </c>
      <c r="BF86" t="s">
        <v>103</v>
      </c>
      <c r="BG86">
        <v>57.93</v>
      </c>
      <c r="BH86">
        <v>57.93</v>
      </c>
      <c r="BI86">
        <v>57.93</v>
      </c>
      <c r="BJ86">
        <v>161.851</v>
      </c>
      <c r="BK86">
        <v>161.851</v>
      </c>
      <c r="BL86">
        <v>161.851</v>
      </c>
      <c r="BM86">
        <v>3.9997699999999997E-3</v>
      </c>
      <c r="BN86" t="s">
        <v>103</v>
      </c>
      <c r="BO86">
        <v>179.16399999999999</v>
      </c>
      <c r="BP86">
        <v>179.16399999999999</v>
      </c>
      <c r="BQ86">
        <v>179.16399999999999</v>
      </c>
      <c r="BR86">
        <v>538.10500000000002</v>
      </c>
      <c r="BS86">
        <v>538.10500000000002</v>
      </c>
      <c r="BT86">
        <v>538.10500000000002</v>
      </c>
      <c r="BU86">
        <v>1.3091800000000001E-2</v>
      </c>
      <c r="BV86" t="s">
        <v>103</v>
      </c>
      <c r="BW86" t="s">
        <v>28</v>
      </c>
      <c r="BX86">
        <v>2510.56</v>
      </c>
      <c r="BY86">
        <v>7.1064000000000002E-2</v>
      </c>
    </row>
    <row r="88" spans="1:77" x14ac:dyDescent="0.25">
      <c r="A88" t="s">
        <v>105</v>
      </c>
      <c r="B88">
        <v>0.95874899999999996</v>
      </c>
      <c r="C88">
        <v>0</v>
      </c>
    </row>
    <row r="89" spans="1:77" x14ac:dyDescent="0.25">
      <c r="A89" t="s">
        <v>106</v>
      </c>
      <c r="B89">
        <v>0.903474</v>
      </c>
      <c r="C89">
        <v>0</v>
      </c>
    </row>
    <row r="90" spans="1:77" x14ac:dyDescent="0.25">
      <c r="A90" t="s">
        <v>107</v>
      </c>
      <c r="B90">
        <v>0.87831499999999996</v>
      </c>
      <c r="C90">
        <v>0</v>
      </c>
    </row>
    <row r="91" spans="1:77" x14ac:dyDescent="0.25">
      <c r="A91" t="s">
        <v>108</v>
      </c>
      <c r="B91">
        <v>0.83823700000000001</v>
      </c>
      <c r="C91">
        <v>0</v>
      </c>
    </row>
    <row r="92" spans="1:77" x14ac:dyDescent="0.25">
      <c r="A92" t="s">
        <v>109</v>
      </c>
      <c r="B92">
        <v>0.81473600000000002</v>
      </c>
      <c r="C92">
        <v>0</v>
      </c>
    </row>
    <row r="93" spans="1:77" x14ac:dyDescent="0.25">
      <c r="A93" t="s">
        <v>110</v>
      </c>
      <c r="B93">
        <v>0.79418299999999997</v>
      </c>
      <c r="C93">
        <v>0</v>
      </c>
    </row>
    <row r="94" spans="1:77" x14ac:dyDescent="0.25">
      <c r="A94" t="s">
        <v>111</v>
      </c>
      <c r="B94">
        <v>0.77096100000000001</v>
      </c>
      <c r="C94">
        <v>0</v>
      </c>
    </row>
    <row r="95" spans="1:77" x14ac:dyDescent="0.25">
      <c r="A95" t="s">
        <v>112</v>
      </c>
      <c r="B95">
        <v>0.74419000000000002</v>
      </c>
      <c r="C95">
        <v>0</v>
      </c>
    </row>
    <row r="96" spans="1:77" x14ac:dyDescent="0.25">
      <c r="A96" t="s">
        <v>113</v>
      </c>
      <c r="B96">
        <v>0.71546699999999996</v>
      </c>
      <c r="C96">
        <v>0</v>
      </c>
    </row>
    <row r="97" spans="1:3" x14ac:dyDescent="0.25">
      <c r="A97" t="s">
        <v>114</v>
      </c>
      <c r="B97">
        <v>0.68698700000000001</v>
      </c>
      <c r="C97">
        <v>0</v>
      </c>
    </row>
    <row r="98" spans="1:3" x14ac:dyDescent="0.25">
      <c r="A98" t="s">
        <v>115</v>
      </c>
      <c r="B98">
        <v>0.66046899999999997</v>
      </c>
      <c r="C98">
        <v>0</v>
      </c>
    </row>
    <row r="99" spans="1:3" x14ac:dyDescent="0.25">
      <c r="A99" t="s">
        <v>116</v>
      </c>
      <c r="B99">
        <v>0.636907</v>
      </c>
      <c r="C99">
        <v>0</v>
      </c>
    </row>
    <row r="100" spans="1:3" x14ac:dyDescent="0.25">
      <c r="A100" t="s">
        <v>117</v>
      </c>
      <c r="B100">
        <v>11302.5</v>
      </c>
      <c r="C100">
        <v>0</v>
      </c>
    </row>
    <row r="101" spans="1:3" x14ac:dyDescent="0.25">
      <c r="A101" t="s">
        <v>118</v>
      </c>
      <c r="B101">
        <v>50044.6</v>
      </c>
      <c r="C101">
        <v>0</v>
      </c>
    </row>
    <row r="102" spans="1:3" x14ac:dyDescent="0.25">
      <c r="A102" t="s">
        <v>119</v>
      </c>
      <c r="B102">
        <v>48109.2</v>
      </c>
      <c r="C102">
        <v>0</v>
      </c>
    </row>
    <row r="103" spans="1:3" x14ac:dyDescent="0.25">
      <c r="A103" t="s">
        <v>120</v>
      </c>
      <c r="B103">
        <v>23034.2</v>
      </c>
      <c r="C103">
        <v>0</v>
      </c>
    </row>
    <row r="104" spans="1:3" x14ac:dyDescent="0.25">
      <c r="A104" t="s">
        <v>121</v>
      </c>
      <c r="B104">
        <v>4521.0200000000004</v>
      </c>
      <c r="C104">
        <v>0</v>
      </c>
    </row>
    <row r="105" spans="1:3" x14ac:dyDescent="0.25">
      <c r="A105" t="s">
        <v>122</v>
      </c>
      <c r="B105">
        <v>0.40463900000000003</v>
      </c>
      <c r="C105">
        <v>0</v>
      </c>
    </row>
    <row r="106" spans="1:3" x14ac:dyDescent="0.25">
      <c r="A106" t="s">
        <v>123</v>
      </c>
      <c r="B106">
        <v>0.108123</v>
      </c>
      <c r="C106">
        <v>0</v>
      </c>
    </row>
    <row r="107" spans="1:3" x14ac:dyDescent="0.25">
      <c r="A107" t="s">
        <v>124</v>
      </c>
      <c r="B107">
        <v>2715.32</v>
      </c>
      <c r="C107">
        <v>0</v>
      </c>
    </row>
    <row r="108" spans="1:3" x14ac:dyDescent="0.25">
      <c r="A108" t="s">
        <v>125</v>
      </c>
      <c r="B108">
        <v>5607.23</v>
      </c>
      <c r="C108">
        <v>0</v>
      </c>
    </row>
    <row r="109" spans="1:3" x14ac:dyDescent="0.25">
      <c r="A109" t="s">
        <v>126</v>
      </c>
      <c r="B109">
        <v>7.9201499999999994E-2</v>
      </c>
      <c r="C109">
        <v>0</v>
      </c>
    </row>
    <row r="110" spans="1:3" x14ac:dyDescent="0.25">
      <c r="A110" t="s">
        <v>127</v>
      </c>
      <c r="B110">
        <v>2313.7800000000002</v>
      </c>
      <c r="C110">
        <v>0</v>
      </c>
    </row>
    <row r="111" spans="1:3" x14ac:dyDescent="0.25">
      <c r="A111" t="s">
        <v>128</v>
      </c>
      <c r="B111">
        <v>1850.36</v>
      </c>
      <c r="C111">
        <v>0</v>
      </c>
    </row>
    <row r="112" spans="1:3" x14ac:dyDescent="0.25">
      <c r="A112" t="s">
        <v>129</v>
      </c>
      <c r="B112">
        <v>0.170178</v>
      </c>
      <c r="C112">
        <v>0</v>
      </c>
    </row>
    <row r="113" spans="1:3" x14ac:dyDescent="0.25">
      <c r="A113" t="s">
        <v>130</v>
      </c>
      <c r="B113">
        <v>0.25827499999999998</v>
      </c>
      <c r="C113">
        <v>0</v>
      </c>
    </row>
    <row r="114" spans="1:3" x14ac:dyDescent="0.25">
      <c r="A114" t="s">
        <v>131</v>
      </c>
      <c r="B114">
        <v>3432.7</v>
      </c>
      <c r="C114">
        <v>0</v>
      </c>
    </row>
    <row r="115" spans="1:3" x14ac:dyDescent="0.25">
      <c r="A115" t="s">
        <v>132</v>
      </c>
      <c r="B115">
        <v>3432.7</v>
      </c>
      <c r="C115">
        <v>0</v>
      </c>
    </row>
    <row r="116" spans="1:3" x14ac:dyDescent="0.25">
      <c r="A116" t="s">
        <v>133</v>
      </c>
      <c r="B116">
        <v>0.163712</v>
      </c>
      <c r="C116">
        <v>0</v>
      </c>
    </row>
    <row r="117" spans="1:3" x14ac:dyDescent="0.25">
      <c r="A117" t="s">
        <v>134</v>
      </c>
      <c r="B117">
        <v>1598.72</v>
      </c>
      <c r="C117">
        <v>0</v>
      </c>
    </row>
    <row r="118" spans="1:3" x14ac:dyDescent="0.25">
      <c r="A118" t="s">
        <v>135</v>
      </c>
      <c r="B118">
        <v>1521.61</v>
      </c>
      <c r="C118">
        <v>0</v>
      </c>
    </row>
    <row r="119" spans="1:3" x14ac:dyDescent="0.25">
      <c r="A119" t="s">
        <v>136</v>
      </c>
      <c r="B119">
        <v>3317.51</v>
      </c>
      <c r="C119">
        <v>0</v>
      </c>
    </row>
    <row r="120" spans="1:3" x14ac:dyDescent="0.25">
      <c r="A120" t="s">
        <v>137</v>
      </c>
      <c r="B120">
        <v>3186.43</v>
      </c>
      <c r="C120">
        <v>0</v>
      </c>
    </row>
    <row r="121" spans="1:3" x14ac:dyDescent="0.25">
      <c r="A121" t="s">
        <v>138</v>
      </c>
      <c r="B121">
        <v>3104.32</v>
      </c>
      <c r="C121">
        <v>0</v>
      </c>
    </row>
    <row r="122" spans="1:3" x14ac:dyDescent="0.25">
      <c r="A122" t="s">
        <v>139</v>
      </c>
      <c r="B122">
        <v>3049.57</v>
      </c>
      <c r="C122">
        <v>0</v>
      </c>
    </row>
    <row r="123" spans="1:3" x14ac:dyDescent="0.25">
      <c r="A123" t="s">
        <v>140</v>
      </c>
      <c r="B123">
        <v>2988.67</v>
      </c>
      <c r="C123">
        <v>0</v>
      </c>
    </row>
    <row r="124" spans="1:3" x14ac:dyDescent="0.25">
      <c r="A124" t="s">
        <v>141</v>
      </c>
      <c r="B124">
        <v>2904.61</v>
      </c>
      <c r="C124">
        <v>0</v>
      </c>
    </row>
    <row r="125" spans="1:3" x14ac:dyDescent="0.25">
      <c r="A125" t="s">
        <v>142</v>
      </c>
      <c r="B125">
        <v>2803.2</v>
      </c>
      <c r="C125">
        <v>0</v>
      </c>
    </row>
    <row r="126" spans="1:3" x14ac:dyDescent="0.25">
      <c r="A126" t="s">
        <v>143</v>
      </c>
      <c r="B126">
        <v>2697.45</v>
      </c>
      <c r="C126">
        <v>0</v>
      </c>
    </row>
    <row r="127" spans="1:3" x14ac:dyDescent="0.25">
      <c r="A127" t="s">
        <v>144</v>
      </c>
      <c r="B127">
        <v>2600.09</v>
      </c>
      <c r="C127">
        <v>0</v>
      </c>
    </row>
    <row r="128" spans="1:3" x14ac:dyDescent="0.25">
      <c r="A128" t="s">
        <v>145</v>
      </c>
      <c r="B128">
        <v>2510.56</v>
      </c>
      <c r="C128">
        <v>0</v>
      </c>
    </row>
    <row r="129" spans="1:77" x14ac:dyDescent="0.25">
      <c r="A129" t="s">
        <v>146</v>
      </c>
      <c r="B129">
        <v>4072.47</v>
      </c>
      <c r="C129">
        <v>0</v>
      </c>
    </row>
    <row r="130" spans="1:77" x14ac:dyDescent="0.25">
      <c r="A130" t="s">
        <v>147</v>
      </c>
      <c r="B130">
        <v>3886.72</v>
      </c>
      <c r="C130">
        <v>0</v>
      </c>
    </row>
    <row r="131" spans="1:77" x14ac:dyDescent="0.25">
      <c r="A131" t="s">
        <v>148</v>
      </c>
      <c r="B131">
        <v>3844.33</v>
      </c>
      <c r="C131">
        <v>0</v>
      </c>
    </row>
    <row r="132" spans="1:77" x14ac:dyDescent="0.25">
      <c r="A132" t="s">
        <v>149</v>
      </c>
      <c r="B132">
        <v>3693.26</v>
      </c>
      <c r="C132">
        <v>0</v>
      </c>
    </row>
    <row r="133" spans="1:77" x14ac:dyDescent="0.25">
      <c r="A133" t="s">
        <v>150</v>
      </c>
      <c r="B133">
        <v>3597.37</v>
      </c>
      <c r="C133">
        <v>0</v>
      </c>
    </row>
    <row r="134" spans="1:77" x14ac:dyDescent="0.25">
      <c r="A134" t="s">
        <v>151</v>
      </c>
      <c r="B134">
        <v>3534.39</v>
      </c>
      <c r="C134">
        <v>0</v>
      </c>
    </row>
    <row r="135" spans="1:77" x14ac:dyDescent="0.25">
      <c r="A135" t="s">
        <v>152</v>
      </c>
      <c r="B135">
        <v>3463.88</v>
      </c>
      <c r="C135">
        <v>0</v>
      </c>
    </row>
    <row r="136" spans="1:77" x14ac:dyDescent="0.25">
      <c r="A136" t="s">
        <v>153</v>
      </c>
      <c r="B136">
        <v>3365.31</v>
      </c>
      <c r="C136">
        <v>0</v>
      </c>
    </row>
    <row r="137" spans="1:77" x14ac:dyDescent="0.25">
      <c r="A137" t="s">
        <v>154</v>
      </c>
      <c r="B137">
        <v>3246.08</v>
      </c>
      <c r="C137">
        <v>0</v>
      </c>
    </row>
    <row r="138" spans="1:77" x14ac:dyDescent="0.25">
      <c r="A138" t="s">
        <v>155</v>
      </c>
      <c r="B138">
        <v>3122.24</v>
      </c>
      <c r="C138">
        <v>0</v>
      </c>
    </row>
    <row r="139" spans="1:77" x14ac:dyDescent="0.25">
      <c r="A139" t="s">
        <v>156</v>
      </c>
      <c r="B139">
        <v>3006.11</v>
      </c>
      <c r="C139">
        <v>0</v>
      </c>
    </row>
    <row r="140" spans="1:77" x14ac:dyDescent="0.25">
      <c r="A140" t="s">
        <v>157</v>
      </c>
      <c r="B140">
        <v>2904.1</v>
      </c>
      <c r="C140">
        <v>0</v>
      </c>
    </row>
    <row r="142" spans="1:77" x14ac:dyDescent="0.25">
      <c r="A142" s="41" t="s">
        <v>161</v>
      </c>
    </row>
    <row r="143" spans="1:77" x14ac:dyDescent="0.25">
      <c r="A143" t="s">
        <v>32</v>
      </c>
    </row>
    <row r="144" spans="1:77" x14ac:dyDescent="0.25">
      <c r="A144" t="s">
        <v>33</v>
      </c>
      <c r="B144" t="s">
        <v>34</v>
      </c>
      <c r="C144" t="s">
        <v>35</v>
      </c>
      <c r="D144" t="s">
        <v>36</v>
      </c>
      <c r="E144" t="s">
        <v>37</v>
      </c>
      <c r="F144" t="s">
        <v>38</v>
      </c>
      <c r="G144" t="s">
        <v>39</v>
      </c>
      <c r="H144" t="s">
        <v>40</v>
      </c>
      <c r="I144" t="s">
        <v>41</v>
      </c>
      <c r="J144" t="s">
        <v>42</v>
      </c>
      <c r="K144" t="s">
        <v>43</v>
      </c>
      <c r="L144" t="s">
        <v>44</v>
      </c>
      <c r="M144" t="s">
        <v>45</v>
      </c>
      <c r="N144" t="s">
        <v>46</v>
      </c>
      <c r="O144" t="s">
        <v>47</v>
      </c>
      <c r="P144" t="s">
        <v>48</v>
      </c>
      <c r="Q144" t="s">
        <v>49</v>
      </c>
      <c r="R144" t="s">
        <v>50</v>
      </c>
      <c r="S144" t="s">
        <v>51</v>
      </c>
      <c r="T144" t="s">
        <v>52</v>
      </c>
      <c r="U144" t="s">
        <v>53</v>
      </c>
      <c r="V144" t="s">
        <v>54</v>
      </c>
      <c r="W144" t="s">
        <v>55</v>
      </c>
      <c r="X144" t="s">
        <v>56</v>
      </c>
      <c r="Y144" t="s">
        <v>57</v>
      </c>
      <c r="Z144" t="s">
        <v>50</v>
      </c>
      <c r="AA144" t="s">
        <v>58</v>
      </c>
      <c r="AB144" t="s">
        <v>59</v>
      </c>
      <c r="AC144" t="s">
        <v>60</v>
      </c>
      <c r="AD144" t="s">
        <v>61</v>
      </c>
      <c r="AE144" t="s">
        <v>62</v>
      </c>
      <c r="AF144" t="s">
        <v>63</v>
      </c>
      <c r="AG144" t="s">
        <v>64</v>
      </c>
      <c r="AH144" t="s">
        <v>50</v>
      </c>
      <c r="AI144" t="s">
        <v>65</v>
      </c>
      <c r="AJ144" t="s">
        <v>66</v>
      </c>
      <c r="AK144" t="s">
        <v>67</v>
      </c>
      <c r="AL144" t="s">
        <v>68</v>
      </c>
      <c r="AM144" t="s">
        <v>69</v>
      </c>
      <c r="AN144" t="s">
        <v>70</v>
      </c>
      <c r="AO144" t="s">
        <v>71</v>
      </c>
      <c r="AP144" t="s">
        <v>50</v>
      </c>
      <c r="AQ144" t="s">
        <v>72</v>
      </c>
      <c r="AR144" t="s">
        <v>73</v>
      </c>
      <c r="AS144" t="s">
        <v>74</v>
      </c>
      <c r="AT144" t="s">
        <v>75</v>
      </c>
      <c r="AU144" t="s">
        <v>76</v>
      </c>
      <c r="AV144" t="s">
        <v>77</v>
      </c>
      <c r="AW144" t="s">
        <v>78</v>
      </c>
      <c r="AX144" t="s">
        <v>50</v>
      </c>
      <c r="AY144" t="s">
        <v>79</v>
      </c>
      <c r="AZ144" t="s">
        <v>80</v>
      </c>
      <c r="BA144" t="s">
        <v>81</v>
      </c>
      <c r="BB144" t="s">
        <v>82</v>
      </c>
      <c r="BC144" t="s">
        <v>83</v>
      </c>
      <c r="BD144" t="s">
        <v>84</v>
      </c>
      <c r="BE144" t="s">
        <v>85</v>
      </c>
      <c r="BF144" t="s">
        <v>50</v>
      </c>
      <c r="BG144" t="s">
        <v>86</v>
      </c>
      <c r="BH144" t="s">
        <v>87</v>
      </c>
      <c r="BI144" t="s">
        <v>88</v>
      </c>
      <c r="BJ144" t="s">
        <v>89</v>
      </c>
      <c r="BK144" t="s">
        <v>90</v>
      </c>
      <c r="BL144" t="s">
        <v>91</v>
      </c>
      <c r="BM144" t="s">
        <v>92</v>
      </c>
      <c r="BN144" t="s">
        <v>50</v>
      </c>
      <c r="BO144" t="s">
        <v>93</v>
      </c>
      <c r="BP144" t="s">
        <v>94</v>
      </c>
      <c r="BQ144" t="s">
        <v>95</v>
      </c>
      <c r="BR144" t="s">
        <v>96</v>
      </c>
      <c r="BS144" t="s">
        <v>97</v>
      </c>
      <c r="BT144" t="s">
        <v>98</v>
      </c>
      <c r="BU144" t="s">
        <v>99</v>
      </c>
      <c r="BV144" t="s">
        <v>50</v>
      </c>
      <c r="BW144" t="s">
        <v>100</v>
      </c>
      <c r="BX144" t="s">
        <v>101</v>
      </c>
      <c r="BY144" t="s">
        <v>102</v>
      </c>
    </row>
    <row r="145" spans="1:77" x14ac:dyDescent="0.25">
      <c r="A145">
        <v>1</v>
      </c>
      <c r="B145">
        <v>2025</v>
      </c>
      <c r="C145">
        <v>3</v>
      </c>
      <c r="D145">
        <v>1</v>
      </c>
      <c r="E145">
        <v>1</v>
      </c>
      <c r="F145">
        <v>43491.3</v>
      </c>
      <c r="G145">
        <v>40513.1</v>
      </c>
      <c r="H145">
        <v>9924.89</v>
      </c>
      <c r="I145">
        <v>0.83247000000000004</v>
      </c>
      <c r="J145">
        <v>22297.200000000001</v>
      </c>
      <c r="K145">
        <v>63.35</v>
      </c>
      <c r="L145">
        <v>63.35</v>
      </c>
      <c r="M145">
        <v>63.35</v>
      </c>
      <c r="N145">
        <v>65.499399999999994</v>
      </c>
      <c r="O145">
        <v>65.499399999999994</v>
      </c>
      <c r="P145">
        <v>65.499399999999994</v>
      </c>
      <c r="Q145">
        <v>2.10969E-3</v>
      </c>
      <c r="R145" t="s">
        <v>103</v>
      </c>
      <c r="S145">
        <v>2.11</v>
      </c>
      <c r="T145">
        <v>2.11</v>
      </c>
      <c r="U145">
        <v>2.11</v>
      </c>
      <c r="V145">
        <v>3.2105600000000001</v>
      </c>
      <c r="W145">
        <v>3.2105600000000001</v>
      </c>
      <c r="X145">
        <v>3.2105600000000001</v>
      </c>
      <c r="Y145" s="40">
        <v>5.3493699999999999E-5</v>
      </c>
      <c r="Z145" t="s">
        <v>103</v>
      </c>
      <c r="AA145">
        <v>1204.5</v>
      </c>
      <c r="AB145">
        <v>1204.5</v>
      </c>
      <c r="AC145">
        <v>1204.5</v>
      </c>
      <c r="AD145">
        <v>1108.72</v>
      </c>
      <c r="AE145">
        <v>1108.72</v>
      </c>
      <c r="AF145">
        <v>1108.72</v>
      </c>
      <c r="AG145">
        <v>4.6306699999999999E-2</v>
      </c>
      <c r="AH145" t="s">
        <v>103</v>
      </c>
      <c r="AI145">
        <v>27.95</v>
      </c>
      <c r="AJ145">
        <v>27.95</v>
      </c>
      <c r="AK145">
        <v>27.95</v>
      </c>
      <c r="AL145">
        <v>27.8904</v>
      </c>
      <c r="AM145">
        <v>27.8904</v>
      </c>
      <c r="AN145">
        <v>27.8904</v>
      </c>
      <c r="AO145">
        <v>9.7526899999999996E-4</v>
      </c>
      <c r="AP145" t="s">
        <v>103</v>
      </c>
      <c r="AQ145">
        <v>9.990000000000001E-4</v>
      </c>
      <c r="AR145">
        <v>9.990000000000001E-4</v>
      </c>
      <c r="AS145">
        <v>9.990000000000001E-4</v>
      </c>
      <c r="AT145">
        <v>8.3378800000000002E-4</v>
      </c>
      <c r="AU145">
        <v>8.3378800000000002E-4</v>
      </c>
      <c r="AV145">
        <v>8.3378800000000002E-4</v>
      </c>
      <c r="AW145" s="40">
        <v>4.4374700000000002E-8</v>
      </c>
      <c r="AX145" t="s">
        <v>103</v>
      </c>
      <c r="AY145">
        <v>150.19</v>
      </c>
      <c r="AZ145">
        <v>150.19</v>
      </c>
      <c r="BA145">
        <v>150.19</v>
      </c>
      <c r="BB145">
        <v>167.21299999999999</v>
      </c>
      <c r="BC145">
        <v>167.21299999999999</v>
      </c>
      <c r="BD145">
        <v>167.21299999999999</v>
      </c>
      <c r="BE145">
        <v>4.9488600000000002E-3</v>
      </c>
      <c r="BF145" t="s">
        <v>103</v>
      </c>
      <c r="BG145">
        <v>36</v>
      </c>
      <c r="BH145">
        <v>36</v>
      </c>
      <c r="BI145">
        <v>36</v>
      </c>
      <c r="BJ145">
        <v>89.841399999999993</v>
      </c>
      <c r="BK145">
        <v>89.841399999999993</v>
      </c>
      <c r="BL145">
        <v>89.841399999999993</v>
      </c>
      <c r="BM145">
        <v>2.4509900000000001E-3</v>
      </c>
      <c r="BN145" t="s">
        <v>103</v>
      </c>
      <c r="BO145">
        <v>114.62</v>
      </c>
      <c r="BP145">
        <v>114.62</v>
      </c>
      <c r="BQ145">
        <v>114.62</v>
      </c>
      <c r="BR145">
        <v>363.03199999999998</v>
      </c>
      <c r="BS145">
        <v>363.03199999999998</v>
      </c>
      <c r="BT145">
        <v>363.03199999999998</v>
      </c>
      <c r="BU145">
        <v>9.9315099999999993E-3</v>
      </c>
      <c r="BV145" t="s">
        <v>103</v>
      </c>
      <c r="BW145" t="s">
        <v>28</v>
      </c>
      <c r="BX145">
        <v>1598.72</v>
      </c>
      <c r="BY145">
        <v>3.9461799999999998E-2</v>
      </c>
    </row>
    <row r="146" spans="1:77" x14ac:dyDescent="0.25">
      <c r="A146">
        <v>1</v>
      </c>
      <c r="B146">
        <v>2026</v>
      </c>
      <c r="C146">
        <v>3</v>
      </c>
      <c r="D146">
        <v>1</v>
      </c>
      <c r="E146">
        <v>1</v>
      </c>
      <c r="F146">
        <v>43862.7</v>
      </c>
      <c r="G146">
        <v>39207.9</v>
      </c>
      <c r="H146">
        <v>9368.9500000000007</v>
      </c>
      <c r="I146">
        <v>0.78583899999999995</v>
      </c>
      <c r="J146">
        <v>22146.6</v>
      </c>
      <c r="K146">
        <v>63.35</v>
      </c>
      <c r="L146">
        <v>63.35</v>
      </c>
      <c r="M146">
        <v>63.35</v>
      </c>
      <c r="N146">
        <v>67.532499999999999</v>
      </c>
      <c r="O146">
        <v>67.532499999999999</v>
      </c>
      <c r="P146">
        <v>67.532499999999999</v>
      </c>
      <c r="Q146">
        <v>2.2470699999999999E-3</v>
      </c>
      <c r="R146" t="s">
        <v>103</v>
      </c>
      <c r="S146">
        <v>2.11</v>
      </c>
      <c r="T146">
        <v>2.11</v>
      </c>
      <c r="U146">
        <v>2.11</v>
      </c>
      <c r="V146">
        <v>3.7994500000000002</v>
      </c>
      <c r="W146">
        <v>3.7994500000000002</v>
      </c>
      <c r="X146">
        <v>3.7994500000000002</v>
      </c>
      <c r="Y146" s="40">
        <v>5.2745099999999998E-5</v>
      </c>
      <c r="Z146" t="s">
        <v>103</v>
      </c>
      <c r="AA146">
        <v>1133.95</v>
      </c>
      <c r="AB146">
        <v>1133.95</v>
      </c>
      <c r="AC146">
        <v>1133.95</v>
      </c>
      <c r="AD146">
        <v>1060.45</v>
      </c>
      <c r="AE146">
        <v>1060.45</v>
      </c>
      <c r="AF146">
        <v>1060.45</v>
      </c>
      <c r="AG146">
        <v>4.7004299999999999E-2</v>
      </c>
      <c r="AH146" t="s">
        <v>103</v>
      </c>
      <c r="AI146">
        <v>27.95</v>
      </c>
      <c r="AJ146">
        <v>27.95</v>
      </c>
      <c r="AK146">
        <v>27.95</v>
      </c>
      <c r="AL146">
        <v>28.682700000000001</v>
      </c>
      <c r="AM146">
        <v>28.682700000000001</v>
      </c>
      <c r="AN146">
        <v>28.682700000000001</v>
      </c>
      <c r="AO146">
        <v>1.04335E-3</v>
      </c>
      <c r="AP146" t="s">
        <v>103</v>
      </c>
      <c r="AQ146">
        <v>9.990000000000001E-4</v>
      </c>
      <c r="AR146">
        <v>9.990000000000001E-4</v>
      </c>
      <c r="AS146">
        <v>9.990000000000001E-4</v>
      </c>
      <c r="AT146">
        <v>8.3578799999999996E-4</v>
      </c>
      <c r="AU146">
        <v>8.3578799999999996E-4</v>
      </c>
      <c r="AV146">
        <v>8.3578799999999996E-4</v>
      </c>
      <c r="AW146" s="40">
        <v>4.8082799999999997E-8</v>
      </c>
      <c r="AX146" t="s">
        <v>103</v>
      </c>
      <c r="AY146">
        <v>150.19</v>
      </c>
      <c r="AZ146">
        <v>150.19</v>
      </c>
      <c r="BA146">
        <v>150.19</v>
      </c>
      <c r="BB146">
        <v>177.55699999999999</v>
      </c>
      <c r="BC146">
        <v>177.55699999999999</v>
      </c>
      <c r="BD146">
        <v>177.55699999999999</v>
      </c>
      <c r="BE146">
        <v>5.2241800000000001E-3</v>
      </c>
      <c r="BF146" t="s">
        <v>103</v>
      </c>
      <c r="BG146">
        <v>36</v>
      </c>
      <c r="BH146">
        <v>36</v>
      </c>
      <c r="BI146">
        <v>36</v>
      </c>
      <c r="BJ146">
        <v>113.524</v>
      </c>
      <c r="BK146">
        <v>113.524</v>
      </c>
      <c r="BL146">
        <v>113.524</v>
      </c>
      <c r="BM146">
        <v>2.0914499999999999E-3</v>
      </c>
      <c r="BN146" t="s">
        <v>103</v>
      </c>
      <c r="BO146">
        <v>108.06</v>
      </c>
      <c r="BP146">
        <v>108.06</v>
      </c>
      <c r="BQ146">
        <v>108.06</v>
      </c>
      <c r="BR146">
        <v>379.95499999999998</v>
      </c>
      <c r="BS146">
        <v>379.95499999999998</v>
      </c>
      <c r="BT146">
        <v>379.95499999999998</v>
      </c>
      <c r="BU146">
        <v>7.9349599999999996E-3</v>
      </c>
      <c r="BV146" t="s">
        <v>103</v>
      </c>
      <c r="BW146" t="s">
        <v>28</v>
      </c>
      <c r="BX146">
        <v>1521.61</v>
      </c>
      <c r="BY146">
        <v>3.8808799999999997E-2</v>
      </c>
    </row>
    <row r="147" spans="1:77" x14ac:dyDescent="0.25">
      <c r="A147">
        <v>1</v>
      </c>
      <c r="B147">
        <v>2027</v>
      </c>
      <c r="C147">
        <v>3</v>
      </c>
      <c r="D147">
        <v>1</v>
      </c>
      <c r="E147">
        <v>1</v>
      </c>
      <c r="F147">
        <v>44991.199999999997</v>
      </c>
      <c r="G147">
        <v>43110.400000000001</v>
      </c>
      <c r="H147">
        <v>9133.23</v>
      </c>
      <c r="I147">
        <v>0.76606799999999997</v>
      </c>
      <c r="J147">
        <v>22078</v>
      </c>
      <c r="K147">
        <v>85.819000000000003</v>
      </c>
      <c r="L147">
        <v>85.819000000000003</v>
      </c>
      <c r="M147">
        <v>85.819000000000003</v>
      </c>
      <c r="N147">
        <v>97.323300000000003</v>
      </c>
      <c r="O147">
        <v>97.323300000000003</v>
      </c>
      <c r="P147">
        <v>97.323300000000003</v>
      </c>
      <c r="Q147">
        <v>3.16191E-3</v>
      </c>
      <c r="R147" t="s">
        <v>103</v>
      </c>
      <c r="S147">
        <v>2.8580000000000001</v>
      </c>
      <c r="T147">
        <v>2.8580000000000001</v>
      </c>
      <c r="U147">
        <v>2.8580000000000001</v>
      </c>
      <c r="V147">
        <v>5.6804699999999997</v>
      </c>
      <c r="W147">
        <v>5.6804699999999997</v>
      </c>
      <c r="X147">
        <v>5.6804699999999997</v>
      </c>
      <c r="Y147" s="40">
        <v>6.7040900000000004E-5</v>
      </c>
      <c r="Z147" t="s">
        <v>103</v>
      </c>
      <c r="AA147">
        <v>1583.92</v>
      </c>
      <c r="AB147">
        <v>1583.92</v>
      </c>
      <c r="AC147">
        <v>1583.92</v>
      </c>
      <c r="AD147">
        <v>1543.66</v>
      </c>
      <c r="AE147">
        <v>1543.66</v>
      </c>
      <c r="AF147">
        <v>1543.66</v>
      </c>
      <c r="AG147">
        <v>6.9881600000000002E-2</v>
      </c>
      <c r="AH147" t="s">
        <v>103</v>
      </c>
      <c r="AI147">
        <v>37.863</v>
      </c>
      <c r="AJ147">
        <v>37.863</v>
      </c>
      <c r="AK147">
        <v>37.863</v>
      </c>
      <c r="AL147">
        <v>41.136499999999998</v>
      </c>
      <c r="AM147">
        <v>41.136499999999998</v>
      </c>
      <c r="AN147">
        <v>41.136499999999998</v>
      </c>
      <c r="AO147">
        <v>1.4795399999999999E-3</v>
      </c>
      <c r="AP147" t="s">
        <v>103</v>
      </c>
      <c r="AQ147">
        <v>9.990000000000001E-4</v>
      </c>
      <c r="AR147">
        <v>9.990000000000001E-4</v>
      </c>
      <c r="AS147">
        <v>9.990000000000001E-4</v>
      </c>
      <c r="AT147">
        <v>8.5281099999999998E-4</v>
      </c>
      <c r="AU147">
        <v>8.5281099999999998E-4</v>
      </c>
      <c r="AV147">
        <v>8.5281099999999998E-4</v>
      </c>
      <c r="AW147" s="40">
        <v>5.2014800000000002E-8</v>
      </c>
      <c r="AX147" t="s">
        <v>103</v>
      </c>
      <c r="AY147">
        <v>203.459</v>
      </c>
      <c r="AZ147">
        <v>203.459</v>
      </c>
      <c r="BA147">
        <v>203.459</v>
      </c>
      <c r="BB147">
        <v>257.96600000000001</v>
      </c>
      <c r="BC147">
        <v>257.96600000000001</v>
      </c>
      <c r="BD147">
        <v>257.96600000000001</v>
      </c>
      <c r="BE147">
        <v>7.2562299999999998E-3</v>
      </c>
      <c r="BF147" t="s">
        <v>103</v>
      </c>
      <c r="BG147">
        <v>48.768000000000001</v>
      </c>
      <c r="BH147">
        <v>48.768000000000001</v>
      </c>
      <c r="BI147">
        <v>48.768000000000001</v>
      </c>
      <c r="BJ147">
        <v>150.072</v>
      </c>
      <c r="BK147">
        <v>150.072</v>
      </c>
      <c r="BL147">
        <v>150.072</v>
      </c>
      <c r="BM147">
        <v>2.4614799999999998E-3</v>
      </c>
      <c r="BN147" t="s">
        <v>103</v>
      </c>
      <c r="BO147">
        <v>150.83000000000001</v>
      </c>
      <c r="BP147">
        <v>150.83000000000001</v>
      </c>
      <c r="BQ147">
        <v>150.83000000000001</v>
      </c>
      <c r="BR147">
        <v>500.851</v>
      </c>
      <c r="BS147">
        <v>500.851</v>
      </c>
      <c r="BT147">
        <v>500.851</v>
      </c>
      <c r="BU147">
        <v>8.7258700000000002E-3</v>
      </c>
      <c r="BV147" t="s">
        <v>103</v>
      </c>
      <c r="BW147" t="s">
        <v>28</v>
      </c>
      <c r="BX147">
        <v>2113.52</v>
      </c>
      <c r="BY147">
        <v>4.9025699999999998E-2</v>
      </c>
    </row>
    <row r="148" spans="1:77" x14ac:dyDescent="0.25">
      <c r="A148">
        <v>1</v>
      </c>
      <c r="B148">
        <v>2028</v>
      </c>
      <c r="C148">
        <v>3</v>
      </c>
      <c r="D148">
        <v>1</v>
      </c>
      <c r="E148">
        <v>1</v>
      </c>
      <c r="F148">
        <v>45500.800000000003</v>
      </c>
      <c r="G148">
        <v>43630.6</v>
      </c>
      <c r="H148">
        <v>9040.81</v>
      </c>
      <c r="I148">
        <v>0.75831499999999996</v>
      </c>
      <c r="J148">
        <v>22050.2</v>
      </c>
      <c r="K148">
        <v>85.819000000000003</v>
      </c>
      <c r="L148">
        <v>85.819000000000003</v>
      </c>
      <c r="M148">
        <v>85.819000000000003</v>
      </c>
      <c r="N148">
        <v>103.453</v>
      </c>
      <c r="O148">
        <v>103.453</v>
      </c>
      <c r="P148">
        <v>103.453</v>
      </c>
      <c r="Q148">
        <v>3.1481E-3</v>
      </c>
      <c r="R148" t="s">
        <v>103</v>
      </c>
      <c r="S148">
        <v>2.8580000000000001</v>
      </c>
      <c r="T148">
        <v>2.8580000000000001</v>
      </c>
      <c r="U148">
        <v>2.8580000000000001</v>
      </c>
      <c r="V148">
        <v>5.4776699999999998</v>
      </c>
      <c r="W148">
        <v>5.4776699999999998</v>
      </c>
      <c r="X148">
        <v>5.4776699999999998</v>
      </c>
      <c r="Y148" s="40">
        <v>6.5967E-5</v>
      </c>
      <c r="Z148" t="s">
        <v>103</v>
      </c>
      <c r="AA148">
        <v>1583.92</v>
      </c>
      <c r="AB148">
        <v>1583.92</v>
      </c>
      <c r="AC148">
        <v>1583.92</v>
      </c>
      <c r="AD148">
        <v>1631.29</v>
      </c>
      <c r="AE148">
        <v>1631.29</v>
      </c>
      <c r="AF148">
        <v>1631.29</v>
      </c>
      <c r="AG148">
        <v>7.2105600000000006E-2</v>
      </c>
      <c r="AH148" t="s">
        <v>103</v>
      </c>
      <c r="AI148">
        <v>37.863</v>
      </c>
      <c r="AJ148">
        <v>37.863</v>
      </c>
      <c r="AK148">
        <v>37.863</v>
      </c>
      <c r="AL148">
        <v>43.640500000000003</v>
      </c>
      <c r="AM148">
        <v>43.640500000000003</v>
      </c>
      <c r="AN148">
        <v>43.640500000000003</v>
      </c>
      <c r="AO148">
        <v>1.49103E-3</v>
      </c>
      <c r="AP148" t="s">
        <v>103</v>
      </c>
      <c r="AQ148">
        <v>9.990000000000001E-4</v>
      </c>
      <c r="AR148">
        <v>9.990000000000001E-4</v>
      </c>
      <c r="AS148">
        <v>9.990000000000001E-4</v>
      </c>
      <c r="AT148">
        <v>8.87924E-4</v>
      </c>
      <c r="AU148">
        <v>8.87924E-4</v>
      </c>
      <c r="AV148">
        <v>8.87924E-4</v>
      </c>
      <c r="AW148" s="40">
        <v>5.5252700000000002E-8</v>
      </c>
      <c r="AX148" t="s">
        <v>103</v>
      </c>
      <c r="AY148">
        <v>203.459</v>
      </c>
      <c r="AZ148">
        <v>203.459</v>
      </c>
      <c r="BA148">
        <v>203.459</v>
      </c>
      <c r="BB148">
        <v>269.14</v>
      </c>
      <c r="BC148">
        <v>269.14</v>
      </c>
      <c r="BD148">
        <v>269.14</v>
      </c>
      <c r="BE148">
        <v>7.2194800000000003E-3</v>
      </c>
      <c r="BF148" t="s">
        <v>103</v>
      </c>
      <c r="BG148">
        <v>48.768000000000001</v>
      </c>
      <c r="BH148">
        <v>48.768000000000001</v>
      </c>
      <c r="BI148">
        <v>48.768000000000001</v>
      </c>
      <c r="BJ148">
        <v>137.626</v>
      </c>
      <c r="BK148">
        <v>137.626</v>
      </c>
      <c r="BL148">
        <v>137.626</v>
      </c>
      <c r="BM148">
        <v>2.5347899999999999E-3</v>
      </c>
      <c r="BN148" t="s">
        <v>103</v>
      </c>
      <c r="BO148">
        <v>150.83000000000001</v>
      </c>
      <c r="BP148">
        <v>150.83000000000001</v>
      </c>
      <c r="BQ148">
        <v>150.83000000000001</v>
      </c>
      <c r="BR148">
        <v>452.983</v>
      </c>
      <c r="BS148">
        <v>452.983</v>
      </c>
      <c r="BT148">
        <v>452.983</v>
      </c>
      <c r="BU148">
        <v>7.8779200000000001E-3</v>
      </c>
      <c r="BV148" t="s">
        <v>103</v>
      </c>
      <c r="BW148" t="s">
        <v>28</v>
      </c>
      <c r="BX148">
        <v>2113.52</v>
      </c>
      <c r="BY148">
        <v>4.8441199999999997E-2</v>
      </c>
    </row>
    <row r="149" spans="1:77" x14ac:dyDescent="0.25">
      <c r="A149">
        <v>1</v>
      </c>
      <c r="B149">
        <v>2029</v>
      </c>
      <c r="C149">
        <v>3</v>
      </c>
      <c r="D149">
        <v>1</v>
      </c>
      <c r="E149">
        <v>1</v>
      </c>
      <c r="F149">
        <v>45668.3</v>
      </c>
      <c r="G149">
        <v>43802.7</v>
      </c>
      <c r="H149">
        <v>9075.32</v>
      </c>
      <c r="I149">
        <v>0.76121099999999997</v>
      </c>
      <c r="J149">
        <v>22060.6</v>
      </c>
      <c r="K149">
        <v>85.819000000000003</v>
      </c>
      <c r="L149">
        <v>85.819000000000003</v>
      </c>
      <c r="M149">
        <v>85.819000000000003</v>
      </c>
      <c r="N149">
        <v>105.86499999999999</v>
      </c>
      <c r="O149">
        <v>105.86499999999999</v>
      </c>
      <c r="P149">
        <v>105.86499999999999</v>
      </c>
      <c r="Q149">
        <v>3.03886E-3</v>
      </c>
      <c r="R149" t="s">
        <v>103</v>
      </c>
      <c r="S149">
        <v>2.8580000000000001</v>
      </c>
      <c r="T149">
        <v>2.8580000000000001</v>
      </c>
      <c r="U149">
        <v>2.8580000000000001</v>
      </c>
      <c r="V149">
        <v>5.2526000000000002</v>
      </c>
      <c r="W149">
        <v>5.2526000000000002</v>
      </c>
      <c r="X149">
        <v>5.2526000000000002</v>
      </c>
      <c r="Y149" s="40">
        <v>6.5931600000000004E-5</v>
      </c>
      <c r="Z149" t="s">
        <v>103</v>
      </c>
      <c r="AA149">
        <v>1583.92</v>
      </c>
      <c r="AB149">
        <v>1583.92</v>
      </c>
      <c r="AC149">
        <v>1583.92</v>
      </c>
      <c r="AD149">
        <v>1692.03</v>
      </c>
      <c r="AE149">
        <v>1692.03</v>
      </c>
      <c r="AF149">
        <v>1692.03</v>
      </c>
      <c r="AG149">
        <v>7.1374800000000002E-2</v>
      </c>
      <c r="AH149" t="s">
        <v>103</v>
      </c>
      <c r="AI149">
        <v>37.863</v>
      </c>
      <c r="AJ149">
        <v>37.863</v>
      </c>
      <c r="AK149">
        <v>37.863</v>
      </c>
      <c r="AL149">
        <v>44.817900000000002</v>
      </c>
      <c r="AM149">
        <v>44.817900000000002</v>
      </c>
      <c r="AN149">
        <v>44.817900000000002</v>
      </c>
      <c r="AO149">
        <v>1.4517099999999999E-3</v>
      </c>
      <c r="AP149" t="s">
        <v>103</v>
      </c>
      <c r="AQ149">
        <v>9.990000000000001E-4</v>
      </c>
      <c r="AR149">
        <v>9.990000000000001E-4</v>
      </c>
      <c r="AS149">
        <v>9.990000000000001E-4</v>
      </c>
      <c r="AT149">
        <v>9.2537800000000003E-4</v>
      </c>
      <c r="AU149">
        <v>9.2537800000000003E-4</v>
      </c>
      <c r="AV149">
        <v>9.2537800000000003E-4</v>
      </c>
      <c r="AW149" s="40">
        <v>5.6234900000000002E-8</v>
      </c>
      <c r="AX149" t="s">
        <v>103</v>
      </c>
      <c r="AY149">
        <v>203.459</v>
      </c>
      <c r="AZ149">
        <v>203.459</v>
      </c>
      <c r="BA149">
        <v>203.459</v>
      </c>
      <c r="BB149">
        <v>270.74099999999999</v>
      </c>
      <c r="BC149">
        <v>270.74099999999999</v>
      </c>
      <c r="BD149">
        <v>270.74099999999999</v>
      </c>
      <c r="BE149">
        <v>7.0543999999999997E-3</v>
      </c>
      <c r="BF149" t="s">
        <v>103</v>
      </c>
      <c r="BG149">
        <v>48.768000000000001</v>
      </c>
      <c r="BH149">
        <v>48.768000000000001</v>
      </c>
      <c r="BI149">
        <v>48.768000000000001</v>
      </c>
      <c r="BJ149">
        <v>131.31200000000001</v>
      </c>
      <c r="BK149">
        <v>131.31200000000001</v>
      </c>
      <c r="BL149">
        <v>131.31200000000001</v>
      </c>
      <c r="BM149">
        <v>2.6994100000000002E-3</v>
      </c>
      <c r="BN149" t="s">
        <v>103</v>
      </c>
      <c r="BO149">
        <v>150.83000000000001</v>
      </c>
      <c r="BP149">
        <v>150.83000000000001</v>
      </c>
      <c r="BQ149">
        <v>150.83000000000001</v>
      </c>
      <c r="BR149">
        <v>431.90100000000001</v>
      </c>
      <c r="BS149">
        <v>431.90100000000001</v>
      </c>
      <c r="BT149">
        <v>431.90100000000001</v>
      </c>
      <c r="BU149">
        <v>8.2224399999999993E-3</v>
      </c>
      <c r="BV149" t="s">
        <v>103</v>
      </c>
      <c r="BW149" t="s">
        <v>28</v>
      </c>
      <c r="BX149">
        <v>2113.52</v>
      </c>
      <c r="BY149">
        <v>4.8250899999999999E-2</v>
      </c>
    </row>
    <row r="150" spans="1:77" x14ac:dyDescent="0.25">
      <c r="A150">
        <v>1</v>
      </c>
      <c r="B150">
        <v>2030</v>
      </c>
      <c r="C150">
        <v>3</v>
      </c>
      <c r="D150">
        <v>1</v>
      </c>
      <c r="E150">
        <v>1</v>
      </c>
      <c r="F150">
        <v>45442.8</v>
      </c>
      <c r="G150">
        <v>43578.7</v>
      </c>
      <c r="H150">
        <v>9108.31</v>
      </c>
      <c r="I150">
        <v>0.76397700000000002</v>
      </c>
      <c r="J150">
        <v>22070.5</v>
      </c>
      <c r="K150">
        <v>85.819000000000003</v>
      </c>
      <c r="L150">
        <v>85.819000000000003</v>
      </c>
      <c r="M150">
        <v>85.819000000000003</v>
      </c>
      <c r="N150">
        <v>105.127</v>
      </c>
      <c r="O150">
        <v>105.127</v>
      </c>
      <c r="P150">
        <v>105.127</v>
      </c>
      <c r="Q150">
        <v>2.95065E-3</v>
      </c>
      <c r="R150" t="s">
        <v>103</v>
      </c>
      <c r="S150">
        <v>2.8580000000000001</v>
      </c>
      <c r="T150">
        <v>2.8580000000000001</v>
      </c>
      <c r="U150">
        <v>2.8580000000000001</v>
      </c>
      <c r="V150">
        <v>5.0945200000000002</v>
      </c>
      <c r="W150">
        <v>5.0945200000000002</v>
      </c>
      <c r="X150">
        <v>5.0945200000000002</v>
      </c>
      <c r="Y150" s="40">
        <v>6.6528700000000006E-5</v>
      </c>
      <c r="Z150" t="s">
        <v>103</v>
      </c>
      <c r="AA150">
        <v>1583.92</v>
      </c>
      <c r="AB150">
        <v>1583.92</v>
      </c>
      <c r="AC150">
        <v>1583.92</v>
      </c>
      <c r="AD150">
        <v>1705.44</v>
      </c>
      <c r="AE150">
        <v>1705.44</v>
      </c>
      <c r="AF150">
        <v>1705.44</v>
      </c>
      <c r="AG150">
        <v>6.9492100000000001E-2</v>
      </c>
      <c r="AH150" t="s">
        <v>103</v>
      </c>
      <c r="AI150">
        <v>37.863</v>
      </c>
      <c r="AJ150">
        <v>37.863</v>
      </c>
      <c r="AK150">
        <v>37.863</v>
      </c>
      <c r="AL150">
        <v>44.682899999999997</v>
      </c>
      <c r="AM150">
        <v>44.682899999999997</v>
      </c>
      <c r="AN150">
        <v>44.682899999999997</v>
      </c>
      <c r="AO150">
        <v>1.4099200000000001E-3</v>
      </c>
      <c r="AP150" t="s">
        <v>103</v>
      </c>
      <c r="AQ150">
        <v>9.990000000000001E-4</v>
      </c>
      <c r="AR150">
        <v>9.990000000000001E-4</v>
      </c>
      <c r="AS150">
        <v>9.990000000000001E-4</v>
      </c>
      <c r="AT150">
        <v>9.4563600000000002E-4</v>
      </c>
      <c r="AU150">
        <v>9.4563600000000002E-4</v>
      </c>
      <c r="AV150">
        <v>9.4563600000000002E-4</v>
      </c>
      <c r="AW150" s="40">
        <v>5.5422800000000002E-8</v>
      </c>
      <c r="AX150" t="s">
        <v>103</v>
      </c>
      <c r="AY150">
        <v>203.459</v>
      </c>
      <c r="AZ150">
        <v>203.459</v>
      </c>
      <c r="BA150">
        <v>203.459</v>
      </c>
      <c r="BB150">
        <v>266.93200000000002</v>
      </c>
      <c r="BC150">
        <v>266.93200000000002</v>
      </c>
      <c r="BD150">
        <v>266.93200000000002</v>
      </c>
      <c r="BE150">
        <v>6.9223899999999996E-3</v>
      </c>
      <c r="BF150" t="s">
        <v>103</v>
      </c>
      <c r="BG150">
        <v>48.768000000000001</v>
      </c>
      <c r="BH150">
        <v>48.768000000000001</v>
      </c>
      <c r="BI150">
        <v>48.768000000000001</v>
      </c>
      <c r="BJ150">
        <v>128.65600000000001</v>
      </c>
      <c r="BK150">
        <v>128.65600000000001</v>
      </c>
      <c r="BL150">
        <v>128.65600000000001</v>
      </c>
      <c r="BM150">
        <v>2.8222899999999999E-3</v>
      </c>
      <c r="BN150" t="s">
        <v>103</v>
      </c>
      <c r="BO150">
        <v>150.83000000000001</v>
      </c>
      <c r="BP150">
        <v>150.83000000000001</v>
      </c>
      <c r="BQ150">
        <v>150.83000000000001</v>
      </c>
      <c r="BR150">
        <v>430.43599999999998</v>
      </c>
      <c r="BS150">
        <v>430.43599999999998</v>
      </c>
      <c r="BT150">
        <v>430.43599999999998</v>
      </c>
      <c r="BU150">
        <v>8.9847899999999994E-3</v>
      </c>
      <c r="BV150" t="s">
        <v>103</v>
      </c>
      <c r="BW150" t="s">
        <v>28</v>
      </c>
      <c r="BX150">
        <v>2113.52</v>
      </c>
      <c r="BY150">
        <v>4.8498899999999998E-2</v>
      </c>
    </row>
    <row r="151" spans="1:77" x14ac:dyDescent="0.25">
      <c r="A151">
        <v>1</v>
      </c>
      <c r="B151">
        <v>2031</v>
      </c>
      <c r="C151">
        <v>3</v>
      </c>
      <c r="D151">
        <v>1</v>
      </c>
      <c r="E151">
        <v>1</v>
      </c>
      <c r="F151">
        <v>44891.199999999997</v>
      </c>
      <c r="G151">
        <v>43026.400000000001</v>
      </c>
      <c r="H151">
        <v>9087.75</v>
      </c>
      <c r="I151">
        <v>0.76225299999999996</v>
      </c>
      <c r="J151">
        <v>22064.400000000001</v>
      </c>
      <c r="K151">
        <v>85.819000000000003</v>
      </c>
      <c r="L151">
        <v>85.819000000000003</v>
      </c>
      <c r="M151">
        <v>85.819000000000003</v>
      </c>
      <c r="N151">
        <v>103.38</v>
      </c>
      <c r="O151">
        <v>103.38</v>
      </c>
      <c r="P151">
        <v>103.38</v>
      </c>
      <c r="Q151">
        <v>2.9260599999999999E-3</v>
      </c>
      <c r="R151" t="s">
        <v>103</v>
      </c>
      <c r="S151">
        <v>2.8580000000000001</v>
      </c>
      <c r="T151">
        <v>2.8580000000000001</v>
      </c>
      <c r="U151">
        <v>2.8580000000000001</v>
      </c>
      <c r="V151">
        <v>4.9992799999999997</v>
      </c>
      <c r="W151">
        <v>4.9992799999999997</v>
      </c>
      <c r="X151">
        <v>4.9992799999999997</v>
      </c>
      <c r="Y151" s="40">
        <v>6.7591599999999998E-5</v>
      </c>
      <c r="Z151" t="s">
        <v>103</v>
      </c>
      <c r="AA151">
        <v>1583.92</v>
      </c>
      <c r="AB151">
        <v>1583.92</v>
      </c>
      <c r="AC151">
        <v>1583.92</v>
      </c>
      <c r="AD151">
        <v>1690.14</v>
      </c>
      <c r="AE151">
        <v>1690.14</v>
      </c>
      <c r="AF151">
        <v>1690.14</v>
      </c>
      <c r="AG151">
        <v>6.8185999999999997E-2</v>
      </c>
      <c r="AH151" t="s">
        <v>103</v>
      </c>
      <c r="AI151">
        <v>37.863</v>
      </c>
      <c r="AJ151">
        <v>37.863</v>
      </c>
      <c r="AK151">
        <v>37.863</v>
      </c>
      <c r="AL151">
        <v>44.023299999999999</v>
      </c>
      <c r="AM151">
        <v>44.023299999999999</v>
      </c>
      <c r="AN151">
        <v>44.023299999999999</v>
      </c>
      <c r="AO151">
        <v>1.3920899999999999E-3</v>
      </c>
      <c r="AP151" t="s">
        <v>103</v>
      </c>
      <c r="AQ151">
        <v>9.990000000000001E-4</v>
      </c>
      <c r="AR151">
        <v>9.990000000000001E-4</v>
      </c>
      <c r="AS151">
        <v>9.990000000000001E-4</v>
      </c>
      <c r="AT151">
        <v>9.4716199999999998E-4</v>
      </c>
      <c r="AU151">
        <v>9.4716199999999998E-4</v>
      </c>
      <c r="AV151">
        <v>9.4716199999999998E-4</v>
      </c>
      <c r="AW151" s="40">
        <v>5.42543E-8</v>
      </c>
      <c r="AX151" t="s">
        <v>103</v>
      </c>
      <c r="AY151">
        <v>203.459</v>
      </c>
      <c r="AZ151">
        <v>203.459</v>
      </c>
      <c r="BA151">
        <v>203.459</v>
      </c>
      <c r="BB151">
        <v>262.08</v>
      </c>
      <c r="BC151">
        <v>262.08</v>
      </c>
      <c r="BD151">
        <v>262.08</v>
      </c>
      <c r="BE151">
        <v>6.8901800000000001E-3</v>
      </c>
      <c r="BF151" t="s">
        <v>103</v>
      </c>
      <c r="BG151">
        <v>48.768000000000001</v>
      </c>
      <c r="BH151">
        <v>48.768000000000001</v>
      </c>
      <c r="BI151">
        <v>48.768000000000001</v>
      </c>
      <c r="BJ151">
        <v>127.658</v>
      </c>
      <c r="BK151">
        <v>127.658</v>
      </c>
      <c r="BL151">
        <v>127.658</v>
      </c>
      <c r="BM151">
        <v>2.90793E-3</v>
      </c>
      <c r="BN151" t="s">
        <v>103</v>
      </c>
      <c r="BO151">
        <v>150.83000000000001</v>
      </c>
      <c r="BP151">
        <v>150.83000000000001</v>
      </c>
      <c r="BQ151">
        <v>150.83000000000001</v>
      </c>
      <c r="BR151">
        <v>435.14499999999998</v>
      </c>
      <c r="BS151">
        <v>435.14499999999998</v>
      </c>
      <c r="BT151">
        <v>435.14499999999998</v>
      </c>
      <c r="BU151">
        <v>9.6569399999999993E-3</v>
      </c>
      <c r="BV151" t="s">
        <v>103</v>
      </c>
      <c r="BW151" t="s">
        <v>28</v>
      </c>
      <c r="BX151">
        <v>2113.52</v>
      </c>
      <c r="BY151">
        <v>4.9121499999999998E-2</v>
      </c>
    </row>
    <row r="152" spans="1:77" x14ac:dyDescent="0.25">
      <c r="A152">
        <v>1</v>
      </c>
      <c r="B152">
        <v>2032</v>
      </c>
      <c r="C152">
        <v>3</v>
      </c>
      <c r="D152">
        <v>1</v>
      </c>
      <c r="E152">
        <v>1</v>
      </c>
      <c r="F152">
        <v>44116.9</v>
      </c>
      <c r="G152">
        <v>42251.8</v>
      </c>
      <c r="H152">
        <v>9001.3799999999992</v>
      </c>
      <c r="I152">
        <v>0.75500900000000004</v>
      </c>
      <c r="J152">
        <v>22038.2</v>
      </c>
      <c r="K152">
        <v>85.819000000000003</v>
      </c>
      <c r="L152">
        <v>85.819000000000003</v>
      </c>
      <c r="M152">
        <v>85.819000000000003</v>
      </c>
      <c r="N152">
        <v>101.83199999999999</v>
      </c>
      <c r="O152">
        <v>101.83199999999999</v>
      </c>
      <c r="P152">
        <v>101.83199999999999</v>
      </c>
      <c r="Q152">
        <v>2.9545800000000001E-3</v>
      </c>
      <c r="R152" t="s">
        <v>103</v>
      </c>
      <c r="S152">
        <v>2.8580000000000001</v>
      </c>
      <c r="T152">
        <v>2.8580000000000001</v>
      </c>
      <c r="U152">
        <v>2.8580000000000001</v>
      </c>
      <c r="V152">
        <v>4.9528400000000001</v>
      </c>
      <c r="W152">
        <v>4.9528400000000001</v>
      </c>
      <c r="X152">
        <v>4.9528400000000001</v>
      </c>
      <c r="Y152" s="40">
        <v>6.8974999999999996E-5</v>
      </c>
      <c r="Z152" t="s">
        <v>103</v>
      </c>
      <c r="AA152">
        <v>1583.92</v>
      </c>
      <c r="AB152">
        <v>1583.92</v>
      </c>
      <c r="AC152">
        <v>1583.92</v>
      </c>
      <c r="AD152">
        <v>1667.92</v>
      </c>
      <c r="AE152">
        <v>1667.92</v>
      </c>
      <c r="AF152">
        <v>1667.92</v>
      </c>
      <c r="AG152">
        <v>6.8021700000000004E-2</v>
      </c>
      <c r="AH152" t="s">
        <v>103</v>
      </c>
      <c r="AI152">
        <v>37.863</v>
      </c>
      <c r="AJ152">
        <v>37.863</v>
      </c>
      <c r="AK152">
        <v>37.863</v>
      </c>
      <c r="AL152">
        <v>43.375799999999998</v>
      </c>
      <c r="AM152">
        <v>43.375799999999998</v>
      </c>
      <c r="AN152">
        <v>43.375799999999998</v>
      </c>
      <c r="AO152">
        <v>1.39953E-3</v>
      </c>
      <c r="AP152" t="s">
        <v>103</v>
      </c>
      <c r="AQ152">
        <v>9.990000000000001E-4</v>
      </c>
      <c r="AR152">
        <v>9.990000000000001E-4</v>
      </c>
      <c r="AS152">
        <v>9.990000000000001E-4</v>
      </c>
      <c r="AT152">
        <v>9.3931400000000001E-4</v>
      </c>
      <c r="AU152">
        <v>9.3931400000000001E-4</v>
      </c>
      <c r="AV152">
        <v>9.3931400000000001E-4</v>
      </c>
      <c r="AW152" s="40">
        <v>5.3671999999999999E-8</v>
      </c>
      <c r="AX152" t="s">
        <v>103</v>
      </c>
      <c r="AY152">
        <v>203.459</v>
      </c>
      <c r="AZ152">
        <v>203.459</v>
      </c>
      <c r="BA152">
        <v>203.459</v>
      </c>
      <c r="BB152">
        <v>258.303</v>
      </c>
      <c r="BC152">
        <v>258.303</v>
      </c>
      <c r="BD152">
        <v>258.303</v>
      </c>
      <c r="BE152">
        <v>6.9544300000000002E-3</v>
      </c>
      <c r="BF152" t="s">
        <v>103</v>
      </c>
      <c r="BG152">
        <v>48.768000000000001</v>
      </c>
      <c r="BH152">
        <v>48.768000000000001</v>
      </c>
      <c r="BI152">
        <v>48.768000000000001</v>
      </c>
      <c r="BJ152">
        <v>127.554</v>
      </c>
      <c r="BK152">
        <v>127.554</v>
      </c>
      <c r="BL152">
        <v>127.554</v>
      </c>
      <c r="BM152">
        <v>2.9763400000000001E-3</v>
      </c>
      <c r="BN152" t="s">
        <v>103</v>
      </c>
      <c r="BO152">
        <v>150.83000000000001</v>
      </c>
      <c r="BP152">
        <v>150.83000000000001</v>
      </c>
      <c r="BQ152">
        <v>150.83000000000001</v>
      </c>
      <c r="BR152">
        <v>439.75</v>
      </c>
      <c r="BS152">
        <v>439.75</v>
      </c>
      <c r="BT152">
        <v>439.75</v>
      </c>
      <c r="BU152">
        <v>1.01166E-2</v>
      </c>
      <c r="BV152" t="s">
        <v>103</v>
      </c>
      <c r="BW152" t="s">
        <v>28</v>
      </c>
      <c r="BX152">
        <v>2113.52</v>
      </c>
      <c r="BY152">
        <v>5.0021999999999997E-2</v>
      </c>
    </row>
    <row r="153" spans="1:77" x14ac:dyDescent="0.25">
      <c r="A153">
        <v>1</v>
      </c>
      <c r="B153">
        <v>2033</v>
      </c>
      <c r="C153">
        <v>3</v>
      </c>
      <c r="D153">
        <v>1</v>
      </c>
      <c r="E153">
        <v>1</v>
      </c>
      <c r="F153">
        <v>43220.3</v>
      </c>
      <c r="G153">
        <v>41356.400000000001</v>
      </c>
      <c r="H153">
        <v>8858.0499999999993</v>
      </c>
      <c r="I153">
        <v>0.74298600000000004</v>
      </c>
      <c r="J153">
        <v>21993.8</v>
      </c>
      <c r="K153">
        <v>85.819000000000003</v>
      </c>
      <c r="L153">
        <v>85.819000000000003</v>
      </c>
      <c r="M153">
        <v>85.819000000000003</v>
      </c>
      <c r="N153">
        <v>100.831</v>
      </c>
      <c r="O153">
        <v>100.831</v>
      </c>
      <c r="P153">
        <v>100.831</v>
      </c>
      <c r="Q153">
        <v>3.0159499999999999E-3</v>
      </c>
      <c r="R153" t="s">
        <v>103</v>
      </c>
      <c r="S153">
        <v>2.8580000000000001</v>
      </c>
      <c r="T153">
        <v>2.8580000000000001</v>
      </c>
      <c r="U153">
        <v>2.8580000000000001</v>
      </c>
      <c r="V153">
        <v>4.9409599999999996</v>
      </c>
      <c r="W153">
        <v>4.9409599999999996</v>
      </c>
      <c r="X153">
        <v>4.9409599999999996</v>
      </c>
      <c r="Y153" s="40">
        <v>7.0551799999999998E-5</v>
      </c>
      <c r="Z153" t="s">
        <v>103</v>
      </c>
      <c r="AA153">
        <v>1583.92</v>
      </c>
      <c r="AB153">
        <v>1583.92</v>
      </c>
      <c r="AC153">
        <v>1583.92</v>
      </c>
      <c r="AD153">
        <v>1649.74</v>
      </c>
      <c r="AE153">
        <v>1649.74</v>
      </c>
      <c r="AF153">
        <v>1649.74</v>
      </c>
      <c r="AG153">
        <v>6.8860199999999996E-2</v>
      </c>
      <c r="AH153" t="s">
        <v>103</v>
      </c>
      <c r="AI153">
        <v>37.863</v>
      </c>
      <c r="AJ153">
        <v>37.863</v>
      </c>
      <c r="AK153">
        <v>37.863</v>
      </c>
      <c r="AL153">
        <v>42.930599999999998</v>
      </c>
      <c r="AM153">
        <v>42.930599999999998</v>
      </c>
      <c r="AN153">
        <v>42.930599999999998</v>
      </c>
      <c r="AO153">
        <v>1.42476E-3</v>
      </c>
      <c r="AP153" t="s">
        <v>103</v>
      </c>
      <c r="AQ153">
        <v>9.990000000000001E-4</v>
      </c>
      <c r="AR153">
        <v>9.990000000000001E-4</v>
      </c>
      <c r="AS153">
        <v>9.990000000000001E-4</v>
      </c>
      <c r="AT153">
        <v>9.2993500000000001E-4</v>
      </c>
      <c r="AU153">
        <v>9.2993500000000001E-4</v>
      </c>
      <c r="AV153">
        <v>9.2993500000000001E-4</v>
      </c>
      <c r="AW153" s="40">
        <v>5.3893700000000003E-8</v>
      </c>
      <c r="AX153" t="s">
        <v>103</v>
      </c>
      <c r="AY153">
        <v>203.459</v>
      </c>
      <c r="AZ153">
        <v>203.459</v>
      </c>
      <c r="BA153">
        <v>203.459</v>
      </c>
      <c r="BB153">
        <v>256.101</v>
      </c>
      <c r="BC153">
        <v>256.101</v>
      </c>
      <c r="BD153">
        <v>256.101</v>
      </c>
      <c r="BE153">
        <v>7.0874900000000001E-3</v>
      </c>
      <c r="BF153" t="s">
        <v>103</v>
      </c>
      <c r="BG153">
        <v>48.768000000000001</v>
      </c>
      <c r="BH153">
        <v>48.768000000000001</v>
      </c>
      <c r="BI153">
        <v>48.768000000000001</v>
      </c>
      <c r="BJ153">
        <v>127.973</v>
      </c>
      <c r="BK153">
        <v>127.973</v>
      </c>
      <c r="BL153">
        <v>127.973</v>
      </c>
      <c r="BM153">
        <v>3.03725E-3</v>
      </c>
      <c r="BN153" t="s">
        <v>103</v>
      </c>
      <c r="BO153">
        <v>150.83000000000001</v>
      </c>
      <c r="BP153">
        <v>150.83000000000001</v>
      </c>
      <c r="BQ153">
        <v>150.83000000000001</v>
      </c>
      <c r="BR153">
        <v>443.02800000000002</v>
      </c>
      <c r="BS153">
        <v>443.02800000000002</v>
      </c>
      <c r="BT153">
        <v>443.02800000000002</v>
      </c>
      <c r="BU153">
        <v>1.04134E-2</v>
      </c>
      <c r="BV153" t="s">
        <v>103</v>
      </c>
      <c r="BW153" t="s">
        <v>28</v>
      </c>
      <c r="BX153">
        <v>2113.52</v>
      </c>
      <c r="BY153">
        <v>5.1105100000000001E-2</v>
      </c>
    </row>
    <row r="154" spans="1:77" x14ac:dyDescent="0.25">
      <c r="A154">
        <v>1</v>
      </c>
      <c r="B154">
        <v>2034</v>
      </c>
      <c r="C154">
        <v>3</v>
      </c>
      <c r="D154">
        <v>1</v>
      </c>
      <c r="E154">
        <v>1</v>
      </c>
      <c r="F154">
        <v>42281.599999999999</v>
      </c>
      <c r="G154">
        <v>40420.400000000001</v>
      </c>
      <c r="H154">
        <v>8675.31</v>
      </c>
      <c r="I154">
        <v>0.72765800000000003</v>
      </c>
      <c r="J154">
        <v>21935.3</v>
      </c>
      <c r="K154">
        <v>85.819000000000003</v>
      </c>
      <c r="L154">
        <v>85.819000000000003</v>
      </c>
      <c r="M154">
        <v>85.819000000000003</v>
      </c>
      <c r="N154">
        <v>100.361</v>
      </c>
      <c r="O154">
        <v>100.361</v>
      </c>
      <c r="P154">
        <v>100.361</v>
      </c>
      <c r="Q154">
        <v>3.0948500000000001E-3</v>
      </c>
      <c r="R154" t="s">
        <v>103</v>
      </c>
      <c r="S154">
        <v>2.8580000000000001</v>
      </c>
      <c r="T154">
        <v>2.8580000000000001</v>
      </c>
      <c r="U154">
        <v>2.8580000000000001</v>
      </c>
      <c r="V154">
        <v>4.9517300000000004</v>
      </c>
      <c r="W154">
        <v>4.9517300000000004</v>
      </c>
      <c r="X154">
        <v>4.9517300000000004</v>
      </c>
      <c r="Y154" s="40">
        <v>7.2220500000000004E-5</v>
      </c>
      <c r="Z154" t="s">
        <v>103</v>
      </c>
      <c r="AA154">
        <v>1583.92</v>
      </c>
      <c r="AB154">
        <v>1583.92</v>
      </c>
      <c r="AC154">
        <v>1583.92</v>
      </c>
      <c r="AD154">
        <v>1638.7</v>
      </c>
      <c r="AE154">
        <v>1638.7</v>
      </c>
      <c r="AF154">
        <v>1638.7</v>
      </c>
      <c r="AG154">
        <v>7.0382E-2</v>
      </c>
      <c r="AH154" t="s">
        <v>103</v>
      </c>
      <c r="AI154">
        <v>37.863</v>
      </c>
      <c r="AJ154">
        <v>37.863</v>
      </c>
      <c r="AK154">
        <v>37.863</v>
      </c>
      <c r="AL154">
        <v>42.704599999999999</v>
      </c>
      <c r="AM154">
        <v>42.704599999999999</v>
      </c>
      <c r="AN154">
        <v>42.704599999999999</v>
      </c>
      <c r="AO154">
        <v>1.4604399999999999E-3</v>
      </c>
      <c r="AP154" t="s">
        <v>103</v>
      </c>
      <c r="AQ154">
        <v>9.990000000000001E-4</v>
      </c>
      <c r="AR154">
        <v>9.990000000000001E-4</v>
      </c>
      <c r="AS154">
        <v>9.990000000000001E-4</v>
      </c>
      <c r="AT154">
        <v>9.2270000000000004E-4</v>
      </c>
      <c r="AU154">
        <v>9.2270000000000004E-4</v>
      </c>
      <c r="AV154">
        <v>9.2270000000000004E-4</v>
      </c>
      <c r="AW154" s="40">
        <v>5.4787699999999998E-8</v>
      </c>
      <c r="AX154" t="s">
        <v>103</v>
      </c>
      <c r="AY154">
        <v>203.459</v>
      </c>
      <c r="AZ154">
        <v>203.459</v>
      </c>
      <c r="BA154">
        <v>203.459</v>
      </c>
      <c r="BB154">
        <v>255.28899999999999</v>
      </c>
      <c r="BC154">
        <v>255.28899999999999</v>
      </c>
      <c r="BD154">
        <v>255.28899999999999</v>
      </c>
      <c r="BE154">
        <v>7.2617899999999997E-3</v>
      </c>
      <c r="BF154" t="s">
        <v>103</v>
      </c>
      <c r="BG154">
        <v>48.768000000000001</v>
      </c>
      <c r="BH154">
        <v>48.768000000000001</v>
      </c>
      <c r="BI154">
        <v>48.768000000000001</v>
      </c>
      <c r="BJ154">
        <v>128.68299999999999</v>
      </c>
      <c r="BK154">
        <v>128.68299999999999</v>
      </c>
      <c r="BL154">
        <v>128.68299999999999</v>
      </c>
      <c r="BM154">
        <v>3.0940799999999999E-3</v>
      </c>
      <c r="BN154" t="s">
        <v>103</v>
      </c>
      <c r="BO154">
        <v>150.83000000000001</v>
      </c>
      <c r="BP154">
        <v>150.83000000000001</v>
      </c>
      <c r="BQ154">
        <v>150.83000000000001</v>
      </c>
      <c r="BR154">
        <v>445.24700000000001</v>
      </c>
      <c r="BS154">
        <v>445.24700000000001</v>
      </c>
      <c r="BT154">
        <v>445.24700000000001</v>
      </c>
      <c r="BU154">
        <v>1.06129E-2</v>
      </c>
      <c r="BV154" t="s">
        <v>103</v>
      </c>
      <c r="BW154" t="s">
        <v>28</v>
      </c>
      <c r="BX154">
        <v>2113.52</v>
      </c>
      <c r="BY154">
        <v>5.2288500000000002E-2</v>
      </c>
    </row>
    <row r="155" spans="1:77" x14ac:dyDescent="0.25">
      <c r="A155">
        <v>1</v>
      </c>
      <c r="B155">
        <v>2035</v>
      </c>
      <c r="C155">
        <v>3</v>
      </c>
      <c r="D155">
        <v>1</v>
      </c>
      <c r="E155">
        <v>1</v>
      </c>
      <c r="F155">
        <v>41354.5</v>
      </c>
      <c r="G155">
        <v>39497.4</v>
      </c>
      <c r="H155">
        <v>8470.5400000000009</v>
      </c>
      <c r="I155">
        <v>0.710484</v>
      </c>
      <c r="J155">
        <v>21867.1</v>
      </c>
      <c r="K155">
        <v>85.819000000000003</v>
      </c>
      <c r="L155">
        <v>85.819000000000003</v>
      </c>
      <c r="M155">
        <v>85.819000000000003</v>
      </c>
      <c r="N155">
        <v>100.303</v>
      </c>
      <c r="O155">
        <v>100.303</v>
      </c>
      <c r="P155">
        <v>100.303</v>
      </c>
      <c r="Q155">
        <v>3.1817799999999999E-3</v>
      </c>
      <c r="R155" t="s">
        <v>103</v>
      </c>
      <c r="S155">
        <v>2.8580000000000001</v>
      </c>
      <c r="T155">
        <v>2.8580000000000001</v>
      </c>
      <c r="U155">
        <v>2.8580000000000001</v>
      </c>
      <c r="V155">
        <v>4.9762500000000003</v>
      </c>
      <c r="W155">
        <v>4.9762500000000003</v>
      </c>
      <c r="X155">
        <v>4.9762500000000003</v>
      </c>
      <c r="Y155" s="40">
        <v>7.3908700000000006E-5</v>
      </c>
      <c r="Z155" t="s">
        <v>103</v>
      </c>
      <c r="AA155">
        <v>1583.92</v>
      </c>
      <c r="AB155">
        <v>1583.92</v>
      </c>
      <c r="AC155">
        <v>1583.92</v>
      </c>
      <c r="AD155">
        <v>1634.43</v>
      </c>
      <c r="AE155">
        <v>1634.43</v>
      </c>
      <c r="AF155">
        <v>1634.43</v>
      </c>
      <c r="AG155">
        <v>7.2305700000000001E-2</v>
      </c>
      <c r="AH155" t="s">
        <v>103</v>
      </c>
      <c r="AI155">
        <v>37.863</v>
      </c>
      <c r="AJ155">
        <v>37.863</v>
      </c>
      <c r="AK155">
        <v>37.863</v>
      </c>
      <c r="AL155">
        <v>42.657299999999999</v>
      </c>
      <c r="AM155">
        <v>42.657299999999999</v>
      </c>
      <c r="AN155">
        <v>42.657299999999999</v>
      </c>
      <c r="AO155">
        <v>1.5014200000000001E-3</v>
      </c>
      <c r="AP155" t="s">
        <v>103</v>
      </c>
      <c r="AQ155">
        <v>9.990000000000001E-4</v>
      </c>
      <c r="AR155">
        <v>9.990000000000001E-4</v>
      </c>
      <c r="AS155">
        <v>9.990000000000001E-4</v>
      </c>
      <c r="AT155">
        <v>9.1861700000000004E-4</v>
      </c>
      <c r="AU155">
        <v>9.1861700000000004E-4</v>
      </c>
      <c r="AV155">
        <v>9.1861700000000004E-4</v>
      </c>
      <c r="AW155" s="40">
        <v>5.6144600000000002E-8</v>
      </c>
      <c r="AX155" t="s">
        <v>103</v>
      </c>
      <c r="AY155">
        <v>203.459</v>
      </c>
      <c r="AZ155">
        <v>203.459</v>
      </c>
      <c r="BA155">
        <v>203.459</v>
      </c>
      <c r="BB155">
        <v>255.512</v>
      </c>
      <c r="BC155">
        <v>255.512</v>
      </c>
      <c r="BD155">
        <v>255.512</v>
      </c>
      <c r="BE155">
        <v>7.4569700000000003E-3</v>
      </c>
      <c r="BF155" t="s">
        <v>103</v>
      </c>
      <c r="BG155">
        <v>48.768000000000001</v>
      </c>
      <c r="BH155">
        <v>48.768000000000001</v>
      </c>
      <c r="BI155">
        <v>48.768000000000001</v>
      </c>
      <c r="BJ155">
        <v>129.53</v>
      </c>
      <c r="BK155">
        <v>129.53</v>
      </c>
      <c r="BL155">
        <v>129.53</v>
      </c>
      <c r="BM155">
        <v>3.1479400000000001E-3</v>
      </c>
      <c r="BN155" t="s">
        <v>103</v>
      </c>
      <c r="BO155">
        <v>150.83000000000001</v>
      </c>
      <c r="BP155">
        <v>150.83000000000001</v>
      </c>
      <c r="BQ155">
        <v>150.83000000000001</v>
      </c>
      <c r="BR155">
        <v>446.774</v>
      </c>
      <c r="BS155">
        <v>446.774</v>
      </c>
      <c r="BT155">
        <v>446.774</v>
      </c>
      <c r="BU155">
        <v>1.0758E-2</v>
      </c>
      <c r="BV155" t="s">
        <v>103</v>
      </c>
      <c r="BW155" t="s">
        <v>28</v>
      </c>
      <c r="BX155">
        <v>2113.52</v>
      </c>
      <c r="BY155">
        <v>5.3510299999999997E-2</v>
      </c>
    </row>
    <row r="156" spans="1:77" x14ac:dyDescent="0.25">
      <c r="A156">
        <v>1</v>
      </c>
      <c r="B156">
        <v>2036</v>
      </c>
      <c r="C156">
        <v>3</v>
      </c>
      <c r="D156">
        <v>1</v>
      </c>
      <c r="E156">
        <v>1</v>
      </c>
      <c r="F156">
        <v>40472.199999999997</v>
      </c>
      <c r="G156">
        <v>38620.300000000003</v>
      </c>
      <c r="H156">
        <v>8258.52</v>
      </c>
      <c r="I156">
        <v>0.69269899999999995</v>
      </c>
      <c r="J156">
        <v>21793.5</v>
      </c>
      <c r="K156">
        <v>85.819000000000003</v>
      </c>
      <c r="L156">
        <v>85.819000000000003</v>
      </c>
      <c r="M156">
        <v>85.819000000000003</v>
      </c>
      <c r="N156">
        <v>100.52200000000001</v>
      </c>
      <c r="O156">
        <v>100.52200000000001</v>
      </c>
      <c r="P156">
        <v>100.52200000000001</v>
      </c>
      <c r="Q156">
        <v>3.2708099999999999E-3</v>
      </c>
      <c r="R156" t="s">
        <v>103</v>
      </c>
      <c r="S156">
        <v>2.8580000000000001</v>
      </c>
      <c r="T156">
        <v>2.8580000000000001</v>
      </c>
      <c r="U156">
        <v>2.8580000000000001</v>
      </c>
      <c r="V156">
        <v>5.008</v>
      </c>
      <c r="W156">
        <v>5.008</v>
      </c>
      <c r="X156">
        <v>5.008</v>
      </c>
      <c r="Y156" s="40">
        <v>7.5564999999999999E-5</v>
      </c>
      <c r="Z156" t="s">
        <v>103</v>
      </c>
      <c r="AA156">
        <v>1583.92</v>
      </c>
      <c r="AB156">
        <v>1583.92</v>
      </c>
      <c r="AC156">
        <v>1583.92</v>
      </c>
      <c r="AD156">
        <v>1635.29</v>
      </c>
      <c r="AE156">
        <v>1635.29</v>
      </c>
      <c r="AF156">
        <v>1635.29</v>
      </c>
      <c r="AG156">
        <v>7.4421600000000004E-2</v>
      </c>
      <c r="AH156" t="s">
        <v>103</v>
      </c>
      <c r="AI156">
        <v>37.863</v>
      </c>
      <c r="AJ156">
        <v>37.863</v>
      </c>
      <c r="AK156">
        <v>37.863</v>
      </c>
      <c r="AL156">
        <v>42.734099999999998</v>
      </c>
      <c r="AM156">
        <v>42.734099999999998</v>
      </c>
      <c r="AN156">
        <v>42.734099999999998</v>
      </c>
      <c r="AO156">
        <v>1.5442699999999999E-3</v>
      </c>
      <c r="AP156" t="s">
        <v>103</v>
      </c>
      <c r="AQ156">
        <v>9.990000000000001E-4</v>
      </c>
      <c r="AR156">
        <v>9.990000000000001E-4</v>
      </c>
      <c r="AS156">
        <v>9.990000000000001E-4</v>
      </c>
      <c r="AT156">
        <v>9.1738799999999999E-4</v>
      </c>
      <c r="AU156">
        <v>9.1738799999999999E-4</v>
      </c>
      <c r="AV156">
        <v>9.1738799999999999E-4</v>
      </c>
      <c r="AW156" s="40">
        <v>5.7775E-8</v>
      </c>
      <c r="AX156" t="s">
        <v>103</v>
      </c>
      <c r="AY156">
        <v>203.459</v>
      </c>
      <c r="AZ156">
        <v>203.459</v>
      </c>
      <c r="BA156">
        <v>203.459</v>
      </c>
      <c r="BB156">
        <v>256.40800000000002</v>
      </c>
      <c r="BC156">
        <v>256.40800000000002</v>
      </c>
      <c r="BD156">
        <v>256.40800000000002</v>
      </c>
      <c r="BE156">
        <v>7.6590499999999997E-3</v>
      </c>
      <c r="BF156" t="s">
        <v>103</v>
      </c>
      <c r="BG156">
        <v>48.768000000000001</v>
      </c>
      <c r="BH156">
        <v>48.768000000000001</v>
      </c>
      <c r="BI156">
        <v>48.768000000000001</v>
      </c>
      <c r="BJ156">
        <v>130.416</v>
      </c>
      <c r="BK156">
        <v>130.416</v>
      </c>
      <c r="BL156">
        <v>130.416</v>
      </c>
      <c r="BM156">
        <v>3.19901E-3</v>
      </c>
      <c r="BN156" t="s">
        <v>103</v>
      </c>
      <c r="BO156">
        <v>150.83000000000001</v>
      </c>
      <c r="BP156">
        <v>150.83000000000001</v>
      </c>
      <c r="BQ156">
        <v>150.83000000000001</v>
      </c>
      <c r="BR156">
        <v>447.88400000000001</v>
      </c>
      <c r="BS156">
        <v>447.88400000000001</v>
      </c>
      <c r="BT156">
        <v>447.88400000000001</v>
      </c>
      <c r="BU156">
        <v>1.08731E-2</v>
      </c>
      <c r="BV156" t="s">
        <v>103</v>
      </c>
      <c r="BW156" t="s">
        <v>28</v>
      </c>
      <c r="BX156">
        <v>2113.52</v>
      </c>
      <c r="BY156">
        <v>5.4725599999999999E-2</v>
      </c>
    </row>
    <row r="158" spans="1:77" x14ac:dyDescent="0.25">
      <c r="A158" t="s">
        <v>105</v>
      </c>
      <c r="B158">
        <v>0.83247000000000004</v>
      </c>
      <c r="C158">
        <v>0</v>
      </c>
    </row>
    <row r="159" spans="1:77" x14ac:dyDescent="0.25">
      <c r="A159" t="s">
        <v>106</v>
      </c>
      <c r="B159">
        <v>0.78583899999999995</v>
      </c>
      <c r="C159">
        <v>0</v>
      </c>
    </row>
    <row r="160" spans="1:77" x14ac:dyDescent="0.25">
      <c r="A160" t="s">
        <v>107</v>
      </c>
      <c r="B160">
        <v>0.76606799999999997</v>
      </c>
      <c r="C160">
        <v>0</v>
      </c>
    </row>
    <row r="161" spans="1:3" x14ac:dyDescent="0.25">
      <c r="A161" t="s">
        <v>108</v>
      </c>
      <c r="B161">
        <v>0.75831499999999996</v>
      </c>
      <c r="C161">
        <v>0</v>
      </c>
    </row>
    <row r="162" spans="1:3" x14ac:dyDescent="0.25">
      <c r="A162" t="s">
        <v>109</v>
      </c>
      <c r="B162">
        <v>0.76121099999999997</v>
      </c>
      <c r="C162">
        <v>0</v>
      </c>
    </row>
    <row r="163" spans="1:3" x14ac:dyDescent="0.25">
      <c r="A163" t="s">
        <v>110</v>
      </c>
      <c r="B163">
        <v>0.76397700000000002</v>
      </c>
      <c r="C163">
        <v>0</v>
      </c>
    </row>
    <row r="164" spans="1:3" x14ac:dyDescent="0.25">
      <c r="A164" t="s">
        <v>111</v>
      </c>
      <c r="B164">
        <v>0.76225299999999996</v>
      </c>
      <c r="C164">
        <v>0</v>
      </c>
    </row>
    <row r="165" spans="1:3" x14ac:dyDescent="0.25">
      <c r="A165" t="s">
        <v>112</v>
      </c>
      <c r="B165">
        <v>0.75500900000000004</v>
      </c>
      <c r="C165">
        <v>0</v>
      </c>
    </row>
    <row r="166" spans="1:3" x14ac:dyDescent="0.25">
      <c r="A166" t="s">
        <v>113</v>
      </c>
      <c r="B166">
        <v>0.74298600000000004</v>
      </c>
      <c r="C166">
        <v>0</v>
      </c>
    </row>
    <row r="167" spans="1:3" x14ac:dyDescent="0.25">
      <c r="A167" t="s">
        <v>114</v>
      </c>
      <c r="B167">
        <v>0.72765800000000003</v>
      </c>
      <c r="C167">
        <v>0</v>
      </c>
    </row>
    <row r="168" spans="1:3" x14ac:dyDescent="0.25">
      <c r="A168" t="s">
        <v>115</v>
      </c>
      <c r="B168">
        <v>0.710484</v>
      </c>
      <c r="C168">
        <v>0</v>
      </c>
    </row>
    <row r="169" spans="1:3" x14ac:dyDescent="0.25">
      <c r="A169" t="s">
        <v>116</v>
      </c>
      <c r="B169">
        <v>0.69269899999999995</v>
      </c>
      <c r="C169">
        <v>0</v>
      </c>
    </row>
    <row r="170" spans="1:3" x14ac:dyDescent="0.25">
      <c r="A170" t="s">
        <v>117</v>
      </c>
      <c r="B170">
        <v>11922.2</v>
      </c>
      <c r="C170">
        <v>0</v>
      </c>
    </row>
    <row r="171" spans="1:3" x14ac:dyDescent="0.25">
      <c r="A171" t="s">
        <v>118</v>
      </c>
      <c r="B171">
        <v>52043.199999999997</v>
      </c>
      <c r="C171">
        <v>0</v>
      </c>
    </row>
    <row r="172" spans="1:3" x14ac:dyDescent="0.25">
      <c r="A172" t="s">
        <v>119</v>
      </c>
      <c r="B172">
        <v>50120.7</v>
      </c>
      <c r="C172">
        <v>0</v>
      </c>
    </row>
    <row r="173" spans="1:3" x14ac:dyDescent="0.25">
      <c r="A173" t="s">
        <v>120</v>
      </c>
      <c r="B173">
        <v>22733.4</v>
      </c>
      <c r="C173">
        <v>0</v>
      </c>
    </row>
    <row r="174" spans="1:3" x14ac:dyDescent="0.25">
      <c r="A174" t="s">
        <v>121</v>
      </c>
      <c r="B174">
        <v>4768.8900000000003</v>
      </c>
      <c r="C174">
        <v>0</v>
      </c>
    </row>
    <row r="175" spans="1:3" x14ac:dyDescent="0.25">
      <c r="A175" t="s">
        <v>122</v>
      </c>
      <c r="B175">
        <v>0.45833299999999999</v>
      </c>
      <c r="C175">
        <v>0</v>
      </c>
    </row>
    <row r="176" spans="1:3" x14ac:dyDescent="0.25">
      <c r="A176" t="s">
        <v>123</v>
      </c>
      <c r="B176">
        <v>8.8707300000000003E-2</v>
      </c>
      <c r="C176">
        <v>0</v>
      </c>
    </row>
    <row r="177" spans="1:3" x14ac:dyDescent="0.25">
      <c r="A177" t="s">
        <v>124</v>
      </c>
      <c r="B177">
        <v>2229.59</v>
      </c>
      <c r="C177">
        <v>0</v>
      </c>
    </row>
    <row r="178" spans="1:3" x14ac:dyDescent="0.25">
      <c r="A178" t="s">
        <v>125</v>
      </c>
      <c r="B178">
        <v>5319.15</v>
      </c>
      <c r="C178">
        <v>0</v>
      </c>
    </row>
    <row r="179" spans="1:3" x14ac:dyDescent="0.25">
      <c r="A179" t="s">
        <v>126</v>
      </c>
      <c r="B179">
        <v>7.7385499999999996E-2</v>
      </c>
      <c r="C179">
        <v>0</v>
      </c>
    </row>
    <row r="180" spans="1:3" x14ac:dyDescent="0.25">
      <c r="A180" t="s">
        <v>127</v>
      </c>
      <c r="B180">
        <v>2113.52</v>
      </c>
      <c r="C180">
        <v>0</v>
      </c>
    </row>
    <row r="181" spans="1:3" x14ac:dyDescent="0.25">
      <c r="A181" t="s">
        <v>128</v>
      </c>
      <c r="B181">
        <v>3055.54</v>
      </c>
      <c r="C181">
        <v>0</v>
      </c>
    </row>
    <row r="182" spans="1:3" x14ac:dyDescent="0.25">
      <c r="A182" t="s">
        <v>129</v>
      </c>
      <c r="B182">
        <v>0.32859500000000003</v>
      </c>
      <c r="C182">
        <v>0</v>
      </c>
    </row>
    <row r="183" spans="1:3" x14ac:dyDescent="0.25">
      <c r="A183" t="s">
        <v>130</v>
      </c>
      <c r="B183">
        <v>0.13598099999999999</v>
      </c>
      <c r="C183">
        <v>0</v>
      </c>
    </row>
    <row r="184" spans="1:3" x14ac:dyDescent="0.25">
      <c r="A184" t="s">
        <v>131</v>
      </c>
      <c r="B184">
        <v>2420.62</v>
      </c>
      <c r="C184">
        <v>0</v>
      </c>
    </row>
    <row r="185" spans="1:3" x14ac:dyDescent="0.25">
      <c r="A185" t="s">
        <v>132</v>
      </c>
      <c r="B185">
        <v>2420.62</v>
      </c>
      <c r="C185">
        <v>0</v>
      </c>
    </row>
    <row r="186" spans="1:3" x14ac:dyDescent="0.25">
      <c r="A186" t="s">
        <v>133</v>
      </c>
      <c r="B186">
        <v>0.25629000000000002</v>
      </c>
      <c r="C186">
        <v>0</v>
      </c>
    </row>
    <row r="187" spans="1:3" x14ac:dyDescent="0.25">
      <c r="A187" t="s">
        <v>134</v>
      </c>
      <c r="B187">
        <v>1598.72</v>
      </c>
      <c r="C187">
        <v>0</v>
      </c>
    </row>
    <row r="188" spans="1:3" x14ac:dyDescent="0.25">
      <c r="A188" t="s">
        <v>135</v>
      </c>
      <c r="B188">
        <v>1521.61</v>
      </c>
      <c r="C188">
        <v>0</v>
      </c>
    </row>
    <row r="189" spans="1:3" x14ac:dyDescent="0.25">
      <c r="A189" t="s">
        <v>136</v>
      </c>
      <c r="B189">
        <v>2113.52</v>
      </c>
      <c r="C189">
        <v>0</v>
      </c>
    </row>
    <row r="190" spans="1:3" x14ac:dyDescent="0.25">
      <c r="A190" t="s">
        <v>137</v>
      </c>
      <c r="B190">
        <v>2113.52</v>
      </c>
      <c r="C190">
        <v>0</v>
      </c>
    </row>
    <row r="191" spans="1:3" x14ac:dyDescent="0.25">
      <c r="A191" t="s">
        <v>138</v>
      </c>
      <c r="B191">
        <v>2113.52</v>
      </c>
      <c r="C191">
        <v>0</v>
      </c>
    </row>
    <row r="192" spans="1:3" x14ac:dyDescent="0.25">
      <c r="A192" t="s">
        <v>139</v>
      </c>
      <c r="B192">
        <v>2113.52</v>
      </c>
      <c r="C192">
        <v>0</v>
      </c>
    </row>
    <row r="193" spans="1:3" x14ac:dyDescent="0.25">
      <c r="A193" t="s">
        <v>140</v>
      </c>
      <c r="B193">
        <v>2113.52</v>
      </c>
      <c r="C193">
        <v>0</v>
      </c>
    </row>
    <row r="194" spans="1:3" x14ac:dyDescent="0.25">
      <c r="A194" t="s">
        <v>141</v>
      </c>
      <c r="B194">
        <v>2113.52</v>
      </c>
      <c r="C194">
        <v>0</v>
      </c>
    </row>
    <row r="195" spans="1:3" x14ac:dyDescent="0.25">
      <c r="A195" t="s">
        <v>142</v>
      </c>
      <c r="B195">
        <v>2113.52</v>
      </c>
      <c r="C195">
        <v>0</v>
      </c>
    </row>
    <row r="196" spans="1:3" x14ac:dyDescent="0.25">
      <c r="A196" t="s">
        <v>143</v>
      </c>
      <c r="B196">
        <v>2113.52</v>
      </c>
      <c r="C196">
        <v>0</v>
      </c>
    </row>
    <row r="197" spans="1:3" x14ac:dyDescent="0.25">
      <c r="A197" t="s">
        <v>144</v>
      </c>
      <c r="B197">
        <v>2113.52</v>
      </c>
      <c r="C197">
        <v>0</v>
      </c>
    </row>
    <row r="198" spans="1:3" x14ac:dyDescent="0.25">
      <c r="A198" t="s">
        <v>145</v>
      </c>
      <c r="B198">
        <v>2113.52</v>
      </c>
      <c r="C198">
        <v>0</v>
      </c>
    </row>
    <row r="199" spans="1:3" x14ac:dyDescent="0.25">
      <c r="A199" t="s">
        <v>146</v>
      </c>
      <c r="B199">
        <v>3616.7</v>
      </c>
      <c r="C199">
        <v>0</v>
      </c>
    </row>
    <row r="200" spans="1:3" x14ac:dyDescent="0.25">
      <c r="A200" t="s">
        <v>147</v>
      </c>
      <c r="B200">
        <v>3459.87</v>
      </c>
      <c r="C200">
        <v>0</v>
      </c>
    </row>
    <row r="201" spans="1:3" x14ac:dyDescent="0.25">
      <c r="A201" t="s">
        <v>148</v>
      </c>
      <c r="B201">
        <v>3434.27</v>
      </c>
      <c r="C201">
        <v>0</v>
      </c>
    </row>
    <row r="202" spans="1:3" x14ac:dyDescent="0.25">
      <c r="A202" t="s">
        <v>149</v>
      </c>
      <c r="B202">
        <v>3409.06</v>
      </c>
      <c r="C202">
        <v>0</v>
      </c>
    </row>
    <row r="203" spans="1:3" x14ac:dyDescent="0.25">
      <c r="A203" t="s">
        <v>150</v>
      </c>
      <c r="B203">
        <v>3417.38</v>
      </c>
      <c r="C203">
        <v>0</v>
      </c>
    </row>
    <row r="204" spans="1:3" x14ac:dyDescent="0.25">
      <c r="A204" t="s">
        <v>151</v>
      </c>
      <c r="B204">
        <v>3445.97</v>
      </c>
      <c r="C204">
        <v>0</v>
      </c>
    </row>
    <row r="205" spans="1:3" x14ac:dyDescent="0.25">
      <c r="A205" t="s">
        <v>152</v>
      </c>
      <c r="B205">
        <v>3461.32</v>
      </c>
      <c r="C205">
        <v>0</v>
      </c>
    </row>
    <row r="206" spans="1:3" x14ac:dyDescent="0.25">
      <c r="A206" t="s">
        <v>153</v>
      </c>
      <c r="B206">
        <v>3442.24</v>
      </c>
      <c r="C206">
        <v>0</v>
      </c>
    </row>
    <row r="207" spans="1:3" x14ac:dyDescent="0.25">
      <c r="A207" t="s">
        <v>154</v>
      </c>
      <c r="B207">
        <v>3390.97</v>
      </c>
      <c r="C207">
        <v>0</v>
      </c>
    </row>
    <row r="208" spans="1:3" x14ac:dyDescent="0.25">
      <c r="A208" t="s">
        <v>155</v>
      </c>
      <c r="B208">
        <v>3319.58</v>
      </c>
      <c r="C208">
        <v>0</v>
      </c>
    </row>
    <row r="209" spans="1:77" x14ac:dyDescent="0.25">
      <c r="A209" t="s">
        <v>156</v>
      </c>
      <c r="B209">
        <v>3239.37</v>
      </c>
      <c r="C209">
        <v>0</v>
      </c>
    </row>
    <row r="210" spans="1:77" x14ac:dyDescent="0.25">
      <c r="A210" t="s">
        <v>157</v>
      </c>
      <c r="B210">
        <v>3158.24</v>
      </c>
      <c r="C210">
        <v>0</v>
      </c>
    </row>
    <row r="213" spans="1:77" x14ac:dyDescent="0.25">
      <c r="A213" s="41" t="s">
        <v>162</v>
      </c>
      <c r="E213" t="s">
        <v>163</v>
      </c>
    </row>
    <row r="214" spans="1:77" x14ac:dyDescent="0.25">
      <c r="A214" t="s">
        <v>32</v>
      </c>
    </row>
    <row r="215" spans="1:77" x14ac:dyDescent="0.25">
      <c r="A215" t="s">
        <v>33</v>
      </c>
      <c r="B215" t="s">
        <v>34</v>
      </c>
      <c r="C215" t="s">
        <v>35</v>
      </c>
      <c r="D215" t="s">
        <v>36</v>
      </c>
      <c r="E215" t="s">
        <v>37</v>
      </c>
      <c r="F215" t="s">
        <v>38</v>
      </c>
      <c r="G215" t="s">
        <v>39</v>
      </c>
      <c r="H215" t="s">
        <v>40</v>
      </c>
      <c r="I215" t="s">
        <v>41</v>
      </c>
      <c r="J215" t="s">
        <v>42</v>
      </c>
      <c r="K215" t="s">
        <v>43</v>
      </c>
      <c r="L215" t="s">
        <v>44</v>
      </c>
      <c r="M215" t="s">
        <v>45</v>
      </c>
      <c r="N215" t="s">
        <v>46</v>
      </c>
      <c r="O215" t="s">
        <v>47</v>
      </c>
      <c r="P215" t="s">
        <v>48</v>
      </c>
      <c r="Q215" t="s">
        <v>49</v>
      </c>
      <c r="R215" t="s">
        <v>50</v>
      </c>
      <c r="S215" t="s">
        <v>51</v>
      </c>
      <c r="T215" t="s">
        <v>52</v>
      </c>
      <c r="U215" t="s">
        <v>53</v>
      </c>
      <c r="V215" t="s">
        <v>54</v>
      </c>
      <c r="W215" t="s">
        <v>55</v>
      </c>
      <c r="X215" t="s">
        <v>56</v>
      </c>
      <c r="Y215" t="s">
        <v>57</v>
      </c>
      <c r="Z215" t="s">
        <v>50</v>
      </c>
      <c r="AA215" t="s">
        <v>58</v>
      </c>
      <c r="AB215" t="s">
        <v>59</v>
      </c>
      <c r="AC215" t="s">
        <v>60</v>
      </c>
      <c r="AD215" t="s">
        <v>61</v>
      </c>
      <c r="AE215" t="s">
        <v>62</v>
      </c>
      <c r="AF215" t="s">
        <v>63</v>
      </c>
      <c r="AG215" t="s">
        <v>64</v>
      </c>
      <c r="AH215" t="s">
        <v>50</v>
      </c>
      <c r="AI215" t="s">
        <v>65</v>
      </c>
      <c r="AJ215" t="s">
        <v>66</v>
      </c>
      <c r="AK215" t="s">
        <v>67</v>
      </c>
      <c r="AL215" t="s">
        <v>68</v>
      </c>
      <c r="AM215" t="s">
        <v>69</v>
      </c>
      <c r="AN215" t="s">
        <v>70</v>
      </c>
      <c r="AO215" t="s">
        <v>71</v>
      </c>
      <c r="AP215" t="s">
        <v>50</v>
      </c>
      <c r="AQ215" t="s">
        <v>72</v>
      </c>
      <c r="AR215" t="s">
        <v>73</v>
      </c>
      <c r="AS215" t="s">
        <v>74</v>
      </c>
      <c r="AT215" t="s">
        <v>75</v>
      </c>
      <c r="AU215" t="s">
        <v>76</v>
      </c>
      <c r="AV215" t="s">
        <v>77</v>
      </c>
      <c r="AW215" t="s">
        <v>78</v>
      </c>
      <c r="AX215" t="s">
        <v>50</v>
      </c>
      <c r="AY215" t="s">
        <v>79</v>
      </c>
      <c r="AZ215" t="s">
        <v>80</v>
      </c>
      <c r="BA215" t="s">
        <v>81</v>
      </c>
      <c r="BB215" t="s">
        <v>82</v>
      </c>
      <c r="BC215" t="s">
        <v>83</v>
      </c>
      <c r="BD215" t="s">
        <v>84</v>
      </c>
      <c r="BE215" t="s">
        <v>85</v>
      </c>
      <c r="BF215" t="s">
        <v>50</v>
      </c>
      <c r="BG215" t="s">
        <v>86</v>
      </c>
      <c r="BH215" t="s">
        <v>87</v>
      </c>
      <c r="BI215" t="s">
        <v>88</v>
      </c>
      <c r="BJ215" t="s">
        <v>89</v>
      </c>
      <c r="BK215" t="s">
        <v>90</v>
      </c>
      <c r="BL215" t="s">
        <v>91</v>
      </c>
      <c r="BM215" t="s">
        <v>92</v>
      </c>
      <c r="BN215" t="s">
        <v>50</v>
      </c>
      <c r="BO215" t="s">
        <v>93</v>
      </c>
      <c r="BP215" t="s">
        <v>94</v>
      </c>
      <c r="BQ215" t="s">
        <v>95</v>
      </c>
      <c r="BR215" t="s">
        <v>96</v>
      </c>
      <c r="BS215" t="s">
        <v>97</v>
      </c>
      <c r="BT215" t="s">
        <v>98</v>
      </c>
      <c r="BU215" t="s">
        <v>99</v>
      </c>
      <c r="BV215" t="s">
        <v>50</v>
      </c>
      <c r="BW215" t="s">
        <v>100</v>
      </c>
      <c r="BX215" t="s">
        <v>101</v>
      </c>
      <c r="BY215" t="s">
        <v>102</v>
      </c>
    </row>
    <row r="216" spans="1:77" x14ac:dyDescent="0.25">
      <c r="A216">
        <v>1</v>
      </c>
      <c r="B216">
        <v>2025</v>
      </c>
      <c r="C216">
        <v>3</v>
      </c>
      <c r="D216">
        <v>1</v>
      </c>
      <c r="E216">
        <v>1</v>
      </c>
      <c r="F216">
        <v>32625.4</v>
      </c>
      <c r="G216">
        <v>30209.200000000001</v>
      </c>
      <c r="H216">
        <v>7246.74</v>
      </c>
      <c r="I216">
        <v>0.46888000000000002</v>
      </c>
      <c r="J216">
        <v>23029.3</v>
      </c>
      <c r="K216">
        <v>63.35</v>
      </c>
      <c r="L216">
        <v>63.35</v>
      </c>
      <c r="M216">
        <v>63.35</v>
      </c>
      <c r="N216">
        <v>66.495099999999994</v>
      </c>
      <c r="O216">
        <v>66.495099999999994</v>
      </c>
      <c r="P216">
        <v>66.495099999999994</v>
      </c>
      <c r="Q216">
        <v>2.9128700000000001E-3</v>
      </c>
      <c r="R216" t="s">
        <v>103</v>
      </c>
      <c r="S216">
        <v>2.11</v>
      </c>
      <c r="T216">
        <v>2.11</v>
      </c>
      <c r="U216">
        <v>2.11</v>
      </c>
      <c r="V216">
        <v>3.3002899999999999</v>
      </c>
      <c r="W216">
        <v>3.3002899999999999</v>
      </c>
      <c r="X216">
        <v>3.3002899999999999</v>
      </c>
      <c r="Y216" s="40">
        <v>7.2356799999999998E-5</v>
      </c>
      <c r="Z216" t="s">
        <v>103</v>
      </c>
      <c r="AA216">
        <v>1204.5</v>
      </c>
      <c r="AB216">
        <v>1204.5</v>
      </c>
      <c r="AC216">
        <v>1204.5</v>
      </c>
      <c r="AD216">
        <v>1116.46</v>
      </c>
      <c r="AE216">
        <v>1116.46</v>
      </c>
      <c r="AF216">
        <v>1116.46</v>
      </c>
      <c r="AG216">
        <v>6.4984799999999995E-2</v>
      </c>
      <c r="AH216" t="s">
        <v>103</v>
      </c>
      <c r="AI216">
        <v>27.95</v>
      </c>
      <c r="AJ216">
        <v>27.95</v>
      </c>
      <c r="AK216">
        <v>27.95</v>
      </c>
      <c r="AL216">
        <v>27.965499999999999</v>
      </c>
      <c r="AM216">
        <v>27.965499999999999</v>
      </c>
      <c r="AN216">
        <v>27.965499999999999</v>
      </c>
      <c r="AO216">
        <v>1.3762900000000001E-3</v>
      </c>
      <c r="AP216" t="s">
        <v>103</v>
      </c>
      <c r="AQ216">
        <v>9.990000000000001E-4</v>
      </c>
      <c r="AR216">
        <v>9.990000000000001E-4</v>
      </c>
      <c r="AS216">
        <v>9.990000000000001E-4</v>
      </c>
      <c r="AT216">
        <v>8.4269800000000001E-4</v>
      </c>
      <c r="AU216">
        <v>8.4269800000000001E-4</v>
      </c>
      <c r="AV216">
        <v>8.4269800000000001E-4</v>
      </c>
      <c r="AW216" s="40">
        <v>6.1959999999999994E-8</v>
      </c>
      <c r="AX216" t="s">
        <v>103</v>
      </c>
      <c r="AY216">
        <v>150.19</v>
      </c>
      <c r="AZ216">
        <v>150.19</v>
      </c>
      <c r="BA216">
        <v>150.19</v>
      </c>
      <c r="BB216">
        <v>169.70500000000001</v>
      </c>
      <c r="BC216">
        <v>169.70500000000001</v>
      </c>
      <c r="BD216">
        <v>169.70500000000001</v>
      </c>
      <c r="BE216">
        <v>6.8661099999999999E-3</v>
      </c>
      <c r="BF216" t="s">
        <v>103</v>
      </c>
      <c r="BG216">
        <v>36</v>
      </c>
      <c r="BH216">
        <v>36</v>
      </c>
      <c r="BI216">
        <v>36</v>
      </c>
      <c r="BJ216">
        <v>91.179599999999994</v>
      </c>
      <c r="BK216">
        <v>91.179599999999994</v>
      </c>
      <c r="BL216">
        <v>91.179599999999994</v>
      </c>
      <c r="BM216">
        <v>3.1793199999999998E-3</v>
      </c>
      <c r="BN216" t="s">
        <v>103</v>
      </c>
      <c r="BO216">
        <v>114.62</v>
      </c>
      <c r="BP216">
        <v>114.62</v>
      </c>
      <c r="BQ216">
        <v>114.62</v>
      </c>
      <c r="BR216">
        <v>363.73</v>
      </c>
      <c r="BS216">
        <v>363.73</v>
      </c>
      <c r="BT216">
        <v>363.73</v>
      </c>
      <c r="BU216">
        <v>1.27183E-2</v>
      </c>
      <c r="BV216" t="s">
        <v>103</v>
      </c>
      <c r="BW216" t="s">
        <v>28</v>
      </c>
      <c r="BX216">
        <v>1598.72</v>
      </c>
      <c r="BY216">
        <v>5.2921700000000002E-2</v>
      </c>
    </row>
    <row r="217" spans="1:77" x14ac:dyDescent="0.25">
      <c r="A217">
        <v>1</v>
      </c>
      <c r="B217">
        <v>2026</v>
      </c>
      <c r="C217">
        <v>3</v>
      </c>
      <c r="D217">
        <v>1</v>
      </c>
      <c r="E217">
        <v>1</v>
      </c>
      <c r="F217">
        <v>32628.6</v>
      </c>
      <c r="G217">
        <v>28812.400000000001</v>
      </c>
      <c r="H217">
        <v>6704.27</v>
      </c>
      <c r="I217">
        <v>0.43378</v>
      </c>
      <c r="J217">
        <v>21971.5</v>
      </c>
      <c r="K217">
        <v>63.35</v>
      </c>
      <c r="L217">
        <v>63.35</v>
      </c>
      <c r="M217">
        <v>63.35</v>
      </c>
      <c r="N217">
        <v>68.924400000000006</v>
      </c>
      <c r="O217">
        <v>68.924400000000006</v>
      </c>
      <c r="P217">
        <v>68.924400000000006</v>
      </c>
      <c r="Q217">
        <v>3.1642799999999998E-3</v>
      </c>
      <c r="R217" t="s">
        <v>103</v>
      </c>
      <c r="S217">
        <v>2.11</v>
      </c>
      <c r="T217">
        <v>2.11</v>
      </c>
      <c r="U217">
        <v>2.11</v>
      </c>
      <c r="V217">
        <v>3.9344199999999998</v>
      </c>
      <c r="W217">
        <v>3.9344199999999998</v>
      </c>
      <c r="X217">
        <v>3.9344199999999998</v>
      </c>
      <c r="Y217" s="40">
        <v>7.2154400000000002E-5</v>
      </c>
      <c r="Z217" t="s">
        <v>103</v>
      </c>
      <c r="AA217">
        <v>1133.95</v>
      </c>
      <c r="AB217">
        <v>1133.95</v>
      </c>
      <c r="AC217">
        <v>1133.95</v>
      </c>
      <c r="AD217">
        <v>1071.7</v>
      </c>
      <c r="AE217">
        <v>1071.7</v>
      </c>
      <c r="AF217">
        <v>1071.7</v>
      </c>
      <c r="AG217">
        <v>6.7454100000000003E-2</v>
      </c>
      <c r="AH217" t="s">
        <v>103</v>
      </c>
      <c r="AI217">
        <v>27.95</v>
      </c>
      <c r="AJ217">
        <v>27.95</v>
      </c>
      <c r="AK217">
        <v>27.95</v>
      </c>
      <c r="AL217">
        <v>28.896899999999999</v>
      </c>
      <c r="AM217">
        <v>28.896899999999999</v>
      </c>
      <c r="AN217">
        <v>28.896899999999999</v>
      </c>
      <c r="AO217">
        <v>1.5048699999999999E-3</v>
      </c>
      <c r="AP217" t="s">
        <v>103</v>
      </c>
      <c r="AQ217">
        <v>9.990000000000001E-4</v>
      </c>
      <c r="AR217">
        <v>9.990000000000001E-4</v>
      </c>
      <c r="AS217">
        <v>9.990000000000001E-4</v>
      </c>
      <c r="AT217">
        <v>8.4722499999999995E-4</v>
      </c>
      <c r="AU217">
        <v>8.4722499999999995E-4</v>
      </c>
      <c r="AV217">
        <v>8.4722499999999995E-4</v>
      </c>
      <c r="AW217" s="40">
        <v>6.8759E-8</v>
      </c>
      <c r="AX217" t="s">
        <v>103</v>
      </c>
      <c r="AY217">
        <v>150.19</v>
      </c>
      <c r="AZ217">
        <v>150.19</v>
      </c>
      <c r="BA217">
        <v>150.19</v>
      </c>
      <c r="BB217">
        <v>181.63200000000001</v>
      </c>
      <c r="BC217">
        <v>181.63200000000001</v>
      </c>
      <c r="BD217">
        <v>181.63200000000001</v>
      </c>
      <c r="BE217">
        <v>7.3877500000000002E-3</v>
      </c>
      <c r="BF217" t="s">
        <v>103</v>
      </c>
      <c r="BG217">
        <v>36</v>
      </c>
      <c r="BH217">
        <v>36</v>
      </c>
      <c r="BI217">
        <v>36</v>
      </c>
      <c r="BJ217">
        <v>115.717</v>
      </c>
      <c r="BK217">
        <v>115.717</v>
      </c>
      <c r="BL217">
        <v>115.717</v>
      </c>
      <c r="BM217">
        <v>2.7321300000000001E-3</v>
      </c>
      <c r="BN217" t="s">
        <v>103</v>
      </c>
      <c r="BO217">
        <v>108.06</v>
      </c>
      <c r="BP217">
        <v>108.06</v>
      </c>
      <c r="BQ217">
        <v>108.06</v>
      </c>
      <c r="BR217">
        <v>382.78800000000001</v>
      </c>
      <c r="BS217">
        <v>382.78800000000001</v>
      </c>
      <c r="BT217">
        <v>382.78800000000001</v>
      </c>
      <c r="BU217">
        <v>1.0225E-2</v>
      </c>
      <c r="BV217" t="s">
        <v>103</v>
      </c>
      <c r="BW217" t="s">
        <v>28</v>
      </c>
      <c r="BX217">
        <v>1521.61</v>
      </c>
      <c r="BY217">
        <v>5.2810900000000001E-2</v>
      </c>
    </row>
    <row r="218" spans="1:77" x14ac:dyDescent="0.25">
      <c r="A218">
        <v>1</v>
      </c>
      <c r="B218">
        <v>2027</v>
      </c>
      <c r="C218">
        <v>3</v>
      </c>
      <c r="D218">
        <v>1</v>
      </c>
      <c r="E218">
        <v>1</v>
      </c>
      <c r="F218">
        <v>33443</v>
      </c>
      <c r="G218">
        <v>31549.1</v>
      </c>
      <c r="H218">
        <v>6435.28</v>
      </c>
      <c r="I218">
        <v>0.41637600000000002</v>
      </c>
      <c r="J218">
        <v>21422.1</v>
      </c>
      <c r="K218">
        <v>85.819000000000003</v>
      </c>
      <c r="L218">
        <v>85.819000000000003</v>
      </c>
      <c r="M218">
        <v>85.819000000000003</v>
      </c>
      <c r="N218">
        <v>100.221</v>
      </c>
      <c r="O218">
        <v>100.221</v>
      </c>
      <c r="P218">
        <v>100.221</v>
      </c>
      <c r="Q218">
        <v>4.5404499999999997E-3</v>
      </c>
      <c r="R218" t="s">
        <v>103</v>
      </c>
      <c r="S218">
        <v>2.8580000000000001</v>
      </c>
      <c r="T218">
        <v>2.8580000000000001</v>
      </c>
      <c r="U218">
        <v>2.8580000000000001</v>
      </c>
      <c r="V218">
        <v>5.9744700000000002</v>
      </c>
      <c r="W218">
        <v>5.9744700000000002</v>
      </c>
      <c r="X218">
        <v>5.9744700000000002</v>
      </c>
      <c r="Y218" s="40">
        <v>9.1882800000000001E-5</v>
      </c>
      <c r="Z218" t="s">
        <v>103</v>
      </c>
      <c r="AA218">
        <v>1583.92</v>
      </c>
      <c r="AB218">
        <v>1583.92</v>
      </c>
      <c r="AC218">
        <v>1583.92</v>
      </c>
      <c r="AD218">
        <v>1570.42</v>
      </c>
      <c r="AE218">
        <v>1570.42</v>
      </c>
      <c r="AF218">
        <v>1570.42</v>
      </c>
      <c r="AG218">
        <v>0.102796</v>
      </c>
      <c r="AH218" t="s">
        <v>103</v>
      </c>
      <c r="AI218">
        <v>37.863</v>
      </c>
      <c r="AJ218">
        <v>37.863</v>
      </c>
      <c r="AK218">
        <v>37.863</v>
      </c>
      <c r="AL218">
        <v>41.769199999999998</v>
      </c>
      <c r="AM218">
        <v>41.769199999999998</v>
      </c>
      <c r="AN218">
        <v>41.769199999999998</v>
      </c>
      <c r="AO218">
        <v>2.1848900000000001E-3</v>
      </c>
      <c r="AP218" t="s">
        <v>103</v>
      </c>
      <c r="AQ218">
        <v>9.990000000000001E-4</v>
      </c>
      <c r="AR218">
        <v>9.990000000000001E-4</v>
      </c>
      <c r="AS218">
        <v>9.990000000000001E-4</v>
      </c>
      <c r="AT218">
        <v>8.6910500000000001E-4</v>
      </c>
      <c r="AU218">
        <v>8.6910500000000001E-4</v>
      </c>
      <c r="AV218">
        <v>8.6910500000000001E-4</v>
      </c>
      <c r="AW218" s="40">
        <v>7.6421200000000004E-8</v>
      </c>
      <c r="AX218" t="s">
        <v>103</v>
      </c>
      <c r="AY218">
        <v>203.459</v>
      </c>
      <c r="AZ218">
        <v>203.459</v>
      </c>
      <c r="BA218">
        <v>203.459</v>
      </c>
      <c r="BB218">
        <v>267.226</v>
      </c>
      <c r="BC218">
        <v>267.226</v>
      </c>
      <c r="BD218">
        <v>267.226</v>
      </c>
      <c r="BE218">
        <v>1.0447700000000001E-2</v>
      </c>
      <c r="BF218" t="s">
        <v>103</v>
      </c>
      <c r="BG218">
        <v>48.768000000000001</v>
      </c>
      <c r="BH218">
        <v>48.768000000000001</v>
      </c>
      <c r="BI218">
        <v>48.768000000000001</v>
      </c>
      <c r="BJ218">
        <v>155.93100000000001</v>
      </c>
      <c r="BK218">
        <v>155.93100000000001</v>
      </c>
      <c r="BL218">
        <v>155.93100000000001</v>
      </c>
      <c r="BM218">
        <v>3.1856300000000001E-3</v>
      </c>
      <c r="BN218" t="s">
        <v>103</v>
      </c>
      <c r="BO218">
        <v>150.83000000000001</v>
      </c>
      <c r="BP218">
        <v>150.83000000000001</v>
      </c>
      <c r="BQ218">
        <v>150.83000000000001</v>
      </c>
      <c r="BR218">
        <v>510.56200000000001</v>
      </c>
      <c r="BS218">
        <v>510.56200000000001</v>
      </c>
      <c r="BT218">
        <v>510.56200000000001</v>
      </c>
      <c r="BU218">
        <v>1.1176999999999999E-2</v>
      </c>
      <c r="BV218" t="s">
        <v>103</v>
      </c>
      <c r="BW218" t="s">
        <v>28</v>
      </c>
      <c r="BX218">
        <v>2113.52</v>
      </c>
      <c r="BY218">
        <v>6.6991499999999995E-2</v>
      </c>
    </row>
    <row r="219" spans="1:77" x14ac:dyDescent="0.25">
      <c r="A219">
        <v>1</v>
      </c>
      <c r="B219">
        <v>2028</v>
      </c>
      <c r="C219">
        <v>3</v>
      </c>
      <c r="D219">
        <v>1</v>
      </c>
      <c r="E219">
        <v>1</v>
      </c>
      <c r="F219">
        <v>33836.199999999997</v>
      </c>
      <c r="G219">
        <v>32017.3</v>
      </c>
      <c r="H219">
        <v>6276.18</v>
      </c>
      <c r="I219">
        <v>0.406082</v>
      </c>
      <c r="J219">
        <v>21088.799999999999</v>
      </c>
      <c r="K219">
        <v>85.819000000000003</v>
      </c>
      <c r="L219">
        <v>85.819000000000003</v>
      </c>
      <c r="M219">
        <v>85.819000000000003</v>
      </c>
      <c r="N219">
        <v>107.76600000000001</v>
      </c>
      <c r="O219">
        <v>107.76600000000001</v>
      </c>
      <c r="P219">
        <v>107.76600000000001</v>
      </c>
      <c r="Q219">
        <v>4.5858599999999998E-3</v>
      </c>
      <c r="R219" t="s">
        <v>103</v>
      </c>
      <c r="S219">
        <v>2.8580000000000001</v>
      </c>
      <c r="T219">
        <v>2.8580000000000001</v>
      </c>
      <c r="U219">
        <v>2.8580000000000001</v>
      </c>
      <c r="V219">
        <v>5.86904</v>
      </c>
      <c r="W219">
        <v>5.86904</v>
      </c>
      <c r="X219">
        <v>5.86904</v>
      </c>
      <c r="Y219" s="40">
        <v>9.0028100000000006E-5</v>
      </c>
      <c r="Z219" t="s">
        <v>103</v>
      </c>
      <c r="AA219">
        <v>1583.92</v>
      </c>
      <c r="AB219">
        <v>1583.92</v>
      </c>
      <c r="AC219">
        <v>1583.92</v>
      </c>
      <c r="AD219">
        <v>1677.57</v>
      </c>
      <c r="AE219">
        <v>1677.57</v>
      </c>
      <c r="AF219">
        <v>1677.57</v>
      </c>
      <c r="AG219">
        <v>0.108533</v>
      </c>
      <c r="AH219" t="s">
        <v>103</v>
      </c>
      <c r="AI219">
        <v>37.863</v>
      </c>
      <c r="AJ219">
        <v>37.863</v>
      </c>
      <c r="AK219">
        <v>37.863</v>
      </c>
      <c r="AL219">
        <v>44.807699999999997</v>
      </c>
      <c r="AM219">
        <v>44.807699999999997</v>
      </c>
      <c r="AN219">
        <v>44.807699999999997</v>
      </c>
      <c r="AO219">
        <v>2.24895E-3</v>
      </c>
      <c r="AP219" t="s">
        <v>103</v>
      </c>
      <c r="AQ219">
        <v>9.990000000000001E-4</v>
      </c>
      <c r="AR219">
        <v>9.990000000000001E-4</v>
      </c>
      <c r="AS219">
        <v>9.990000000000001E-4</v>
      </c>
      <c r="AT219">
        <v>9.1328899999999996E-4</v>
      </c>
      <c r="AU219">
        <v>9.1328899999999996E-4</v>
      </c>
      <c r="AV219">
        <v>9.1328899999999996E-4</v>
      </c>
      <c r="AW219" s="40">
        <v>8.3406600000000005E-8</v>
      </c>
      <c r="AX219" t="s">
        <v>103</v>
      </c>
      <c r="AY219">
        <v>203.459</v>
      </c>
      <c r="AZ219">
        <v>203.459</v>
      </c>
      <c r="BA219">
        <v>203.459</v>
      </c>
      <c r="BB219">
        <v>282.702</v>
      </c>
      <c r="BC219">
        <v>282.702</v>
      </c>
      <c r="BD219">
        <v>282.702</v>
      </c>
      <c r="BE219">
        <v>1.05267E-2</v>
      </c>
      <c r="BF219" t="s">
        <v>103</v>
      </c>
      <c r="BG219">
        <v>48.768000000000001</v>
      </c>
      <c r="BH219">
        <v>48.768000000000001</v>
      </c>
      <c r="BI219">
        <v>48.768000000000001</v>
      </c>
      <c r="BJ219">
        <v>145.893</v>
      </c>
      <c r="BK219">
        <v>145.893</v>
      </c>
      <c r="BL219">
        <v>145.893</v>
      </c>
      <c r="BM219">
        <v>3.21507E-3</v>
      </c>
      <c r="BN219" t="s">
        <v>103</v>
      </c>
      <c r="BO219">
        <v>150.83000000000001</v>
      </c>
      <c r="BP219">
        <v>150.83000000000001</v>
      </c>
      <c r="BQ219">
        <v>150.83000000000001</v>
      </c>
      <c r="BR219">
        <v>465.86799999999999</v>
      </c>
      <c r="BS219">
        <v>465.86799999999999</v>
      </c>
      <c r="BT219">
        <v>465.86799999999999</v>
      </c>
      <c r="BU219">
        <v>9.8744200000000001E-3</v>
      </c>
      <c r="BV219" t="s">
        <v>103</v>
      </c>
      <c r="BW219" t="s">
        <v>28</v>
      </c>
      <c r="BX219">
        <v>2113.52</v>
      </c>
      <c r="BY219">
        <v>6.6011799999999995E-2</v>
      </c>
    </row>
    <row r="220" spans="1:77" x14ac:dyDescent="0.25">
      <c r="A220">
        <v>1</v>
      </c>
      <c r="B220">
        <v>2029</v>
      </c>
      <c r="C220">
        <v>3</v>
      </c>
      <c r="D220">
        <v>1</v>
      </c>
      <c r="E220">
        <v>1</v>
      </c>
      <c r="F220">
        <v>34092.300000000003</v>
      </c>
      <c r="G220">
        <v>32312.3</v>
      </c>
      <c r="H220">
        <v>6262.36</v>
      </c>
      <c r="I220">
        <v>0.40518799999999999</v>
      </c>
      <c r="J220">
        <v>21059.599999999999</v>
      </c>
      <c r="K220">
        <v>85.819000000000003</v>
      </c>
      <c r="L220">
        <v>85.819000000000003</v>
      </c>
      <c r="M220">
        <v>85.819000000000003</v>
      </c>
      <c r="N220">
        <v>111.271</v>
      </c>
      <c r="O220">
        <v>111.271</v>
      </c>
      <c r="P220">
        <v>111.271</v>
      </c>
      <c r="Q220">
        <v>4.4391200000000004E-3</v>
      </c>
      <c r="R220" t="s">
        <v>103</v>
      </c>
      <c r="S220">
        <v>2.8580000000000001</v>
      </c>
      <c r="T220">
        <v>2.8580000000000001</v>
      </c>
      <c r="U220">
        <v>2.8580000000000001</v>
      </c>
      <c r="V220">
        <v>5.6852600000000004</v>
      </c>
      <c r="W220">
        <v>5.6852600000000004</v>
      </c>
      <c r="X220">
        <v>5.6852600000000004</v>
      </c>
      <c r="Y220" s="40">
        <v>8.9402999999999998E-5</v>
      </c>
      <c r="Z220" t="s">
        <v>103</v>
      </c>
      <c r="AA220">
        <v>1583.92</v>
      </c>
      <c r="AB220">
        <v>1583.92</v>
      </c>
      <c r="AC220">
        <v>1583.92</v>
      </c>
      <c r="AD220">
        <v>1758.65</v>
      </c>
      <c r="AE220">
        <v>1758.65</v>
      </c>
      <c r="AF220">
        <v>1758.65</v>
      </c>
      <c r="AG220">
        <v>0.108678</v>
      </c>
      <c r="AH220" t="s">
        <v>103</v>
      </c>
      <c r="AI220">
        <v>37.863</v>
      </c>
      <c r="AJ220">
        <v>37.863</v>
      </c>
      <c r="AK220">
        <v>37.863</v>
      </c>
      <c r="AL220">
        <v>46.500300000000003</v>
      </c>
      <c r="AM220">
        <v>46.500300000000003</v>
      </c>
      <c r="AN220">
        <v>46.500300000000003</v>
      </c>
      <c r="AO220">
        <v>2.2104500000000001E-3</v>
      </c>
      <c r="AP220" t="s">
        <v>103</v>
      </c>
      <c r="AQ220">
        <v>9.990000000000001E-4</v>
      </c>
      <c r="AR220">
        <v>9.990000000000001E-4</v>
      </c>
      <c r="AS220">
        <v>9.990000000000001E-4</v>
      </c>
      <c r="AT220">
        <v>9.6177399999999998E-4</v>
      </c>
      <c r="AU220">
        <v>9.6177399999999998E-4</v>
      </c>
      <c r="AV220">
        <v>9.6177399999999998E-4</v>
      </c>
      <c r="AW220" s="40">
        <v>8.6299199999999995E-8</v>
      </c>
      <c r="AX220" t="s">
        <v>103</v>
      </c>
      <c r="AY220">
        <v>203.459</v>
      </c>
      <c r="AZ220">
        <v>203.459</v>
      </c>
      <c r="BA220">
        <v>203.459</v>
      </c>
      <c r="BB220">
        <v>287.19200000000001</v>
      </c>
      <c r="BC220">
        <v>287.19200000000001</v>
      </c>
      <c r="BD220">
        <v>287.19200000000001</v>
      </c>
      <c r="BE220">
        <v>1.03132E-2</v>
      </c>
      <c r="BF220" t="s">
        <v>103</v>
      </c>
      <c r="BG220">
        <v>48.768000000000001</v>
      </c>
      <c r="BH220">
        <v>48.768000000000001</v>
      </c>
      <c r="BI220">
        <v>48.768000000000001</v>
      </c>
      <c r="BJ220">
        <v>140.506</v>
      </c>
      <c r="BK220">
        <v>140.506</v>
      </c>
      <c r="BL220">
        <v>140.506</v>
      </c>
      <c r="BM220">
        <v>3.3660700000000001E-3</v>
      </c>
      <c r="BN220" t="s">
        <v>103</v>
      </c>
      <c r="BO220">
        <v>150.83000000000001</v>
      </c>
      <c r="BP220">
        <v>150.83000000000001</v>
      </c>
      <c r="BQ220">
        <v>150.83000000000001</v>
      </c>
      <c r="BR220">
        <v>444.98899999999998</v>
      </c>
      <c r="BS220">
        <v>444.98899999999998</v>
      </c>
      <c r="BT220">
        <v>444.98899999999998</v>
      </c>
      <c r="BU220">
        <v>1.0005399999999999E-2</v>
      </c>
      <c r="BV220" t="s">
        <v>103</v>
      </c>
      <c r="BW220" t="s">
        <v>28</v>
      </c>
      <c r="BX220">
        <v>2113.52</v>
      </c>
      <c r="BY220">
        <v>6.5409099999999998E-2</v>
      </c>
    </row>
    <row r="221" spans="1:77" x14ac:dyDescent="0.25">
      <c r="A221">
        <v>1</v>
      </c>
      <c r="B221">
        <v>2030</v>
      </c>
      <c r="C221">
        <v>3</v>
      </c>
      <c r="D221">
        <v>1</v>
      </c>
      <c r="E221">
        <v>1</v>
      </c>
      <c r="F221">
        <v>34109.800000000003</v>
      </c>
      <c r="G221">
        <v>32349.9</v>
      </c>
      <c r="H221">
        <v>6286.79</v>
      </c>
      <c r="I221">
        <v>0.40676899999999999</v>
      </c>
      <c r="J221">
        <v>21111.3</v>
      </c>
      <c r="K221">
        <v>85.819000000000003</v>
      </c>
      <c r="L221">
        <v>85.819000000000003</v>
      </c>
      <c r="M221">
        <v>85.819000000000003</v>
      </c>
      <c r="N221">
        <v>111.08799999999999</v>
      </c>
      <c r="O221">
        <v>111.08799999999999</v>
      </c>
      <c r="P221">
        <v>111.08799999999999</v>
      </c>
      <c r="Q221">
        <v>4.2889499999999997E-3</v>
      </c>
      <c r="R221" t="s">
        <v>103</v>
      </c>
      <c r="S221">
        <v>2.8580000000000001</v>
      </c>
      <c r="T221">
        <v>2.8580000000000001</v>
      </c>
      <c r="U221">
        <v>2.8580000000000001</v>
      </c>
      <c r="V221">
        <v>5.5375699999999997</v>
      </c>
      <c r="W221">
        <v>5.5375699999999997</v>
      </c>
      <c r="X221">
        <v>5.5375699999999997</v>
      </c>
      <c r="Y221" s="40">
        <v>8.9607799999999999E-5</v>
      </c>
      <c r="Z221" t="s">
        <v>103</v>
      </c>
      <c r="AA221">
        <v>1583.92</v>
      </c>
      <c r="AB221">
        <v>1583.92</v>
      </c>
      <c r="AC221">
        <v>1583.92</v>
      </c>
      <c r="AD221">
        <v>1785</v>
      </c>
      <c r="AE221">
        <v>1785</v>
      </c>
      <c r="AF221">
        <v>1785</v>
      </c>
      <c r="AG221">
        <v>0.105865</v>
      </c>
      <c r="AH221" t="s">
        <v>103</v>
      </c>
      <c r="AI221">
        <v>37.863</v>
      </c>
      <c r="AJ221">
        <v>37.863</v>
      </c>
      <c r="AK221">
        <v>37.863</v>
      </c>
      <c r="AL221">
        <v>46.680799999999998</v>
      </c>
      <c r="AM221">
        <v>46.680799999999998</v>
      </c>
      <c r="AN221">
        <v>46.680799999999998</v>
      </c>
      <c r="AO221">
        <v>2.14321E-3</v>
      </c>
      <c r="AP221" t="s">
        <v>103</v>
      </c>
      <c r="AQ221">
        <v>9.990000000000001E-4</v>
      </c>
      <c r="AR221">
        <v>9.990000000000001E-4</v>
      </c>
      <c r="AS221">
        <v>9.990000000000001E-4</v>
      </c>
      <c r="AT221">
        <v>9.9008899999999999E-4</v>
      </c>
      <c r="AU221">
        <v>9.9008899999999999E-4</v>
      </c>
      <c r="AV221">
        <v>9.9008899999999999E-4</v>
      </c>
      <c r="AW221" s="40">
        <v>8.54216E-8</v>
      </c>
      <c r="AX221" t="s">
        <v>103</v>
      </c>
      <c r="AY221">
        <v>203.459</v>
      </c>
      <c r="AZ221">
        <v>203.459</v>
      </c>
      <c r="BA221">
        <v>203.459</v>
      </c>
      <c r="BB221">
        <v>284.68099999999998</v>
      </c>
      <c r="BC221">
        <v>284.68099999999998</v>
      </c>
      <c r="BD221">
        <v>284.68099999999998</v>
      </c>
      <c r="BE221">
        <v>1.0079599999999999E-2</v>
      </c>
      <c r="BF221" t="s">
        <v>103</v>
      </c>
      <c r="BG221">
        <v>48.768000000000001</v>
      </c>
      <c r="BH221">
        <v>48.768000000000001</v>
      </c>
      <c r="BI221">
        <v>48.768000000000001</v>
      </c>
      <c r="BJ221">
        <v>137.887</v>
      </c>
      <c r="BK221">
        <v>137.887</v>
      </c>
      <c r="BL221">
        <v>137.887</v>
      </c>
      <c r="BM221">
        <v>3.4848499999999998E-3</v>
      </c>
      <c r="BN221" t="s">
        <v>103</v>
      </c>
      <c r="BO221">
        <v>150.83000000000001</v>
      </c>
      <c r="BP221">
        <v>150.83000000000001</v>
      </c>
      <c r="BQ221">
        <v>150.83000000000001</v>
      </c>
      <c r="BR221">
        <v>441.84</v>
      </c>
      <c r="BS221">
        <v>441.84</v>
      </c>
      <c r="BT221">
        <v>441.84</v>
      </c>
      <c r="BU221">
        <v>1.0657099999999999E-2</v>
      </c>
      <c r="BV221" t="s">
        <v>103</v>
      </c>
      <c r="BW221" t="s">
        <v>28</v>
      </c>
      <c r="BX221">
        <v>2113.52</v>
      </c>
      <c r="BY221">
        <v>6.5333100000000005E-2</v>
      </c>
    </row>
    <row r="222" spans="1:77" x14ac:dyDescent="0.25">
      <c r="A222">
        <v>1</v>
      </c>
      <c r="B222">
        <v>2031</v>
      </c>
      <c r="C222">
        <v>3</v>
      </c>
      <c r="D222">
        <v>1</v>
      </c>
      <c r="E222">
        <v>1</v>
      </c>
      <c r="F222">
        <v>33899.199999999997</v>
      </c>
      <c r="G222">
        <v>32140.1</v>
      </c>
      <c r="H222">
        <v>6293.91</v>
      </c>
      <c r="I222">
        <v>0.40722900000000001</v>
      </c>
      <c r="J222">
        <v>21126.3</v>
      </c>
      <c r="K222">
        <v>85.819000000000003</v>
      </c>
      <c r="L222">
        <v>85.819000000000003</v>
      </c>
      <c r="M222">
        <v>85.819000000000003</v>
      </c>
      <c r="N222">
        <v>109.58</v>
      </c>
      <c r="O222">
        <v>109.58</v>
      </c>
      <c r="P222">
        <v>109.58</v>
      </c>
      <c r="Q222">
        <v>4.2203400000000004E-3</v>
      </c>
      <c r="R222" t="s">
        <v>103</v>
      </c>
      <c r="S222">
        <v>2.8580000000000001</v>
      </c>
      <c r="T222">
        <v>2.8580000000000001</v>
      </c>
      <c r="U222">
        <v>2.8580000000000001</v>
      </c>
      <c r="V222">
        <v>5.4416099999999998</v>
      </c>
      <c r="W222">
        <v>5.4416099999999998</v>
      </c>
      <c r="X222">
        <v>5.4416099999999998</v>
      </c>
      <c r="Y222" s="40">
        <v>9.0457499999999999E-5</v>
      </c>
      <c r="Z222" t="s">
        <v>103</v>
      </c>
      <c r="AA222">
        <v>1583.92</v>
      </c>
      <c r="AB222">
        <v>1583.92</v>
      </c>
      <c r="AC222">
        <v>1583.92</v>
      </c>
      <c r="AD222">
        <v>1775.53</v>
      </c>
      <c r="AE222">
        <v>1775.53</v>
      </c>
      <c r="AF222">
        <v>1775.53</v>
      </c>
      <c r="AG222">
        <v>0.103307</v>
      </c>
      <c r="AH222" t="s">
        <v>103</v>
      </c>
      <c r="AI222">
        <v>37.863</v>
      </c>
      <c r="AJ222">
        <v>37.863</v>
      </c>
      <c r="AK222">
        <v>37.863</v>
      </c>
      <c r="AL222">
        <v>46.161700000000003</v>
      </c>
      <c r="AM222">
        <v>46.161700000000003</v>
      </c>
      <c r="AN222">
        <v>46.161700000000003</v>
      </c>
      <c r="AO222">
        <v>2.1002299999999998E-3</v>
      </c>
      <c r="AP222" t="s">
        <v>103</v>
      </c>
      <c r="AQ222">
        <v>9.990000000000001E-4</v>
      </c>
      <c r="AR222">
        <v>9.990000000000001E-4</v>
      </c>
      <c r="AS222">
        <v>9.990000000000001E-4</v>
      </c>
      <c r="AT222">
        <v>9.9544299999999994E-4</v>
      </c>
      <c r="AU222">
        <v>9.9544299999999994E-4</v>
      </c>
      <c r="AV222">
        <v>9.9544299999999994E-4</v>
      </c>
      <c r="AW222" s="40">
        <v>8.3357999999999998E-8</v>
      </c>
      <c r="AX222" t="s">
        <v>103</v>
      </c>
      <c r="AY222">
        <v>203.459</v>
      </c>
      <c r="AZ222">
        <v>203.459</v>
      </c>
      <c r="BA222">
        <v>203.459</v>
      </c>
      <c r="BB222">
        <v>280.255</v>
      </c>
      <c r="BC222">
        <v>280.255</v>
      </c>
      <c r="BD222">
        <v>280.255</v>
      </c>
      <c r="BE222">
        <v>9.9646600000000002E-3</v>
      </c>
      <c r="BF222" t="s">
        <v>103</v>
      </c>
      <c r="BG222">
        <v>48.768000000000001</v>
      </c>
      <c r="BH222">
        <v>48.768000000000001</v>
      </c>
      <c r="BI222">
        <v>48.768000000000001</v>
      </c>
      <c r="BJ222">
        <v>136.71899999999999</v>
      </c>
      <c r="BK222">
        <v>136.71899999999999</v>
      </c>
      <c r="BL222">
        <v>136.71899999999999</v>
      </c>
      <c r="BM222">
        <v>3.5696600000000001E-3</v>
      </c>
      <c r="BN222" t="s">
        <v>103</v>
      </c>
      <c r="BO222">
        <v>150.83000000000001</v>
      </c>
      <c r="BP222">
        <v>150.83000000000001</v>
      </c>
      <c r="BQ222">
        <v>150.83000000000001</v>
      </c>
      <c r="BR222">
        <v>444.70299999999997</v>
      </c>
      <c r="BS222">
        <v>444.70299999999997</v>
      </c>
      <c r="BT222">
        <v>444.70299999999997</v>
      </c>
      <c r="BU222">
        <v>1.12742E-2</v>
      </c>
      <c r="BV222" t="s">
        <v>103</v>
      </c>
      <c r="BW222" t="s">
        <v>28</v>
      </c>
      <c r="BX222">
        <v>2113.52</v>
      </c>
      <c r="BY222">
        <v>6.5759600000000001E-2</v>
      </c>
    </row>
    <row r="223" spans="1:77" x14ac:dyDescent="0.25">
      <c r="A223">
        <v>1</v>
      </c>
      <c r="B223">
        <v>2032</v>
      </c>
      <c r="C223">
        <v>3</v>
      </c>
      <c r="D223">
        <v>1</v>
      </c>
      <c r="E223">
        <v>1</v>
      </c>
      <c r="F223">
        <v>33519.699999999997</v>
      </c>
      <c r="G223">
        <v>31757.7</v>
      </c>
      <c r="H223">
        <v>6262.31</v>
      </c>
      <c r="I223">
        <v>0.40518500000000002</v>
      </c>
      <c r="J223">
        <v>21059.5</v>
      </c>
      <c r="K223">
        <v>85.819000000000003</v>
      </c>
      <c r="L223">
        <v>85.819000000000003</v>
      </c>
      <c r="M223">
        <v>85.819000000000003</v>
      </c>
      <c r="N223">
        <v>108.143</v>
      </c>
      <c r="O223">
        <v>108.143</v>
      </c>
      <c r="P223">
        <v>108.143</v>
      </c>
      <c r="Q223">
        <v>4.2281300000000001E-3</v>
      </c>
      <c r="R223" t="s">
        <v>103</v>
      </c>
      <c r="S223">
        <v>2.8580000000000001</v>
      </c>
      <c r="T223">
        <v>2.8580000000000001</v>
      </c>
      <c r="U223">
        <v>2.8580000000000001</v>
      </c>
      <c r="V223">
        <v>5.3939500000000002</v>
      </c>
      <c r="W223">
        <v>5.3939500000000002</v>
      </c>
      <c r="X223">
        <v>5.3939500000000002</v>
      </c>
      <c r="Y223" s="40">
        <v>9.1735200000000002E-5</v>
      </c>
      <c r="Z223" t="s">
        <v>103</v>
      </c>
      <c r="AA223">
        <v>1583.92</v>
      </c>
      <c r="AB223">
        <v>1583.92</v>
      </c>
      <c r="AC223">
        <v>1583.92</v>
      </c>
      <c r="AD223">
        <v>1755.64</v>
      </c>
      <c r="AE223">
        <v>1755.64</v>
      </c>
      <c r="AF223">
        <v>1755.64</v>
      </c>
      <c r="AG223">
        <v>0.10230599999999999</v>
      </c>
      <c r="AH223" t="s">
        <v>103</v>
      </c>
      <c r="AI223">
        <v>37.863</v>
      </c>
      <c r="AJ223">
        <v>37.863</v>
      </c>
      <c r="AK223">
        <v>37.863</v>
      </c>
      <c r="AL223">
        <v>45.569800000000001</v>
      </c>
      <c r="AM223">
        <v>45.569800000000001</v>
      </c>
      <c r="AN223">
        <v>45.569800000000001</v>
      </c>
      <c r="AO223">
        <v>2.09282E-3</v>
      </c>
      <c r="AP223" t="s">
        <v>103</v>
      </c>
      <c r="AQ223">
        <v>9.990000000000001E-4</v>
      </c>
      <c r="AR223">
        <v>9.990000000000001E-4</v>
      </c>
      <c r="AS223">
        <v>9.990000000000001E-4</v>
      </c>
      <c r="AT223">
        <v>9.8903399999999996E-4</v>
      </c>
      <c r="AU223">
        <v>9.8903399999999996E-4</v>
      </c>
      <c r="AV223">
        <v>9.8903399999999996E-4</v>
      </c>
      <c r="AW223" s="40">
        <v>8.1984500000000002E-8</v>
      </c>
      <c r="AX223" t="s">
        <v>103</v>
      </c>
      <c r="AY223">
        <v>203.459</v>
      </c>
      <c r="AZ223">
        <v>203.459</v>
      </c>
      <c r="BA223">
        <v>203.459</v>
      </c>
      <c r="BB223">
        <v>276.613</v>
      </c>
      <c r="BC223">
        <v>276.613</v>
      </c>
      <c r="BD223">
        <v>276.613</v>
      </c>
      <c r="BE223">
        <v>9.9845400000000001E-3</v>
      </c>
      <c r="BF223" t="s">
        <v>103</v>
      </c>
      <c r="BG223">
        <v>48.768000000000001</v>
      </c>
      <c r="BH223">
        <v>48.768000000000001</v>
      </c>
      <c r="BI223">
        <v>48.768000000000001</v>
      </c>
      <c r="BJ223">
        <v>136.49</v>
      </c>
      <c r="BK223">
        <v>136.49</v>
      </c>
      <c r="BL223">
        <v>136.49</v>
      </c>
      <c r="BM223">
        <v>3.6351E-3</v>
      </c>
      <c r="BN223" t="s">
        <v>103</v>
      </c>
      <c r="BO223">
        <v>150.83000000000001</v>
      </c>
      <c r="BP223">
        <v>150.83000000000001</v>
      </c>
      <c r="BQ223">
        <v>150.83000000000001</v>
      </c>
      <c r="BR223">
        <v>448.21</v>
      </c>
      <c r="BS223">
        <v>448.21</v>
      </c>
      <c r="BT223">
        <v>448.21</v>
      </c>
      <c r="BU223">
        <v>1.17079E-2</v>
      </c>
      <c r="BV223" t="s">
        <v>103</v>
      </c>
      <c r="BW223" t="s">
        <v>28</v>
      </c>
      <c r="BX223">
        <v>2113.52</v>
      </c>
      <c r="BY223">
        <v>6.65515E-2</v>
      </c>
    </row>
    <row r="224" spans="1:77" x14ac:dyDescent="0.25">
      <c r="A224">
        <v>1</v>
      </c>
      <c r="B224">
        <v>2033</v>
      </c>
      <c r="C224">
        <v>3</v>
      </c>
      <c r="D224">
        <v>1</v>
      </c>
      <c r="E224">
        <v>1</v>
      </c>
      <c r="F224">
        <v>33039.1</v>
      </c>
      <c r="G224">
        <v>31278.2</v>
      </c>
      <c r="H224">
        <v>6192.54</v>
      </c>
      <c r="I224">
        <v>0.40067000000000003</v>
      </c>
      <c r="J224">
        <v>20911.2</v>
      </c>
      <c r="K224">
        <v>85.819000000000003</v>
      </c>
      <c r="L224">
        <v>85.819000000000003</v>
      </c>
      <c r="M224">
        <v>85.819000000000003</v>
      </c>
      <c r="N224">
        <v>107.218</v>
      </c>
      <c r="O224">
        <v>107.218</v>
      </c>
      <c r="P224">
        <v>107.218</v>
      </c>
      <c r="Q224">
        <v>4.2852300000000001E-3</v>
      </c>
      <c r="R224" t="s">
        <v>103</v>
      </c>
      <c r="S224">
        <v>2.8580000000000001</v>
      </c>
      <c r="T224">
        <v>2.8580000000000001</v>
      </c>
      <c r="U224">
        <v>2.8580000000000001</v>
      </c>
      <c r="V224">
        <v>5.3819400000000002</v>
      </c>
      <c r="W224">
        <v>5.3819400000000002</v>
      </c>
      <c r="X224">
        <v>5.3819400000000002</v>
      </c>
      <c r="Y224" s="40">
        <v>9.3254199999999999E-5</v>
      </c>
      <c r="Z224" t="s">
        <v>103</v>
      </c>
      <c r="AA224">
        <v>1583.92</v>
      </c>
      <c r="AB224">
        <v>1583.92</v>
      </c>
      <c r="AC224">
        <v>1583.92</v>
      </c>
      <c r="AD224">
        <v>1738.69</v>
      </c>
      <c r="AE224">
        <v>1738.69</v>
      </c>
      <c r="AF224">
        <v>1738.69</v>
      </c>
      <c r="AG224">
        <v>0.102822</v>
      </c>
      <c r="AH224" t="s">
        <v>103</v>
      </c>
      <c r="AI224">
        <v>37.863</v>
      </c>
      <c r="AJ224">
        <v>37.863</v>
      </c>
      <c r="AK224">
        <v>37.863</v>
      </c>
      <c r="AL224">
        <v>45.152999999999999</v>
      </c>
      <c r="AM224">
        <v>45.152999999999999</v>
      </c>
      <c r="AN224">
        <v>45.152999999999999</v>
      </c>
      <c r="AO224">
        <v>2.1132299999999998E-3</v>
      </c>
      <c r="AP224" t="s">
        <v>103</v>
      </c>
      <c r="AQ224">
        <v>9.990000000000001E-4</v>
      </c>
      <c r="AR224">
        <v>9.990000000000001E-4</v>
      </c>
      <c r="AS224">
        <v>9.990000000000001E-4</v>
      </c>
      <c r="AT224">
        <v>9.8032299999999996E-4</v>
      </c>
      <c r="AU224">
        <v>9.8032299999999996E-4</v>
      </c>
      <c r="AV224">
        <v>9.8032299999999996E-4</v>
      </c>
      <c r="AW224" s="40">
        <v>8.1816600000000002E-8</v>
      </c>
      <c r="AX224" t="s">
        <v>103</v>
      </c>
      <c r="AY224">
        <v>203.459</v>
      </c>
      <c r="AZ224">
        <v>203.459</v>
      </c>
      <c r="BA224">
        <v>203.459</v>
      </c>
      <c r="BB224">
        <v>274.505</v>
      </c>
      <c r="BC224">
        <v>274.505</v>
      </c>
      <c r="BD224">
        <v>274.505</v>
      </c>
      <c r="BE224">
        <v>1.0105299999999999E-2</v>
      </c>
      <c r="BF224" t="s">
        <v>103</v>
      </c>
      <c r="BG224">
        <v>48.768000000000001</v>
      </c>
      <c r="BH224">
        <v>48.768000000000001</v>
      </c>
      <c r="BI224">
        <v>48.768000000000001</v>
      </c>
      <c r="BJ224">
        <v>136.79300000000001</v>
      </c>
      <c r="BK224">
        <v>136.79300000000001</v>
      </c>
      <c r="BL224">
        <v>136.79300000000001</v>
      </c>
      <c r="BM224">
        <v>3.6901600000000001E-3</v>
      </c>
      <c r="BN224" t="s">
        <v>103</v>
      </c>
      <c r="BO224">
        <v>150.83000000000001</v>
      </c>
      <c r="BP224">
        <v>150.83000000000001</v>
      </c>
      <c r="BQ224">
        <v>150.83000000000001</v>
      </c>
      <c r="BR224">
        <v>450.89</v>
      </c>
      <c r="BS224">
        <v>450.89</v>
      </c>
      <c r="BT224">
        <v>450.89</v>
      </c>
      <c r="BU224">
        <v>1.1983199999999999E-2</v>
      </c>
      <c r="BV224" t="s">
        <v>103</v>
      </c>
      <c r="BW224" t="s">
        <v>28</v>
      </c>
      <c r="BX224">
        <v>2113.52</v>
      </c>
      <c r="BY224">
        <v>6.7571699999999998E-2</v>
      </c>
    </row>
    <row r="225" spans="1:77" x14ac:dyDescent="0.25">
      <c r="A225">
        <v>1</v>
      </c>
      <c r="B225">
        <v>2034</v>
      </c>
      <c r="C225">
        <v>3</v>
      </c>
      <c r="D225">
        <v>1</v>
      </c>
      <c r="E225" s="7">
        <v>0.99524199999999996</v>
      </c>
      <c r="F225">
        <v>32511.9</v>
      </c>
      <c r="G225">
        <v>30758.9</v>
      </c>
      <c r="H225">
        <v>6095.17</v>
      </c>
      <c r="I225">
        <v>0.39437100000000003</v>
      </c>
      <c r="J225">
        <v>20702.099999999999</v>
      </c>
      <c r="K225">
        <v>85.819000000000003</v>
      </c>
      <c r="L225">
        <v>85.819000000000003</v>
      </c>
      <c r="M225">
        <v>85.819000000000003</v>
      </c>
      <c r="N225">
        <v>106.81699999999999</v>
      </c>
      <c r="O225">
        <v>106.81699999999999</v>
      </c>
      <c r="P225">
        <v>106.81699999999999</v>
      </c>
      <c r="Q225">
        <v>4.3687300000000004E-3</v>
      </c>
      <c r="R225" t="s">
        <v>103</v>
      </c>
      <c r="S225">
        <v>2.8580000000000001</v>
      </c>
      <c r="T225">
        <v>2.8580000000000001</v>
      </c>
      <c r="U225">
        <v>2.8580000000000001</v>
      </c>
      <c r="V225">
        <v>5.3914600000000004</v>
      </c>
      <c r="W225">
        <v>5.3914600000000004</v>
      </c>
      <c r="X225">
        <v>5.3914600000000004</v>
      </c>
      <c r="Y225" s="40">
        <v>9.4885199999999997E-5</v>
      </c>
      <c r="Z225" t="s">
        <v>103</v>
      </c>
      <c r="AA225">
        <v>1583.92</v>
      </c>
      <c r="AB225">
        <v>1583.92</v>
      </c>
      <c r="AC225">
        <v>1583.92</v>
      </c>
      <c r="AD225">
        <v>1728.73</v>
      </c>
      <c r="AE225">
        <v>1728.73</v>
      </c>
      <c r="AF225">
        <v>1728.73</v>
      </c>
      <c r="AG225">
        <v>0.104398</v>
      </c>
      <c r="AH225" t="s">
        <v>103</v>
      </c>
      <c r="AI225">
        <v>37.863</v>
      </c>
      <c r="AJ225">
        <v>37.863</v>
      </c>
      <c r="AK225">
        <v>37.863</v>
      </c>
      <c r="AL225">
        <v>44.9499</v>
      </c>
      <c r="AM225">
        <v>44.9499</v>
      </c>
      <c r="AN225">
        <v>44.9499</v>
      </c>
      <c r="AO225">
        <v>2.1507800000000001E-3</v>
      </c>
      <c r="AP225" t="s">
        <v>103</v>
      </c>
      <c r="AQ225">
        <v>9.990000000000001E-4</v>
      </c>
      <c r="AR225">
        <v>9.990000000000001E-4</v>
      </c>
      <c r="AS225">
        <v>9.990000000000001E-4</v>
      </c>
      <c r="AT225">
        <v>9.7369399999999999E-4</v>
      </c>
      <c r="AU225">
        <v>9.7369399999999999E-4</v>
      </c>
      <c r="AV225">
        <v>9.7369399999999999E-4</v>
      </c>
      <c r="AW225" s="40">
        <v>8.2686599999999996E-8</v>
      </c>
      <c r="AX225" t="s">
        <v>103</v>
      </c>
      <c r="AY225">
        <v>203.459</v>
      </c>
      <c r="AZ225">
        <v>203.459</v>
      </c>
      <c r="BA225">
        <v>203.459</v>
      </c>
      <c r="BB225">
        <v>273.78500000000003</v>
      </c>
      <c r="BC225">
        <v>273.78500000000003</v>
      </c>
      <c r="BD225">
        <v>273.78500000000003</v>
      </c>
      <c r="BE225">
        <v>1.02869E-2</v>
      </c>
      <c r="BF225" t="s">
        <v>103</v>
      </c>
      <c r="BG225">
        <v>48.768000000000001</v>
      </c>
      <c r="BH225">
        <v>48.768000000000001</v>
      </c>
      <c r="BI225">
        <v>48.768000000000001</v>
      </c>
      <c r="BJ225">
        <v>137.31299999999999</v>
      </c>
      <c r="BK225">
        <v>137.31299999999999</v>
      </c>
      <c r="BL225">
        <v>137.31299999999999</v>
      </c>
      <c r="BM225">
        <v>3.7406700000000002E-3</v>
      </c>
      <c r="BN225" t="s">
        <v>103</v>
      </c>
      <c r="BO225">
        <v>150.83000000000001</v>
      </c>
      <c r="BP225">
        <v>150.83000000000001</v>
      </c>
      <c r="BQ225">
        <v>150.83000000000001</v>
      </c>
      <c r="BR225">
        <v>452.55799999999999</v>
      </c>
      <c r="BS225">
        <v>452.55799999999999</v>
      </c>
      <c r="BT225">
        <v>452.55799999999999</v>
      </c>
      <c r="BU225">
        <v>1.21593E-2</v>
      </c>
      <c r="BV225" t="s">
        <v>103</v>
      </c>
      <c r="BW225" t="s">
        <v>28</v>
      </c>
      <c r="BX225">
        <v>2113.52</v>
      </c>
      <c r="BY225">
        <v>6.8712499999999996E-2</v>
      </c>
    </row>
    <row r="226" spans="1:77" x14ac:dyDescent="0.25">
      <c r="A226">
        <v>1</v>
      </c>
      <c r="B226">
        <v>2035</v>
      </c>
      <c r="C226">
        <v>3</v>
      </c>
      <c r="D226">
        <v>1</v>
      </c>
      <c r="E226" s="7">
        <v>0.988842</v>
      </c>
      <c r="F226">
        <v>31972.2</v>
      </c>
      <c r="G226">
        <v>30233.3</v>
      </c>
      <c r="H226">
        <v>5981.92</v>
      </c>
      <c r="I226">
        <v>0.38704300000000003</v>
      </c>
      <c r="J226">
        <v>20455.8</v>
      </c>
      <c r="K226">
        <v>85.819000000000003</v>
      </c>
      <c r="L226">
        <v>85.819000000000003</v>
      </c>
      <c r="M226">
        <v>85.819000000000003</v>
      </c>
      <c r="N226">
        <v>106.80800000000001</v>
      </c>
      <c r="O226">
        <v>106.80800000000001</v>
      </c>
      <c r="P226">
        <v>106.80800000000001</v>
      </c>
      <c r="Q226">
        <v>4.4638200000000003E-3</v>
      </c>
      <c r="R226" t="s">
        <v>103</v>
      </c>
      <c r="S226">
        <v>2.8580000000000001</v>
      </c>
      <c r="T226">
        <v>2.8580000000000001</v>
      </c>
      <c r="U226">
        <v>2.8580000000000001</v>
      </c>
      <c r="V226">
        <v>5.4111599999999997</v>
      </c>
      <c r="W226">
        <v>5.4111599999999997</v>
      </c>
      <c r="X226">
        <v>5.4111599999999997</v>
      </c>
      <c r="Y226" s="40">
        <v>9.6558399999999994E-5</v>
      </c>
      <c r="Z226" t="s">
        <v>103</v>
      </c>
      <c r="AA226">
        <v>1583.92</v>
      </c>
      <c r="AB226">
        <v>1583.92</v>
      </c>
      <c r="AC226">
        <v>1583.92</v>
      </c>
      <c r="AD226">
        <v>1725.43</v>
      </c>
      <c r="AE226">
        <v>1725.43</v>
      </c>
      <c r="AF226">
        <v>1725.43</v>
      </c>
      <c r="AG226">
        <v>0.10659</v>
      </c>
      <c r="AH226" t="s">
        <v>103</v>
      </c>
      <c r="AI226">
        <v>37.863</v>
      </c>
      <c r="AJ226">
        <v>37.863</v>
      </c>
      <c r="AK226">
        <v>37.863</v>
      </c>
      <c r="AL226">
        <v>44.9193</v>
      </c>
      <c r="AM226">
        <v>44.9193</v>
      </c>
      <c r="AN226">
        <v>44.9193</v>
      </c>
      <c r="AO226">
        <v>2.1971199999999999E-3</v>
      </c>
      <c r="AP226" t="s">
        <v>103</v>
      </c>
      <c r="AQ226">
        <v>9.990000000000001E-4</v>
      </c>
      <c r="AR226">
        <v>9.990000000000001E-4</v>
      </c>
      <c r="AS226">
        <v>9.990000000000001E-4</v>
      </c>
      <c r="AT226">
        <v>9.7028499999999998E-4</v>
      </c>
      <c r="AU226">
        <v>9.7028499999999998E-4</v>
      </c>
      <c r="AV226">
        <v>9.7028499999999998E-4</v>
      </c>
      <c r="AW226" s="40">
        <v>8.4258300000000002E-8</v>
      </c>
      <c r="AX226" t="s">
        <v>103</v>
      </c>
      <c r="AY226">
        <v>203.459</v>
      </c>
      <c r="AZ226">
        <v>203.459</v>
      </c>
      <c r="BA226">
        <v>203.459</v>
      </c>
      <c r="BB226">
        <v>274.03300000000002</v>
      </c>
      <c r="BC226">
        <v>274.03300000000002</v>
      </c>
      <c r="BD226">
        <v>274.03300000000002</v>
      </c>
      <c r="BE226">
        <v>1.0499E-2</v>
      </c>
      <c r="BF226" t="s">
        <v>103</v>
      </c>
      <c r="BG226">
        <v>48.768000000000001</v>
      </c>
      <c r="BH226">
        <v>48.768000000000001</v>
      </c>
      <c r="BI226">
        <v>48.768000000000001</v>
      </c>
      <c r="BJ226">
        <v>137.858</v>
      </c>
      <c r="BK226">
        <v>137.858</v>
      </c>
      <c r="BL226">
        <v>137.858</v>
      </c>
      <c r="BM226">
        <v>3.7906900000000002E-3</v>
      </c>
      <c r="BN226" t="s">
        <v>103</v>
      </c>
      <c r="BO226">
        <v>150.83000000000001</v>
      </c>
      <c r="BP226">
        <v>150.83000000000001</v>
      </c>
      <c r="BQ226">
        <v>150.83000000000001</v>
      </c>
      <c r="BR226">
        <v>453.39499999999998</v>
      </c>
      <c r="BS226">
        <v>453.39499999999998</v>
      </c>
      <c r="BT226">
        <v>453.39499999999998</v>
      </c>
      <c r="BU226">
        <v>1.2288200000000001E-2</v>
      </c>
      <c r="BV226" t="s">
        <v>103</v>
      </c>
      <c r="BW226" t="s">
        <v>28</v>
      </c>
      <c r="BX226">
        <v>2113.52</v>
      </c>
      <c r="BY226">
        <v>6.99071E-2</v>
      </c>
    </row>
    <row r="227" spans="1:77" x14ac:dyDescent="0.25">
      <c r="A227">
        <v>1</v>
      </c>
      <c r="B227">
        <v>2036</v>
      </c>
      <c r="C227">
        <v>3</v>
      </c>
      <c r="D227">
        <v>1</v>
      </c>
      <c r="E227" s="7">
        <v>0.98180400000000001</v>
      </c>
      <c r="F227">
        <v>31437</v>
      </c>
      <c r="G227">
        <v>29716.6</v>
      </c>
      <c r="H227">
        <v>5862.14</v>
      </c>
      <c r="I227">
        <v>0.37929299999999999</v>
      </c>
      <c r="J227">
        <v>20191.599999999999</v>
      </c>
      <c r="K227">
        <v>85.819000000000003</v>
      </c>
      <c r="L227">
        <v>85.819000000000003</v>
      </c>
      <c r="M227">
        <v>85.819000000000003</v>
      </c>
      <c r="N227">
        <v>107.03100000000001</v>
      </c>
      <c r="O227">
        <v>107.03100000000001</v>
      </c>
      <c r="P227">
        <v>107.03100000000001</v>
      </c>
      <c r="Q227">
        <v>4.56201E-3</v>
      </c>
      <c r="R227" t="s">
        <v>103</v>
      </c>
      <c r="S227">
        <v>2.8580000000000001</v>
      </c>
      <c r="T227">
        <v>2.8580000000000001</v>
      </c>
      <c r="U227">
        <v>2.8580000000000001</v>
      </c>
      <c r="V227">
        <v>5.4334899999999999</v>
      </c>
      <c r="W227">
        <v>5.4334899999999999</v>
      </c>
      <c r="X227">
        <v>5.4334899999999999</v>
      </c>
      <c r="Y227" s="40">
        <v>9.8246199999999995E-5</v>
      </c>
      <c r="Z227" t="s">
        <v>103</v>
      </c>
      <c r="AA227">
        <v>1583.92</v>
      </c>
      <c r="AB227">
        <v>1583.92</v>
      </c>
      <c r="AC227">
        <v>1583.92</v>
      </c>
      <c r="AD227">
        <v>1726.87</v>
      </c>
      <c r="AE227">
        <v>1726.87</v>
      </c>
      <c r="AF227">
        <v>1726.87</v>
      </c>
      <c r="AG227">
        <v>0.109069</v>
      </c>
      <c r="AH227" t="s">
        <v>103</v>
      </c>
      <c r="AI227">
        <v>37.863</v>
      </c>
      <c r="AJ227">
        <v>37.863</v>
      </c>
      <c r="AK227">
        <v>37.863</v>
      </c>
      <c r="AL227">
        <v>44.997799999999998</v>
      </c>
      <c r="AM227">
        <v>44.997799999999998</v>
      </c>
      <c r="AN227">
        <v>44.997799999999998</v>
      </c>
      <c r="AO227">
        <v>2.2468200000000001E-3</v>
      </c>
      <c r="AP227" t="s">
        <v>103</v>
      </c>
      <c r="AQ227">
        <v>9.990000000000001E-4</v>
      </c>
      <c r="AR227">
        <v>9.990000000000001E-4</v>
      </c>
      <c r="AS227">
        <v>9.990000000000001E-4</v>
      </c>
      <c r="AT227">
        <v>9.6966999999999995E-4</v>
      </c>
      <c r="AU227">
        <v>9.6966999999999995E-4</v>
      </c>
      <c r="AV227">
        <v>9.6966999999999995E-4</v>
      </c>
      <c r="AW227" s="40">
        <v>8.6224700000000003E-8</v>
      </c>
      <c r="AX227" t="s">
        <v>103</v>
      </c>
      <c r="AY227">
        <v>203.459</v>
      </c>
      <c r="AZ227">
        <v>203.459</v>
      </c>
      <c r="BA227">
        <v>203.459</v>
      </c>
      <c r="BB227">
        <v>274.81299999999999</v>
      </c>
      <c r="BC227">
        <v>274.81299999999999</v>
      </c>
      <c r="BD227">
        <v>274.81299999999999</v>
      </c>
      <c r="BE227">
        <v>1.0722300000000001E-2</v>
      </c>
      <c r="BF227" t="s">
        <v>103</v>
      </c>
      <c r="BG227">
        <v>48.768000000000001</v>
      </c>
      <c r="BH227">
        <v>48.768000000000001</v>
      </c>
      <c r="BI227">
        <v>48.768000000000001</v>
      </c>
      <c r="BJ227">
        <v>138.33600000000001</v>
      </c>
      <c r="BK227">
        <v>138.33600000000001</v>
      </c>
      <c r="BL227">
        <v>138.33600000000001</v>
      </c>
      <c r="BM227">
        <v>3.8425299999999998E-3</v>
      </c>
      <c r="BN227" t="s">
        <v>103</v>
      </c>
      <c r="BO227">
        <v>150.83000000000001</v>
      </c>
      <c r="BP227">
        <v>150.83000000000001</v>
      </c>
      <c r="BQ227">
        <v>150.83000000000001</v>
      </c>
      <c r="BR227">
        <v>453.69499999999999</v>
      </c>
      <c r="BS227">
        <v>453.69499999999999</v>
      </c>
      <c r="BT227">
        <v>453.69499999999999</v>
      </c>
      <c r="BU227">
        <v>1.2405299999999999E-2</v>
      </c>
      <c r="BV227" t="s">
        <v>103</v>
      </c>
      <c r="BW227" t="s">
        <v>28</v>
      </c>
      <c r="BX227">
        <v>2113.52</v>
      </c>
      <c r="BY227">
        <v>7.1122599999999994E-2</v>
      </c>
    </row>
    <row r="229" spans="1:77" x14ac:dyDescent="0.25">
      <c r="A229" t="s">
        <v>105</v>
      </c>
      <c r="B229">
        <v>0.46888000000000002</v>
      </c>
      <c r="C229">
        <v>0</v>
      </c>
    </row>
    <row r="230" spans="1:77" x14ac:dyDescent="0.25">
      <c r="A230" t="s">
        <v>106</v>
      </c>
      <c r="B230">
        <v>0.43378</v>
      </c>
      <c r="C230">
        <v>0</v>
      </c>
    </row>
    <row r="231" spans="1:77" x14ac:dyDescent="0.25">
      <c r="A231" t="s">
        <v>107</v>
      </c>
      <c r="B231">
        <v>0.41637600000000002</v>
      </c>
      <c r="C231">
        <v>0</v>
      </c>
    </row>
    <row r="232" spans="1:77" x14ac:dyDescent="0.25">
      <c r="A232" t="s">
        <v>108</v>
      </c>
      <c r="B232">
        <v>0.406082</v>
      </c>
      <c r="C232">
        <v>0</v>
      </c>
    </row>
    <row r="233" spans="1:77" x14ac:dyDescent="0.25">
      <c r="A233" t="s">
        <v>109</v>
      </c>
      <c r="B233">
        <v>0.40518799999999999</v>
      </c>
      <c r="C233">
        <v>0</v>
      </c>
    </row>
    <row r="234" spans="1:77" x14ac:dyDescent="0.25">
      <c r="A234" t="s">
        <v>110</v>
      </c>
      <c r="B234">
        <v>0.40676899999999999</v>
      </c>
      <c r="C234">
        <v>0</v>
      </c>
    </row>
    <row r="235" spans="1:77" x14ac:dyDescent="0.25">
      <c r="A235" t="s">
        <v>111</v>
      </c>
      <c r="B235">
        <v>0.40722900000000001</v>
      </c>
      <c r="C235">
        <v>0</v>
      </c>
    </row>
    <row r="236" spans="1:77" x14ac:dyDescent="0.25">
      <c r="A236" t="s">
        <v>112</v>
      </c>
      <c r="B236">
        <v>0.40518500000000002</v>
      </c>
      <c r="C236">
        <v>0</v>
      </c>
    </row>
    <row r="237" spans="1:77" x14ac:dyDescent="0.25">
      <c r="A237" t="s">
        <v>113</v>
      </c>
      <c r="B237">
        <v>0.40067000000000003</v>
      </c>
      <c r="C237">
        <v>0</v>
      </c>
    </row>
    <row r="238" spans="1:77" x14ac:dyDescent="0.25">
      <c r="A238" t="s">
        <v>114</v>
      </c>
      <c r="B238">
        <v>0.39437100000000003</v>
      </c>
      <c r="C238">
        <v>0</v>
      </c>
    </row>
    <row r="239" spans="1:77" x14ac:dyDescent="0.25">
      <c r="A239" t="s">
        <v>115</v>
      </c>
      <c r="B239">
        <v>0.38704300000000003</v>
      </c>
      <c r="C239">
        <v>0</v>
      </c>
    </row>
    <row r="240" spans="1:77" x14ac:dyDescent="0.25">
      <c r="A240" t="s">
        <v>116</v>
      </c>
      <c r="B240">
        <v>0.37929299999999999</v>
      </c>
      <c r="C240">
        <v>0</v>
      </c>
    </row>
    <row r="241" spans="1:3" x14ac:dyDescent="0.25">
      <c r="A241" t="s">
        <v>117</v>
      </c>
      <c r="B241">
        <v>15455.4</v>
      </c>
      <c r="C241">
        <v>0</v>
      </c>
    </row>
    <row r="242" spans="1:3" x14ac:dyDescent="0.25">
      <c r="A242" t="s">
        <v>118</v>
      </c>
      <c r="B242">
        <v>69413.3</v>
      </c>
      <c r="C242">
        <v>0</v>
      </c>
    </row>
    <row r="243" spans="1:3" x14ac:dyDescent="0.25">
      <c r="A243" t="s">
        <v>119</v>
      </c>
      <c r="B243">
        <v>66601.3</v>
      </c>
      <c r="C243">
        <v>0</v>
      </c>
    </row>
    <row r="244" spans="1:3" x14ac:dyDescent="0.25">
      <c r="A244" t="s">
        <v>120</v>
      </c>
      <c r="B244">
        <v>33669.5</v>
      </c>
      <c r="C244">
        <v>0</v>
      </c>
    </row>
    <row r="245" spans="1:3" x14ac:dyDescent="0.25">
      <c r="A245" t="s">
        <v>121</v>
      </c>
      <c r="B245">
        <v>6182.18</v>
      </c>
      <c r="C245">
        <v>0</v>
      </c>
    </row>
    <row r="246" spans="1:3" x14ac:dyDescent="0.25">
      <c r="A246" t="s">
        <v>122</v>
      </c>
      <c r="B246">
        <v>0.644737</v>
      </c>
      <c r="C246">
        <v>0</v>
      </c>
    </row>
    <row r="247" spans="1:3" x14ac:dyDescent="0.25">
      <c r="A247" t="s">
        <v>123</v>
      </c>
      <c r="B247">
        <v>4.8626299999999997E-2</v>
      </c>
      <c r="C247">
        <v>0</v>
      </c>
    </row>
    <row r="248" spans="1:3" x14ac:dyDescent="0.25">
      <c r="A248" t="s">
        <v>124</v>
      </c>
      <c r="B248">
        <v>1474.16</v>
      </c>
      <c r="C248">
        <v>0</v>
      </c>
    </row>
    <row r="249" spans="1:3" x14ac:dyDescent="0.25">
      <c r="A249" t="s">
        <v>125</v>
      </c>
      <c r="B249">
        <v>2404.1799999999998</v>
      </c>
      <c r="C249">
        <v>0</v>
      </c>
    </row>
    <row r="250" spans="1:3" x14ac:dyDescent="0.25">
      <c r="A250" t="s">
        <v>126</v>
      </c>
      <c r="B250">
        <v>8.0887799999999996E-2</v>
      </c>
      <c r="C250">
        <v>0</v>
      </c>
    </row>
    <row r="251" spans="1:3" x14ac:dyDescent="0.25">
      <c r="A251" t="s">
        <v>127</v>
      </c>
      <c r="B251">
        <v>1030.73</v>
      </c>
      <c r="C251">
        <v>0</v>
      </c>
    </row>
    <row r="252" spans="1:3" x14ac:dyDescent="0.25">
      <c r="A252" t="s">
        <v>128</v>
      </c>
      <c r="B252">
        <v>6079.03</v>
      </c>
      <c r="C252">
        <v>0</v>
      </c>
    </row>
    <row r="253" spans="1:3" x14ac:dyDescent="0.25">
      <c r="A253" t="s">
        <v>129</v>
      </c>
      <c r="B253">
        <v>0.64078500000000005</v>
      </c>
      <c r="C253">
        <v>0</v>
      </c>
    </row>
    <row r="254" spans="1:3" x14ac:dyDescent="0.25">
      <c r="A254" t="s">
        <v>130</v>
      </c>
      <c r="B254">
        <v>4.93684E-2</v>
      </c>
      <c r="C254">
        <v>0</v>
      </c>
    </row>
    <row r="255" spans="1:3" x14ac:dyDescent="0.25">
      <c r="A255" t="s">
        <v>131</v>
      </c>
      <c r="B255">
        <v>1474.43</v>
      </c>
      <c r="C255">
        <v>0</v>
      </c>
    </row>
    <row r="256" spans="1:3" x14ac:dyDescent="0.25">
      <c r="A256" t="s">
        <v>132</v>
      </c>
      <c r="B256">
        <v>1474.43</v>
      </c>
      <c r="C256">
        <v>0</v>
      </c>
    </row>
    <row r="257" spans="1:3" x14ac:dyDescent="0.25">
      <c r="A257" t="s">
        <v>133</v>
      </c>
      <c r="B257">
        <v>0.39332600000000001</v>
      </c>
      <c r="C257">
        <v>0</v>
      </c>
    </row>
    <row r="258" spans="1:3" x14ac:dyDescent="0.25">
      <c r="A258" t="s">
        <v>134</v>
      </c>
      <c r="B258">
        <v>1598.72</v>
      </c>
      <c r="C258">
        <v>0</v>
      </c>
    </row>
    <row r="259" spans="1:3" x14ac:dyDescent="0.25">
      <c r="A259" t="s">
        <v>135</v>
      </c>
      <c r="B259">
        <v>1521.61</v>
      </c>
      <c r="C259">
        <v>0</v>
      </c>
    </row>
    <row r="260" spans="1:3" x14ac:dyDescent="0.25">
      <c r="A260" t="s">
        <v>136</v>
      </c>
      <c r="B260">
        <v>2113.52</v>
      </c>
      <c r="C260">
        <v>0</v>
      </c>
    </row>
    <row r="261" spans="1:3" x14ac:dyDescent="0.25">
      <c r="A261" t="s">
        <v>137</v>
      </c>
      <c r="B261">
        <v>2113.52</v>
      </c>
      <c r="C261">
        <v>0</v>
      </c>
    </row>
    <row r="262" spans="1:3" x14ac:dyDescent="0.25">
      <c r="A262" t="s">
        <v>138</v>
      </c>
      <c r="B262">
        <v>2113.52</v>
      </c>
      <c r="C262">
        <v>0</v>
      </c>
    </row>
    <row r="263" spans="1:3" x14ac:dyDescent="0.25">
      <c r="A263" t="s">
        <v>139</v>
      </c>
      <c r="B263">
        <v>2113.52</v>
      </c>
      <c r="C263">
        <v>0</v>
      </c>
    </row>
    <row r="264" spans="1:3" x14ac:dyDescent="0.25">
      <c r="A264" t="s">
        <v>140</v>
      </c>
      <c r="B264">
        <v>2113.52</v>
      </c>
      <c r="C264">
        <v>0</v>
      </c>
    </row>
    <row r="265" spans="1:3" x14ac:dyDescent="0.25">
      <c r="A265" t="s">
        <v>141</v>
      </c>
      <c r="B265">
        <v>2113.52</v>
      </c>
      <c r="C265">
        <v>0</v>
      </c>
    </row>
    <row r="266" spans="1:3" x14ac:dyDescent="0.25">
      <c r="A266" t="s">
        <v>142</v>
      </c>
      <c r="B266">
        <v>2113.52</v>
      </c>
      <c r="C266">
        <v>0</v>
      </c>
    </row>
    <row r="267" spans="1:3" x14ac:dyDescent="0.25">
      <c r="A267" t="s">
        <v>143</v>
      </c>
      <c r="B267">
        <v>2113.52</v>
      </c>
      <c r="C267">
        <v>0</v>
      </c>
    </row>
    <row r="268" spans="1:3" x14ac:dyDescent="0.25">
      <c r="A268" t="s">
        <v>144</v>
      </c>
      <c r="B268">
        <v>2113.52</v>
      </c>
      <c r="C268">
        <v>0</v>
      </c>
    </row>
    <row r="269" spans="1:3" x14ac:dyDescent="0.25">
      <c r="A269" t="s">
        <v>145</v>
      </c>
      <c r="B269">
        <v>2113.52</v>
      </c>
      <c r="C269">
        <v>0</v>
      </c>
    </row>
    <row r="270" spans="1:3" x14ac:dyDescent="0.25">
      <c r="A270" t="s">
        <v>146</v>
      </c>
      <c r="B270">
        <v>2868.43</v>
      </c>
      <c r="C270">
        <v>0</v>
      </c>
    </row>
    <row r="271" spans="1:3" x14ac:dyDescent="0.25">
      <c r="A271" t="s">
        <v>147</v>
      </c>
      <c r="B271">
        <v>2692.85</v>
      </c>
      <c r="C271">
        <v>0</v>
      </c>
    </row>
    <row r="272" spans="1:3" x14ac:dyDescent="0.25">
      <c r="A272" t="s">
        <v>148</v>
      </c>
      <c r="B272">
        <v>2637.48</v>
      </c>
      <c r="C272">
        <v>0</v>
      </c>
    </row>
    <row r="273" spans="1:77" x14ac:dyDescent="0.25">
      <c r="A273" t="s">
        <v>149</v>
      </c>
      <c r="B273">
        <v>2587.2199999999998</v>
      </c>
      <c r="C273">
        <v>0</v>
      </c>
    </row>
    <row r="274" spans="1:77" x14ac:dyDescent="0.25">
      <c r="A274" t="s">
        <v>150</v>
      </c>
      <c r="B274">
        <v>2582.79</v>
      </c>
      <c r="C274">
        <v>0</v>
      </c>
    </row>
    <row r="275" spans="1:77" x14ac:dyDescent="0.25">
      <c r="A275" t="s">
        <v>151</v>
      </c>
      <c r="B275">
        <v>2608.83</v>
      </c>
      <c r="C275">
        <v>0</v>
      </c>
    </row>
    <row r="276" spans="1:77" x14ac:dyDescent="0.25">
      <c r="A276" t="s">
        <v>152</v>
      </c>
      <c r="B276">
        <v>2633.74</v>
      </c>
      <c r="C276">
        <v>0</v>
      </c>
    </row>
    <row r="277" spans="1:77" x14ac:dyDescent="0.25">
      <c r="A277" t="s">
        <v>153</v>
      </c>
      <c r="B277">
        <v>2636.01</v>
      </c>
      <c r="C277">
        <v>0</v>
      </c>
    </row>
    <row r="278" spans="1:77" x14ac:dyDescent="0.25">
      <c r="A278" t="s">
        <v>154</v>
      </c>
      <c r="B278">
        <v>2613.98</v>
      </c>
      <c r="C278">
        <v>0</v>
      </c>
    </row>
    <row r="279" spans="1:77" x14ac:dyDescent="0.25">
      <c r="A279" t="s">
        <v>155</v>
      </c>
      <c r="B279">
        <v>2575.34</v>
      </c>
      <c r="C279">
        <v>0</v>
      </c>
    </row>
    <row r="280" spans="1:77" x14ac:dyDescent="0.25">
      <c r="A280" t="s">
        <v>156</v>
      </c>
      <c r="B280">
        <v>2528.2800000000002</v>
      </c>
      <c r="C280">
        <v>0</v>
      </c>
    </row>
    <row r="281" spans="1:77" x14ac:dyDescent="0.25">
      <c r="A281" t="s">
        <v>157</v>
      </c>
      <c r="B281">
        <v>2478.59</v>
      </c>
      <c r="C281">
        <v>0</v>
      </c>
    </row>
    <row r="283" spans="1:77" x14ac:dyDescent="0.25">
      <c r="A283" t="s">
        <v>164</v>
      </c>
    </row>
    <row r="284" spans="1:77" x14ac:dyDescent="0.25">
      <c r="A284" t="s">
        <v>32</v>
      </c>
    </row>
    <row r="285" spans="1:77" x14ac:dyDescent="0.25">
      <c r="A285" t="s">
        <v>33</v>
      </c>
      <c r="B285" t="s">
        <v>34</v>
      </c>
      <c r="C285" t="s">
        <v>35</v>
      </c>
      <c r="D285" t="s">
        <v>36</v>
      </c>
      <c r="E285" t="s">
        <v>37</v>
      </c>
      <c r="F285" t="s">
        <v>38</v>
      </c>
      <c r="G285" t="s">
        <v>39</v>
      </c>
      <c r="H285" t="s">
        <v>40</v>
      </c>
      <c r="I285" t="s">
        <v>41</v>
      </c>
      <c r="J285" t="s">
        <v>42</v>
      </c>
      <c r="K285" t="s">
        <v>43</v>
      </c>
      <c r="L285" t="s">
        <v>44</v>
      </c>
      <c r="M285" t="s">
        <v>45</v>
      </c>
      <c r="N285" t="s">
        <v>46</v>
      </c>
      <c r="O285" t="s">
        <v>47</v>
      </c>
      <c r="P285" t="s">
        <v>48</v>
      </c>
      <c r="Q285" t="s">
        <v>49</v>
      </c>
      <c r="R285" t="s">
        <v>50</v>
      </c>
      <c r="S285" t="s">
        <v>51</v>
      </c>
      <c r="T285" t="s">
        <v>52</v>
      </c>
      <c r="U285" t="s">
        <v>53</v>
      </c>
      <c r="V285" t="s">
        <v>54</v>
      </c>
      <c r="W285" t="s">
        <v>55</v>
      </c>
      <c r="X285" t="s">
        <v>56</v>
      </c>
      <c r="Y285" t="s">
        <v>57</v>
      </c>
      <c r="Z285" t="s">
        <v>50</v>
      </c>
      <c r="AA285" t="s">
        <v>58</v>
      </c>
      <c r="AB285" t="s">
        <v>59</v>
      </c>
      <c r="AC285" t="s">
        <v>60</v>
      </c>
      <c r="AD285" t="s">
        <v>61</v>
      </c>
      <c r="AE285" t="s">
        <v>62</v>
      </c>
      <c r="AF285" t="s">
        <v>63</v>
      </c>
      <c r="AG285" t="s">
        <v>64</v>
      </c>
      <c r="AH285" t="s">
        <v>50</v>
      </c>
      <c r="AI285" t="s">
        <v>65</v>
      </c>
      <c r="AJ285" t="s">
        <v>66</v>
      </c>
      <c r="AK285" t="s">
        <v>67</v>
      </c>
      <c r="AL285" t="s">
        <v>68</v>
      </c>
      <c r="AM285" t="s">
        <v>69</v>
      </c>
      <c r="AN285" t="s">
        <v>70</v>
      </c>
      <c r="AO285" t="s">
        <v>71</v>
      </c>
      <c r="AP285" t="s">
        <v>50</v>
      </c>
      <c r="AQ285" t="s">
        <v>72</v>
      </c>
      <c r="AR285" t="s">
        <v>73</v>
      </c>
      <c r="AS285" t="s">
        <v>74</v>
      </c>
      <c r="AT285" t="s">
        <v>75</v>
      </c>
      <c r="AU285" t="s">
        <v>76</v>
      </c>
      <c r="AV285" t="s">
        <v>77</v>
      </c>
      <c r="AW285" t="s">
        <v>78</v>
      </c>
      <c r="AX285" t="s">
        <v>50</v>
      </c>
      <c r="AY285" t="s">
        <v>79</v>
      </c>
      <c r="AZ285" t="s">
        <v>80</v>
      </c>
      <c r="BA285" t="s">
        <v>81</v>
      </c>
      <c r="BB285" t="s">
        <v>82</v>
      </c>
      <c r="BC285" t="s">
        <v>83</v>
      </c>
      <c r="BD285" t="s">
        <v>84</v>
      </c>
      <c r="BE285" t="s">
        <v>85</v>
      </c>
      <c r="BF285" t="s">
        <v>50</v>
      </c>
      <c r="BG285" t="s">
        <v>86</v>
      </c>
      <c r="BH285" t="s">
        <v>87</v>
      </c>
      <c r="BI285" t="s">
        <v>88</v>
      </c>
      <c r="BJ285" t="s">
        <v>89</v>
      </c>
      <c r="BK285" t="s">
        <v>90</v>
      </c>
      <c r="BL285" t="s">
        <v>91</v>
      </c>
      <c r="BM285" t="s">
        <v>92</v>
      </c>
      <c r="BN285" t="s">
        <v>50</v>
      </c>
      <c r="BO285" t="s">
        <v>93</v>
      </c>
      <c r="BP285" t="s">
        <v>94</v>
      </c>
      <c r="BQ285" t="s">
        <v>95</v>
      </c>
      <c r="BR285" t="s">
        <v>96</v>
      </c>
      <c r="BS285" t="s">
        <v>97</v>
      </c>
      <c r="BT285" t="s">
        <v>98</v>
      </c>
      <c r="BU285" t="s">
        <v>99</v>
      </c>
      <c r="BV285" t="s">
        <v>50</v>
      </c>
      <c r="BW285" t="s">
        <v>100</v>
      </c>
      <c r="BX285" t="s">
        <v>101</v>
      </c>
      <c r="BY285" t="s">
        <v>102</v>
      </c>
    </row>
    <row r="286" spans="1:77" x14ac:dyDescent="0.25">
      <c r="A286">
        <v>1</v>
      </c>
      <c r="B286">
        <v>2025</v>
      </c>
      <c r="C286">
        <v>3</v>
      </c>
      <c r="D286">
        <v>1</v>
      </c>
      <c r="E286">
        <v>1</v>
      </c>
      <c r="F286">
        <v>47502.5</v>
      </c>
      <c r="G286">
        <v>44281.5</v>
      </c>
      <c r="H286">
        <v>10836.3</v>
      </c>
      <c r="I286">
        <v>0.95874899999999996</v>
      </c>
      <c r="J286">
        <v>23026.5</v>
      </c>
      <c r="K286">
        <v>63.35</v>
      </c>
      <c r="L286">
        <v>63.35</v>
      </c>
      <c r="M286">
        <v>63.35</v>
      </c>
      <c r="N286">
        <v>65.725800000000007</v>
      </c>
      <c r="O286">
        <v>65.725800000000007</v>
      </c>
      <c r="P286">
        <v>65.725800000000007</v>
      </c>
      <c r="Q286">
        <v>1.92151E-3</v>
      </c>
      <c r="R286" t="s">
        <v>103</v>
      </c>
      <c r="S286">
        <v>2.11</v>
      </c>
      <c r="T286">
        <v>2.11</v>
      </c>
      <c r="U286">
        <v>2.11</v>
      </c>
      <c r="V286">
        <v>3.2054299999999998</v>
      </c>
      <c r="W286">
        <v>3.2054299999999998</v>
      </c>
      <c r="X286">
        <v>3.2054299999999998</v>
      </c>
      <c r="Y286" s="40">
        <v>4.9004600000000002E-5</v>
      </c>
      <c r="Z286" t="s">
        <v>103</v>
      </c>
      <c r="AA286">
        <v>1204.5</v>
      </c>
      <c r="AB286">
        <v>1204.5</v>
      </c>
      <c r="AC286">
        <v>1204.5</v>
      </c>
      <c r="AD286">
        <v>1109.6400000000001</v>
      </c>
      <c r="AE286">
        <v>1109.6400000000001</v>
      </c>
      <c r="AF286">
        <v>1109.6400000000001</v>
      </c>
      <c r="AG286">
        <v>4.23329E-2</v>
      </c>
      <c r="AH286" t="s">
        <v>103</v>
      </c>
      <c r="AI286">
        <v>27.95</v>
      </c>
      <c r="AJ286">
        <v>27.95</v>
      </c>
      <c r="AK286">
        <v>27.95</v>
      </c>
      <c r="AL286">
        <v>27.827999999999999</v>
      </c>
      <c r="AM286">
        <v>27.827999999999999</v>
      </c>
      <c r="AN286">
        <v>27.827999999999999</v>
      </c>
      <c r="AO286">
        <v>8.9552299999999996E-4</v>
      </c>
      <c r="AP286" t="s">
        <v>103</v>
      </c>
      <c r="AQ286">
        <v>9.990000000000001E-4</v>
      </c>
      <c r="AR286">
        <v>9.990000000000001E-4</v>
      </c>
      <c r="AS286">
        <v>9.990000000000001E-4</v>
      </c>
      <c r="AT286">
        <v>8.35164E-4</v>
      </c>
      <c r="AU286">
        <v>8.35164E-4</v>
      </c>
      <c r="AV286">
        <v>8.35164E-4</v>
      </c>
      <c r="AW286" s="40">
        <v>4.0438799999999998E-8</v>
      </c>
      <c r="AX286" t="s">
        <v>103</v>
      </c>
      <c r="AY286">
        <v>150.19</v>
      </c>
      <c r="AZ286">
        <v>150.19</v>
      </c>
      <c r="BA286">
        <v>150.19</v>
      </c>
      <c r="BB286">
        <v>167.17599999999999</v>
      </c>
      <c r="BC286">
        <v>167.17599999999999</v>
      </c>
      <c r="BD286">
        <v>167.17599999999999</v>
      </c>
      <c r="BE286">
        <v>4.5238400000000003E-3</v>
      </c>
      <c r="BF286" t="s">
        <v>103</v>
      </c>
      <c r="BG286">
        <v>36</v>
      </c>
      <c r="BH286">
        <v>36</v>
      </c>
      <c r="BI286">
        <v>36</v>
      </c>
      <c r="BJ286">
        <v>89.465599999999995</v>
      </c>
      <c r="BK286">
        <v>89.465599999999995</v>
      </c>
      <c r="BL286">
        <v>89.465599999999995</v>
      </c>
      <c r="BM286">
        <v>2.2430200000000001E-3</v>
      </c>
      <c r="BN286" t="s">
        <v>103</v>
      </c>
      <c r="BO286">
        <v>114.62</v>
      </c>
      <c r="BP286">
        <v>114.62</v>
      </c>
      <c r="BQ286">
        <v>114.62</v>
      </c>
      <c r="BR286">
        <v>361.85500000000002</v>
      </c>
      <c r="BS286">
        <v>361.85500000000002</v>
      </c>
      <c r="BT286">
        <v>361.85500000000002</v>
      </c>
      <c r="BU286">
        <v>9.1055800000000003E-3</v>
      </c>
      <c r="BV286" t="s">
        <v>103</v>
      </c>
      <c r="BW286" t="s">
        <v>28</v>
      </c>
      <c r="BX286">
        <v>1598.72</v>
      </c>
      <c r="BY286">
        <v>3.61036E-2</v>
      </c>
    </row>
    <row r="287" spans="1:77" x14ac:dyDescent="0.25">
      <c r="A287">
        <v>1</v>
      </c>
      <c r="B287">
        <v>2026</v>
      </c>
      <c r="C287">
        <v>3</v>
      </c>
      <c r="D287">
        <v>1</v>
      </c>
      <c r="E287">
        <v>1</v>
      </c>
      <c r="F287">
        <v>47727.199999999997</v>
      </c>
      <c r="G287">
        <v>42737.1</v>
      </c>
      <c r="H287">
        <v>10211.5</v>
      </c>
      <c r="I287">
        <v>0.903474</v>
      </c>
      <c r="J287">
        <v>23015.1</v>
      </c>
      <c r="K287">
        <v>63.35</v>
      </c>
      <c r="L287">
        <v>63.35</v>
      </c>
      <c r="M287">
        <v>63.35</v>
      </c>
      <c r="N287">
        <v>67.698400000000007</v>
      </c>
      <c r="O287">
        <v>67.698400000000007</v>
      </c>
      <c r="P287">
        <v>67.698400000000007</v>
      </c>
      <c r="Q287">
        <v>2.0498299999999999E-3</v>
      </c>
      <c r="R287" t="s">
        <v>103</v>
      </c>
      <c r="S287">
        <v>2.11</v>
      </c>
      <c r="T287">
        <v>2.11</v>
      </c>
      <c r="U287">
        <v>2.11</v>
      </c>
      <c r="V287">
        <v>3.7824399999999998</v>
      </c>
      <c r="W287">
        <v>3.7824399999999998</v>
      </c>
      <c r="X287">
        <v>3.7824399999999998</v>
      </c>
      <c r="Y287" s="40">
        <v>4.8500800000000002E-5</v>
      </c>
      <c r="Z287" t="s">
        <v>103</v>
      </c>
      <c r="AA287">
        <v>1133.95</v>
      </c>
      <c r="AB287">
        <v>1133.95</v>
      </c>
      <c r="AC287">
        <v>1133.95</v>
      </c>
      <c r="AD287">
        <v>1060.69</v>
      </c>
      <c r="AE287">
        <v>1060.69</v>
      </c>
      <c r="AF287">
        <v>1060.69</v>
      </c>
      <c r="AG287">
        <v>4.3041200000000002E-2</v>
      </c>
      <c r="AH287" t="s">
        <v>103</v>
      </c>
      <c r="AI287">
        <v>27.95</v>
      </c>
      <c r="AJ287">
        <v>27.95</v>
      </c>
      <c r="AK287">
        <v>27.95</v>
      </c>
      <c r="AL287">
        <v>28.587199999999999</v>
      </c>
      <c r="AM287">
        <v>28.587199999999999</v>
      </c>
      <c r="AN287">
        <v>28.587199999999999</v>
      </c>
      <c r="AO287">
        <v>9.6010799999999999E-4</v>
      </c>
      <c r="AP287" t="s">
        <v>103</v>
      </c>
      <c r="AQ287">
        <v>9.990000000000001E-4</v>
      </c>
      <c r="AR287">
        <v>9.990000000000001E-4</v>
      </c>
      <c r="AS287">
        <v>9.990000000000001E-4</v>
      </c>
      <c r="AT287">
        <v>8.36906E-4</v>
      </c>
      <c r="AU287">
        <v>8.36906E-4</v>
      </c>
      <c r="AV287">
        <v>8.36906E-4</v>
      </c>
      <c r="AW287" s="40">
        <v>4.3884499999999998E-8</v>
      </c>
      <c r="AX287" t="s">
        <v>103</v>
      </c>
      <c r="AY287">
        <v>150.19</v>
      </c>
      <c r="AZ287">
        <v>150.19</v>
      </c>
      <c r="BA287">
        <v>150.19</v>
      </c>
      <c r="BB287">
        <v>177.202</v>
      </c>
      <c r="BC287">
        <v>177.202</v>
      </c>
      <c r="BD287">
        <v>177.202</v>
      </c>
      <c r="BE287">
        <v>4.7860799999999998E-3</v>
      </c>
      <c r="BF287" t="s">
        <v>103</v>
      </c>
      <c r="BG287">
        <v>36</v>
      </c>
      <c r="BH287">
        <v>36</v>
      </c>
      <c r="BI287">
        <v>36</v>
      </c>
      <c r="BJ287">
        <v>112.81699999999999</v>
      </c>
      <c r="BK287">
        <v>112.81699999999999</v>
      </c>
      <c r="BL287">
        <v>112.81699999999999</v>
      </c>
      <c r="BM287">
        <v>1.9264200000000001E-3</v>
      </c>
      <c r="BN287" t="s">
        <v>103</v>
      </c>
      <c r="BO287">
        <v>108.06</v>
      </c>
      <c r="BP287">
        <v>108.06</v>
      </c>
      <c r="BQ287">
        <v>108.06</v>
      </c>
      <c r="BR287">
        <v>378.26799999999997</v>
      </c>
      <c r="BS287">
        <v>378.26799999999997</v>
      </c>
      <c r="BT287">
        <v>378.26799999999997</v>
      </c>
      <c r="BU287">
        <v>7.32645E-3</v>
      </c>
      <c r="BV287" t="s">
        <v>103</v>
      </c>
      <c r="BW287" t="s">
        <v>28</v>
      </c>
      <c r="BX287">
        <v>1521.61</v>
      </c>
      <c r="BY287">
        <v>3.5603999999999997E-2</v>
      </c>
    </row>
    <row r="288" spans="1:77" x14ac:dyDescent="0.25">
      <c r="A288">
        <v>1</v>
      </c>
      <c r="B288">
        <v>2027</v>
      </c>
      <c r="C288">
        <v>3</v>
      </c>
      <c r="D288">
        <v>1</v>
      </c>
      <c r="E288">
        <v>1</v>
      </c>
      <c r="F288">
        <v>48695.4</v>
      </c>
      <c r="G288">
        <v>46761.7</v>
      </c>
      <c r="H288">
        <v>9927.19</v>
      </c>
      <c r="I288">
        <v>0.87831499999999996</v>
      </c>
      <c r="J288">
        <v>23009.5</v>
      </c>
      <c r="K288">
        <v>85.819000000000003</v>
      </c>
      <c r="L288">
        <v>85.819000000000003</v>
      </c>
      <c r="M288">
        <v>85.819000000000003</v>
      </c>
      <c r="N288">
        <v>97.420400000000001</v>
      </c>
      <c r="O288">
        <v>97.420400000000001</v>
      </c>
      <c r="P288">
        <v>97.420400000000001</v>
      </c>
      <c r="Q288">
        <v>2.8888E-3</v>
      </c>
      <c r="R288" t="s">
        <v>103</v>
      </c>
      <c r="S288">
        <v>2.8580000000000001</v>
      </c>
      <c r="T288">
        <v>2.8580000000000001</v>
      </c>
      <c r="U288">
        <v>2.8580000000000001</v>
      </c>
      <c r="V288">
        <v>5.6397000000000004</v>
      </c>
      <c r="W288">
        <v>5.6397000000000004</v>
      </c>
      <c r="X288">
        <v>5.6397000000000004</v>
      </c>
      <c r="Y288" s="40">
        <v>6.1960999999999998E-5</v>
      </c>
      <c r="Z288" t="s">
        <v>103</v>
      </c>
      <c r="AA288">
        <v>1583.92</v>
      </c>
      <c r="AB288">
        <v>1583.92</v>
      </c>
      <c r="AC288">
        <v>1583.92</v>
      </c>
      <c r="AD288">
        <v>1542.12</v>
      </c>
      <c r="AE288">
        <v>1542.12</v>
      </c>
      <c r="AF288">
        <v>1542.12</v>
      </c>
      <c r="AG288">
        <v>6.4080200000000004E-2</v>
      </c>
      <c r="AH288" t="s">
        <v>103</v>
      </c>
      <c r="AI288">
        <v>37.863</v>
      </c>
      <c r="AJ288">
        <v>37.863</v>
      </c>
      <c r="AK288">
        <v>37.863</v>
      </c>
      <c r="AL288">
        <v>40.916800000000002</v>
      </c>
      <c r="AM288">
        <v>40.916800000000002</v>
      </c>
      <c r="AN288">
        <v>40.916800000000002</v>
      </c>
      <c r="AO288">
        <v>1.3649000000000001E-3</v>
      </c>
      <c r="AP288" t="s">
        <v>103</v>
      </c>
      <c r="AQ288">
        <v>9.990000000000001E-4</v>
      </c>
      <c r="AR288">
        <v>9.990000000000001E-4</v>
      </c>
      <c r="AS288">
        <v>9.990000000000001E-4</v>
      </c>
      <c r="AT288">
        <v>8.5339900000000002E-4</v>
      </c>
      <c r="AU288">
        <v>8.5339900000000002E-4</v>
      </c>
      <c r="AV288">
        <v>8.5339900000000002E-4</v>
      </c>
      <c r="AW288" s="40">
        <v>4.7514999999999999E-8</v>
      </c>
      <c r="AX288" t="s">
        <v>103</v>
      </c>
      <c r="AY288">
        <v>203.459</v>
      </c>
      <c r="AZ288">
        <v>203.459</v>
      </c>
      <c r="BA288">
        <v>203.459</v>
      </c>
      <c r="BB288">
        <v>256.85300000000001</v>
      </c>
      <c r="BC288">
        <v>256.85300000000001</v>
      </c>
      <c r="BD288">
        <v>256.85300000000001</v>
      </c>
      <c r="BE288">
        <v>6.6646400000000003E-3</v>
      </c>
      <c r="BF288" t="s">
        <v>103</v>
      </c>
      <c r="BG288">
        <v>48.768000000000001</v>
      </c>
      <c r="BH288">
        <v>48.768000000000001</v>
      </c>
      <c r="BI288">
        <v>48.768000000000001</v>
      </c>
      <c r="BJ288">
        <v>148.80199999999999</v>
      </c>
      <c r="BK288">
        <v>148.80199999999999</v>
      </c>
      <c r="BL288">
        <v>148.80199999999999</v>
      </c>
      <c r="BM288">
        <v>2.28546E-3</v>
      </c>
      <c r="BN288" t="s">
        <v>103</v>
      </c>
      <c r="BO288">
        <v>150.83000000000001</v>
      </c>
      <c r="BP288">
        <v>150.83000000000001</v>
      </c>
      <c r="BQ288">
        <v>150.83000000000001</v>
      </c>
      <c r="BR288">
        <v>498.298</v>
      </c>
      <c r="BS288">
        <v>498.298</v>
      </c>
      <c r="BT288">
        <v>498.298</v>
      </c>
      <c r="BU288">
        <v>8.1265599999999997E-3</v>
      </c>
      <c r="BV288" t="s">
        <v>103</v>
      </c>
      <c r="BW288" t="s">
        <v>28</v>
      </c>
      <c r="BX288">
        <v>2113.52</v>
      </c>
      <c r="BY288">
        <v>4.51977E-2</v>
      </c>
    </row>
    <row r="289" spans="1:77" x14ac:dyDescent="0.25">
      <c r="A289">
        <v>1</v>
      </c>
      <c r="B289">
        <v>2028</v>
      </c>
      <c r="C289">
        <v>3</v>
      </c>
      <c r="D289">
        <v>1</v>
      </c>
      <c r="E289">
        <v>1</v>
      </c>
      <c r="F289">
        <v>48979.9</v>
      </c>
      <c r="G289">
        <v>47047</v>
      </c>
      <c r="H289">
        <v>9798.2999999999993</v>
      </c>
      <c r="I289">
        <v>0.86691099999999999</v>
      </c>
      <c r="J289">
        <v>23006.9</v>
      </c>
      <c r="K289">
        <v>85.819000000000003</v>
      </c>
      <c r="L289">
        <v>85.819000000000003</v>
      </c>
      <c r="M289">
        <v>85.819000000000003</v>
      </c>
      <c r="N289">
        <v>103.36199999999999</v>
      </c>
      <c r="O289">
        <v>103.36199999999999</v>
      </c>
      <c r="P289">
        <v>103.36199999999999</v>
      </c>
      <c r="Q289">
        <v>2.8821099999999998E-3</v>
      </c>
      <c r="R289" t="s">
        <v>103</v>
      </c>
      <c r="S289">
        <v>2.8580000000000001</v>
      </c>
      <c r="T289">
        <v>2.8580000000000001</v>
      </c>
      <c r="U289">
        <v>2.8580000000000001</v>
      </c>
      <c r="V289">
        <v>5.4223800000000004</v>
      </c>
      <c r="W289">
        <v>5.4223800000000004</v>
      </c>
      <c r="X289">
        <v>5.4223800000000004</v>
      </c>
      <c r="Y289" s="40">
        <v>6.1345299999999997E-5</v>
      </c>
      <c r="Z289" t="s">
        <v>103</v>
      </c>
      <c r="AA289">
        <v>1583.92</v>
      </c>
      <c r="AB289">
        <v>1583.92</v>
      </c>
      <c r="AC289">
        <v>1583.92</v>
      </c>
      <c r="AD289">
        <v>1626.48</v>
      </c>
      <c r="AE289">
        <v>1626.48</v>
      </c>
      <c r="AF289">
        <v>1626.48</v>
      </c>
      <c r="AG289">
        <v>6.6249799999999998E-2</v>
      </c>
      <c r="AH289" t="s">
        <v>103</v>
      </c>
      <c r="AI289">
        <v>37.863</v>
      </c>
      <c r="AJ289">
        <v>37.863</v>
      </c>
      <c r="AK289">
        <v>37.863</v>
      </c>
      <c r="AL289">
        <v>43.304000000000002</v>
      </c>
      <c r="AM289">
        <v>43.304000000000002</v>
      </c>
      <c r="AN289">
        <v>43.304000000000002</v>
      </c>
      <c r="AO289">
        <v>1.38068E-3</v>
      </c>
      <c r="AP289" t="s">
        <v>103</v>
      </c>
      <c r="AQ289">
        <v>9.990000000000001E-4</v>
      </c>
      <c r="AR289">
        <v>9.990000000000001E-4</v>
      </c>
      <c r="AS289">
        <v>9.990000000000001E-4</v>
      </c>
      <c r="AT289">
        <v>8.8742400000000005E-4</v>
      </c>
      <c r="AU289">
        <v>8.8742400000000005E-4</v>
      </c>
      <c r="AV289">
        <v>8.8742400000000005E-4</v>
      </c>
      <c r="AW289" s="40">
        <v>5.0511199999999999E-8</v>
      </c>
      <c r="AX289" t="s">
        <v>103</v>
      </c>
      <c r="AY289">
        <v>203.459</v>
      </c>
      <c r="AZ289">
        <v>203.459</v>
      </c>
      <c r="BA289">
        <v>203.459</v>
      </c>
      <c r="BB289">
        <v>267.36</v>
      </c>
      <c r="BC289">
        <v>267.36</v>
      </c>
      <c r="BD289">
        <v>267.36</v>
      </c>
      <c r="BE289">
        <v>6.6541999999999999E-3</v>
      </c>
      <c r="BF289" t="s">
        <v>103</v>
      </c>
      <c r="BG289">
        <v>48.768000000000001</v>
      </c>
      <c r="BH289">
        <v>48.768000000000001</v>
      </c>
      <c r="BI289">
        <v>48.768000000000001</v>
      </c>
      <c r="BJ289">
        <v>136.06200000000001</v>
      </c>
      <c r="BK289">
        <v>136.06200000000001</v>
      </c>
      <c r="BL289">
        <v>136.06200000000001</v>
      </c>
      <c r="BM289">
        <v>2.3737799999999998E-3</v>
      </c>
      <c r="BN289" t="s">
        <v>103</v>
      </c>
      <c r="BO289">
        <v>150.83000000000001</v>
      </c>
      <c r="BP289">
        <v>150.83000000000001</v>
      </c>
      <c r="BQ289">
        <v>150.83000000000001</v>
      </c>
      <c r="BR289">
        <v>450.36700000000002</v>
      </c>
      <c r="BS289">
        <v>450.36700000000002</v>
      </c>
      <c r="BT289">
        <v>450.36700000000002</v>
      </c>
      <c r="BU289">
        <v>7.4076300000000001E-3</v>
      </c>
      <c r="BV289" t="s">
        <v>103</v>
      </c>
      <c r="BW289" t="s">
        <v>28</v>
      </c>
      <c r="BX289">
        <v>2113.52</v>
      </c>
      <c r="BY289">
        <v>4.4923499999999998E-2</v>
      </c>
    </row>
    <row r="290" spans="1:77" x14ac:dyDescent="0.25">
      <c r="A290">
        <v>1</v>
      </c>
      <c r="B290">
        <v>2029</v>
      </c>
      <c r="C290">
        <v>3</v>
      </c>
      <c r="D290">
        <v>1</v>
      </c>
      <c r="E290">
        <v>1</v>
      </c>
      <c r="F290">
        <v>48860.6</v>
      </c>
      <c r="G290">
        <v>46928.1</v>
      </c>
      <c r="H290">
        <v>9789.89</v>
      </c>
      <c r="I290">
        <v>0.86616800000000005</v>
      </c>
      <c r="J290">
        <v>23006.7</v>
      </c>
      <c r="K290">
        <v>85.819000000000003</v>
      </c>
      <c r="L290">
        <v>85.819000000000003</v>
      </c>
      <c r="M290">
        <v>85.819000000000003</v>
      </c>
      <c r="N290">
        <v>105.57599999999999</v>
      </c>
      <c r="O290">
        <v>105.57599999999999</v>
      </c>
      <c r="P290">
        <v>105.57599999999999</v>
      </c>
      <c r="Q290">
        <v>2.79496E-3</v>
      </c>
      <c r="R290" t="s">
        <v>103</v>
      </c>
      <c r="S290">
        <v>2.8580000000000001</v>
      </c>
      <c r="T290">
        <v>2.8580000000000001</v>
      </c>
      <c r="U290">
        <v>2.8580000000000001</v>
      </c>
      <c r="V290">
        <v>5.1924599999999996</v>
      </c>
      <c r="W290">
        <v>5.1924599999999996</v>
      </c>
      <c r="X290">
        <v>5.1924599999999996</v>
      </c>
      <c r="Y290" s="40">
        <v>6.17239E-5</v>
      </c>
      <c r="Z290" t="s">
        <v>103</v>
      </c>
      <c r="AA290">
        <v>1583.92</v>
      </c>
      <c r="AB290">
        <v>1583.92</v>
      </c>
      <c r="AC290">
        <v>1583.92</v>
      </c>
      <c r="AD290">
        <v>1683.88</v>
      </c>
      <c r="AE290">
        <v>1683.88</v>
      </c>
      <c r="AF290">
        <v>1683.88</v>
      </c>
      <c r="AG290">
        <v>6.5852099999999997E-2</v>
      </c>
      <c r="AH290" t="s">
        <v>103</v>
      </c>
      <c r="AI290">
        <v>37.863</v>
      </c>
      <c r="AJ290">
        <v>37.863</v>
      </c>
      <c r="AK290">
        <v>37.863</v>
      </c>
      <c r="AL290">
        <v>44.405299999999997</v>
      </c>
      <c r="AM290">
        <v>44.405299999999997</v>
      </c>
      <c r="AN290">
        <v>44.405299999999997</v>
      </c>
      <c r="AO290">
        <v>1.3520699999999999E-3</v>
      </c>
      <c r="AP290" t="s">
        <v>103</v>
      </c>
      <c r="AQ290">
        <v>9.990000000000001E-4</v>
      </c>
      <c r="AR290">
        <v>9.990000000000001E-4</v>
      </c>
      <c r="AS290">
        <v>9.990000000000001E-4</v>
      </c>
      <c r="AT290">
        <v>9.2332700000000005E-4</v>
      </c>
      <c r="AU290">
        <v>9.2332700000000005E-4</v>
      </c>
      <c r="AV290">
        <v>9.2332700000000005E-4</v>
      </c>
      <c r="AW290" s="40">
        <v>5.15403E-8</v>
      </c>
      <c r="AX290" t="s">
        <v>103</v>
      </c>
      <c r="AY290">
        <v>203.459</v>
      </c>
      <c r="AZ290">
        <v>203.459</v>
      </c>
      <c r="BA290">
        <v>203.459</v>
      </c>
      <c r="BB290">
        <v>268.54599999999999</v>
      </c>
      <c r="BC290">
        <v>268.54599999999999</v>
      </c>
      <c r="BD290">
        <v>268.54599999999999</v>
      </c>
      <c r="BE290">
        <v>6.5368600000000002E-3</v>
      </c>
      <c r="BF290" t="s">
        <v>103</v>
      </c>
      <c r="BG290">
        <v>48.768000000000001</v>
      </c>
      <c r="BH290">
        <v>48.768000000000001</v>
      </c>
      <c r="BI290">
        <v>48.768000000000001</v>
      </c>
      <c r="BJ290">
        <v>129.672</v>
      </c>
      <c r="BK290">
        <v>129.672</v>
      </c>
      <c r="BL290">
        <v>129.672</v>
      </c>
      <c r="BM290">
        <v>2.5470599999999999E-3</v>
      </c>
      <c r="BN290" t="s">
        <v>103</v>
      </c>
      <c r="BO290">
        <v>150.83000000000001</v>
      </c>
      <c r="BP290">
        <v>150.83000000000001</v>
      </c>
      <c r="BQ290">
        <v>150.83000000000001</v>
      </c>
      <c r="BR290">
        <v>429.46699999999998</v>
      </c>
      <c r="BS290">
        <v>429.46699999999998</v>
      </c>
      <c r="BT290">
        <v>429.46699999999998</v>
      </c>
      <c r="BU290">
        <v>7.8091200000000001E-3</v>
      </c>
      <c r="BV290" t="s">
        <v>103</v>
      </c>
      <c r="BW290" t="s">
        <v>28</v>
      </c>
      <c r="BX290">
        <v>2113.52</v>
      </c>
      <c r="BY290">
        <v>4.5037399999999998E-2</v>
      </c>
    </row>
    <row r="291" spans="1:77" x14ac:dyDescent="0.25">
      <c r="A291">
        <v>1</v>
      </c>
      <c r="B291">
        <v>2030</v>
      </c>
      <c r="C291">
        <v>3</v>
      </c>
      <c r="D291">
        <v>1</v>
      </c>
      <c r="E291">
        <v>1</v>
      </c>
      <c r="F291">
        <v>48310.400000000001</v>
      </c>
      <c r="G291">
        <v>46378.1</v>
      </c>
      <c r="H291">
        <v>9767.43</v>
      </c>
      <c r="I291">
        <v>0.86417999999999995</v>
      </c>
      <c r="J291">
        <v>23006.2</v>
      </c>
      <c r="K291">
        <v>85.819000000000003</v>
      </c>
      <c r="L291">
        <v>85.819000000000003</v>
      </c>
      <c r="M291">
        <v>85.819000000000003</v>
      </c>
      <c r="N291">
        <v>104.718</v>
      </c>
      <c r="O291">
        <v>104.718</v>
      </c>
      <c r="P291">
        <v>104.718</v>
      </c>
      <c r="Q291">
        <v>2.7329799999999999E-3</v>
      </c>
      <c r="R291" t="s">
        <v>103</v>
      </c>
      <c r="S291">
        <v>2.8580000000000001</v>
      </c>
      <c r="T291">
        <v>2.8580000000000001</v>
      </c>
      <c r="U291">
        <v>2.8580000000000001</v>
      </c>
      <c r="V291">
        <v>5.0359400000000001</v>
      </c>
      <c r="W291">
        <v>5.0359400000000001</v>
      </c>
      <c r="X291">
        <v>5.0359400000000001</v>
      </c>
      <c r="Y291" s="40">
        <v>6.2704000000000001E-5</v>
      </c>
      <c r="Z291" t="s">
        <v>103</v>
      </c>
      <c r="AA291">
        <v>1583.92</v>
      </c>
      <c r="AB291">
        <v>1583.92</v>
      </c>
      <c r="AC291">
        <v>1583.92</v>
      </c>
      <c r="AD291">
        <v>1695.29</v>
      </c>
      <c r="AE291">
        <v>1695.29</v>
      </c>
      <c r="AF291">
        <v>1695.29</v>
      </c>
      <c r="AG291">
        <v>6.4511799999999994E-2</v>
      </c>
      <c r="AH291" t="s">
        <v>103</v>
      </c>
      <c r="AI291">
        <v>37.863</v>
      </c>
      <c r="AJ291">
        <v>37.863</v>
      </c>
      <c r="AK291">
        <v>37.863</v>
      </c>
      <c r="AL291">
        <v>44.244799999999998</v>
      </c>
      <c r="AM291">
        <v>44.244799999999998</v>
      </c>
      <c r="AN291">
        <v>44.244799999999998</v>
      </c>
      <c r="AO291">
        <v>1.32216E-3</v>
      </c>
      <c r="AP291" t="s">
        <v>103</v>
      </c>
      <c r="AQ291">
        <v>9.990000000000001E-4</v>
      </c>
      <c r="AR291">
        <v>9.990000000000001E-4</v>
      </c>
      <c r="AS291">
        <v>9.990000000000001E-4</v>
      </c>
      <c r="AT291">
        <v>9.4222399999999997E-4</v>
      </c>
      <c r="AU291">
        <v>9.4222399999999997E-4</v>
      </c>
      <c r="AV291">
        <v>9.4222399999999997E-4</v>
      </c>
      <c r="AW291" s="40">
        <v>5.1044800000000001E-8</v>
      </c>
      <c r="AX291" t="s">
        <v>103</v>
      </c>
      <c r="AY291">
        <v>203.459</v>
      </c>
      <c r="AZ291">
        <v>203.459</v>
      </c>
      <c r="BA291">
        <v>203.459</v>
      </c>
      <c r="BB291">
        <v>264.60500000000002</v>
      </c>
      <c r="BC291">
        <v>264.60500000000002</v>
      </c>
      <c r="BD291">
        <v>264.60500000000002</v>
      </c>
      <c r="BE291">
        <v>6.4572099999999997E-3</v>
      </c>
      <c r="BF291" t="s">
        <v>103</v>
      </c>
      <c r="BG291">
        <v>48.768000000000001</v>
      </c>
      <c r="BH291">
        <v>48.768000000000001</v>
      </c>
      <c r="BI291">
        <v>48.768000000000001</v>
      </c>
      <c r="BJ291">
        <v>127.12</v>
      </c>
      <c r="BK291">
        <v>127.12</v>
      </c>
      <c r="BL291">
        <v>127.12</v>
      </c>
      <c r="BM291">
        <v>2.6793899999999998E-3</v>
      </c>
      <c r="BN291" t="s">
        <v>103</v>
      </c>
      <c r="BO291">
        <v>150.83000000000001</v>
      </c>
      <c r="BP291">
        <v>150.83000000000001</v>
      </c>
      <c r="BQ291">
        <v>150.83000000000001</v>
      </c>
      <c r="BR291">
        <v>428.49299999999999</v>
      </c>
      <c r="BS291">
        <v>428.49299999999999</v>
      </c>
      <c r="BT291">
        <v>428.49299999999999</v>
      </c>
      <c r="BU291">
        <v>8.6079899999999994E-3</v>
      </c>
      <c r="BV291" t="s">
        <v>103</v>
      </c>
      <c r="BW291" t="s">
        <v>28</v>
      </c>
      <c r="BX291">
        <v>2113.52</v>
      </c>
      <c r="BY291">
        <v>4.5571500000000001E-2</v>
      </c>
    </row>
    <row r="292" spans="1:77" x14ac:dyDescent="0.25">
      <c r="A292">
        <v>1</v>
      </c>
      <c r="B292">
        <v>2031</v>
      </c>
      <c r="C292">
        <v>3</v>
      </c>
      <c r="D292">
        <v>1</v>
      </c>
      <c r="E292">
        <v>1</v>
      </c>
      <c r="F292">
        <v>47421.7</v>
      </c>
      <c r="G292">
        <v>45489.5</v>
      </c>
      <c r="H292">
        <v>9681.5300000000007</v>
      </c>
      <c r="I292">
        <v>0.85658000000000001</v>
      </c>
      <c r="J292">
        <v>23004.400000000001</v>
      </c>
      <c r="K292">
        <v>85.819000000000003</v>
      </c>
      <c r="L292">
        <v>85.819000000000003</v>
      </c>
      <c r="M292">
        <v>85.819000000000003</v>
      </c>
      <c r="N292">
        <v>102.94</v>
      </c>
      <c r="O292">
        <v>102.94</v>
      </c>
      <c r="P292">
        <v>102.94</v>
      </c>
      <c r="Q292">
        <v>2.7320199999999999E-3</v>
      </c>
      <c r="R292" t="s">
        <v>103</v>
      </c>
      <c r="S292">
        <v>2.8580000000000001</v>
      </c>
      <c r="T292">
        <v>2.8580000000000001</v>
      </c>
      <c r="U292">
        <v>2.8580000000000001</v>
      </c>
      <c r="V292">
        <v>4.9455900000000002</v>
      </c>
      <c r="W292">
        <v>4.9455900000000002</v>
      </c>
      <c r="X292">
        <v>4.9455900000000002</v>
      </c>
      <c r="Y292" s="40">
        <v>6.4125800000000002E-5</v>
      </c>
      <c r="Z292" t="s">
        <v>103</v>
      </c>
      <c r="AA292">
        <v>1583.92</v>
      </c>
      <c r="AB292">
        <v>1583.92</v>
      </c>
      <c r="AC292">
        <v>1583.92</v>
      </c>
      <c r="AD292">
        <v>1679.36</v>
      </c>
      <c r="AE292">
        <v>1679.36</v>
      </c>
      <c r="AF292">
        <v>1679.36</v>
      </c>
      <c r="AG292">
        <v>6.3761399999999996E-2</v>
      </c>
      <c r="AH292" t="s">
        <v>103</v>
      </c>
      <c r="AI292">
        <v>37.863</v>
      </c>
      <c r="AJ292">
        <v>37.863</v>
      </c>
      <c r="AK292">
        <v>37.863</v>
      </c>
      <c r="AL292">
        <v>43.587800000000001</v>
      </c>
      <c r="AM292">
        <v>43.587800000000001</v>
      </c>
      <c r="AN292">
        <v>43.587800000000001</v>
      </c>
      <c r="AO292">
        <v>1.31482E-3</v>
      </c>
      <c r="AP292" t="s">
        <v>103</v>
      </c>
      <c r="AQ292">
        <v>9.990000000000001E-4</v>
      </c>
      <c r="AR292">
        <v>9.990000000000001E-4</v>
      </c>
      <c r="AS292">
        <v>9.990000000000001E-4</v>
      </c>
      <c r="AT292">
        <v>9.4300899999999997E-4</v>
      </c>
      <c r="AU292">
        <v>9.4300899999999997E-4</v>
      </c>
      <c r="AV292">
        <v>9.4300899999999997E-4</v>
      </c>
      <c r="AW292" s="40">
        <v>5.03039E-8</v>
      </c>
      <c r="AX292" t="s">
        <v>103</v>
      </c>
      <c r="AY292">
        <v>203.459</v>
      </c>
      <c r="AZ292">
        <v>203.459</v>
      </c>
      <c r="BA292">
        <v>203.459</v>
      </c>
      <c r="BB292">
        <v>259.81400000000002</v>
      </c>
      <c r="BC292">
        <v>259.81400000000002</v>
      </c>
      <c r="BD292">
        <v>259.81400000000002</v>
      </c>
      <c r="BE292">
        <v>6.4736799999999999E-3</v>
      </c>
      <c r="BF292" t="s">
        <v>103</v>
      </c>
      <c r="BG292">
        <v>48.768000000000001</v>
      </c>
      <c r="BH292">
        <v>48.768000000000001</v>
      </c>
      <c r="BI292">
        <v>48.768000000000001</v>
      </c>
      <c r="BJ292">
        <v>126.303</v>
      </c>
      <c r="BK292">
        <v>126.303</v>
      </c>
      <c r="BL292">
        <v>126.303</v>
      </c>
      <c r="BM292">
        <v>2.7754099999999999E-3</v>
      </c>
      <c r="BN292" t="s">
        <v>103</v>
      </c>
      <c r="BO292">
        <v>150.83000000000001</v>
      </c>
      <c r="BP292">
        <v>150.83000000000001</v>
      </c>
      <c r="BQ292">
        <v>150.83000000000001</v>
      </c>
      <c r="BR292">
        <v>433.77300000000002</v>
      </c>
      <c r="BS292">
        <v>433.77300000000002</v>
      </c>
      <c r="BT292">
        <v>433.77300000000002</v>
      </c>
      <c r="BU292">
        <v>9.3122199999999995E-3</v>
      </c>
      <c r="BV292" t="s">
        <v>103</v>
      </c>
      <c r="BW292" t="s">
        <v>28</v>
      </c>
      <c r="BX292">
        <v>2113.52</v>
      </c>
      <c r="BY292">
        <v>4.6461700000000002E-2</v>
      </c>
    </row>
    <row r="293" spans="1:77" x14ac:dyDescent="0.25">
      <c r="A293">
        <v>1</v>
      </c>
      <c r="B293">
        <v>2032</v>
      </c>
      <c r="C293">
        <v>3</v>
      </c>
      <c r="D293">
        <v>1</v>
      </c>
      <c r="E293">
        <v>1</v>
      </c>
      <c r="F293">
        <v>46318.2</v>
      </c>
      <c r="G293">
        <v>44386.1</v>
      </c>
      <c r="H293">
        <v>9524.57</v>
      </c>
      <c r="I293">
        <v>0.84269300000000003</v>
      </c>
      <c r="J293">
        <v>23001</v>
      </c>
      <c r="K293">
        <v>85.819000000000003</v>
      </c>
      <c r="L293">
        <v>85.819000000000003</v>
      </c>
      <c r="M293">
        <v>85.819000000000003</v>
      </c>
      <c r="N293">
        <v>101.42</v>
      </c>
      <c r="O293">
        <v>101.42</v>
      </c>
      <c r="P293">
        <v>101.42</v>
      </c>
      <c r="Q293">
        <v>2.7805400000000002E-3</v>
      </c>
      <c r="R293" t="s">
        <v>103</v>
      </c>
      <c r="S293">
        <v>2.8580000000000001</v>
      </c>
      <c r="T293">
        <v>2.8580000000000001</v>
      </c>
      <c r="U293">
        <v>2.8580000000000001</v>
      </c>
      <c r="V293">
        <v>4.9056600000000001</v>
      </c>
      <c r="W293">
        <v>4.9056600000000001</v>
      </c>
      <c r="X293">
        <v>4.9056600000000001</v>
      </c>
      <c r="Y293" s="40">
        <v>6.5851800000000005E-5</v>
      </c>
      <c r="Z293" t="s">
        <v>103</v>
      </c>
      <c r="AA293">
        <v>1583.92</v>
      </c>
      <c r="AB293">
        <v>1583.92</v>
      </c>
      <c r="AC293">
        <v>1583.92</v>
      </c>
      <c r="AD293">
        <v>1657.37</v>
      </c>
      <c r="AE293">
        <v>1657.37</v>
      </c>
      <c r="AF293">
        <v>1657.37</v>
      </c>
      <c r="AG293">
        <v>6.4094899999999996E-2</v>
      </c>
      <c r="AH293" t="s">
        <v>103</v>
      </c>
      <c r="AI293">
        <v>37.863</v>
      </c>
      <c r="AJ293">
        <v>37.863</v>
      </c>
      <c r="AK293">
        <v>37.863</v>
      </c>
      <c r="AL293">
        <v>42.9572</v>
      </c>
      <c r="AM293">
        <v>42.9572</v>
      </c>
      <c r="AN293">
        <v>42.9572</v>
      </c>
      <c r="AO293">
        <v>1.3313800000000001E-3</v>
      </c>
      <c r="AP293" t="s">
        <v>103</v>
      </c>
      <c r="AQ293">
        <v>9.990000000000001E-4</v>
      </c>
      <c r="AR293">
        <v>9.990000000000001E-4</v>
      </c>
      <c r="AS293">
        <v>9.990000000000001E-4</v>
      </c>
      <c r="AT293">
        <v>9.34975E-4</v>
      </c>
      <c r="AU293">
        <v>9.34975E-4</v>
      </c>
      <c r="AV293">
        <v>9.34975E-4</v>
      </c>
      <c r="AW293" s="40">
        <v>5.0144000000000002E-8</v>
      </c>
      <c r="AX293" t="s">
        <v>103</v>
      </c>
      <c r="AY293">
        <v>203.459</v>
      </c>
      <c r="AZ293">
        <v>203.459</v>
      </c>
      <c r="BA293">
        <v>203.459</v>
      </c>
      <c r="BB293">
        <v>256.21199999999999</v>
      </c>
      <c r="BC293">
        <v>256.21199999999999</v>
      </c>
      <c r="BD293">
        <v>256.21199999999999</v>
      </c>
      <c r="BE293">
        <v>6.58173E-3</v>
      </c>
      <c r="BF293" t="s">
        <v>103</v>
      </c>
      <c r="BG293">
        <v>48.768000000000001</v>
      </c>
      <c r="BH293">
        <v>48.768000000000001</v>
      </c>
      <c r="BI293">
        <v>48.768000000000001</v>
      </c>
      <c r="BJ293">
        <v>126.40900000000001</v>
      </c>
      <c r="BK293">
        <v>126.40900000000001</v>
      </c>
      <c r="BL293">
        <v>126.40900000000001</v>
      </c>
      <c r="BM293">
        <v>2.8545699999999999E-3</v>
      </c>
      <c r="BN293" t="s">
        <v>103</v>
      </c>
      <c r="BO293">
        <v>150.83000000000001</v>
      </c>
      <c r="BP293">
        <v>150.83000000000001</v>
      </c>
      <c r="BQ293">
        <v>150.83000000000001</v>
      </c>
      <c r="BR293">
        <v>438.86200000000002</v>
      </c>
      <c r="BS293">
        <v>438.86200000000002</v>
      </c>
      <c r="BT293">
        <v>438.86200000000002</v>
      </c>
      <c r="BU293">
        <v>9.8006599999999992E-3</v>
      </c>
      <c r="BV293" t="s">
        <v>103</v>
      </c>
      <c r="BW293" t="s">
        <v>28</v>
      </c>
      <c r="BX293">
        <v>2113.52</v>
      </c>
      <c r="BY293">
        <v>4.7616699999999998E-2</v>
      </c>
    </row>
    <row r="294" spans="1:77" x14ac:dyDescent="0.25">
      <c r="A294">
        <v>1</v>
      </c>
      <c r="B294">
        <v>2033</v>
      </c>
      <c r="C294">
        <v>3</v>
      </c>
      <c r="D294">
        <v>1</v>
      </c>
      <c r="E294">
        <v>1</v>
      </c>
      <c r="F294">
        <v>45114.2</v>
      </c>
      <c r="G294">
        <v>43182.3</v>
      </c>
      <c r="H294">
        <v>9309.61</v>
      </c>
      <c r="I294">
        <v>0.82367400000000002</v>
      </c>
      <c r="J294">
        <v>22996.1</v>
      </c>
      <c r="K294">
        <v>85.819000000000003</v>
      </c>
      <c r="L294">
        <v>85.819000000000003</v>
      </c>
      <c r="M294">
        <v>85.819000000000003</v>
      </c>
      <c r="N294">
        <v>100.485</v>
      </c>
      <c r="O294">
        <v>100.485</v>
      </c>
      <c r="P294">
        <v>100.485</v>
      </c>
      <c r="Q294">
        <v>2.8593799999999999E-3</v>
      </c>
      <c r="R294" t="s">
        <v>103</v>
      </c>
      <c r="S294">
        <v>2.8580000000000001</v>
      </c>
      <c r="T294">
        <v>2.8580000000000001</v>
      </c>
      <c r="U294">
        <v>2.8580000000000001</v>
      </c>
      <c r="V294">
        <v>4.9014800000000003</v>
      </c>
      <c r="W294">
        <v>4.9014800000000003</v>
      </c>
      <c r="X294">
        <v>4.9014800000000003</v>
      </c>
      <c r="Y294" s="40">
        <v>6.7757999999999997E-5</v>
      </c>
      <c r="Z294" t="s">
        <v>103</v>
      </c>
      <c r="AA294">
        <v>1583.92</v>
      </c>
      <c r="AB294">
        <v>1583.92</v>
      </c>
      <c r="AC294">
        <v>1583.92</v>
      </c>
      <c r="AD294">
        <v>1639.97</v>
      </c>
      <c r="AE294">
        <v>1639.97</v>
      </c>
      <c r="AF294">
        <v>1639.97</v>
      </c>
      <c r="AG294">
        <v>6.5377599999999994E-2</v>
      </c>
      <c r="AH294" t="s">
        <v>103</v>
      </c>
      <c r="AI294">
        <v>37.863</v>
      </c>
      <c r="AJ294">
        <v>37.863</v>
      </c>
      <c r="AK294">
        <v>37.863</v>
      </c>
      <c r="AL294">
        <v>42.538499999999999</v>
      </c>
      <c r="AM294">
        <v>42.538499999999999</v>
      </c>
      <c r="AN294">
        <v>42.538499999999999</v>
      </c>
      <c r="AO294">
        <v>1.36502E-3</v>
      </c>
      <c r="AP294" t="s">
        <v>103</v>
      </c>
      <c r="AQ294">
        <v>9.990000000000001E-4</v>
      </c>
      <c r="AR294">
        <v>9.990000000000001E-4</v>
      </c>
      <c r="AS294">
        <v>9.990000000000001E-4</v>
      </c>
      <c r="AT294">
        <v>9.2577999999999996E-4</v>
      </c>
      <c r="AU294">
        <v>9.2577999999999996E-4</v>
      </c>
      <c r="AV294">
        <v>9.2577999999999996E-4</v>
      </c>
      <c r="AW294" s="40">
        <v>5.0748900000000001E-8</v>
      </c>
      <c r="AX294" t="s">
        <v>103</v>
      </c>
      <c r="AY294">
        <v>203.459</v>
      </c>
      <c r="AZ294">
        <v>203.459</v>
      </c>
      <c r="BA294">
        <v>203.459</v>
      </c>
      <c r="BB294">
        <v>254.26</v>
      </c>
      <c r="BC294">
        <v>254.26</v>
      </c>
      <c r="BD294">
        <v>254.26</v>
      </c>
      <c r="BE294">
        <v>6.7550600000000002E-3</v>
      </c>
      <c r="BF294" t="s">
        <v>103</v>
      </c>
      <c r="BG294">
        <v>48.768000000000001</v>
      </c>
      <c r="BH294">
        <v>48.768000000000001</v>
      </c>
      <c r="BI294">
        <v>48.768000000000001</v>
      </c>
      <c r="BJ294">
        <v>127.06399999999999</v>
      </c>
      <c r="BK294">
        <v>127.06399999999999</v>
      </c>
      <c r="BL294">
        <v>127.06399999999999</v>
      </c>
      <c r="BM294">
        <v>2.9259500000000001E-3</v>
      </c>
      <c r="BN294" t="s">
        <v>103</v>
      </c>
      <c r="BO294">
        <v>150.83000000000001</v>
      </c>
      <c r="BP294">
        <v>150.83000000000001</v>
      </c>
      <c r="BQ294">
        <v>150.83000000000001</v>
      </c>
      <c r="BR294">
        <v>442.548</v>
      </c>
      <c r="BS294">
        <v>442.548</v>
      </c>
      <c r="BT294">
        <v>442.548</v>
      </c>
      <c r="BU294">
        <v>1.01228E-2</v>
      </c>
      <c r="BV294" t="s">
        <v>103</v>
      </c>
      <c r="BW294" t="s">
        <v>28</v>
      </c>
      <c r="BX294">
        <v>2113.52</v>
      </c>
      <c r="BY294">
        <v>4.8944099999999997E-2</v>
      </c>
    </row>
    <row r="295" spans="1:77" x14ac:dyDescent="0.25">
      <c r="A295">
        <v>1</v>
      </c>
      <c r="B295">
        <v>2034</v>
      </c>
      <c r="C295">
        <v>3</v>
      </c>
      <c r="D295">
        <v>1</v>
      </c>
      <c r="E295">
        <v>1</v>
      </c>
      <c r="F295">
        <v>43898.5</v>
      </c>
      <c r="G295">
        <v>41967</v>
      </c>
      <c r="H295">
        <v>9057.56</v>
      </c>
      <c r="I295">
        <v>0.80137400000000003</v>
      </c>
      <c r="J295">
        <v>22990.1</v>
      </c>
      <c r="K295">
        <v>85.819000000000003</v>
      </c>
      <c r="L295">
        <v>85.819000000000003</v>
      </c>
      <c r="M295">
        <v>85.819000000000003</v>
      </c>
      <c r="N295">
        <v>100.107</v>
      </c>
      <c r="O295">
        <v>100.107</v>
      </c>
      <c r="P295">
        <v>100.107</v>
      </c>
      <c r="Q295">
        <v>2.9543E-3</v>
      </c>
      <c r="R295" t="s">
        <v>103</v>
      </c>
      <c r="S295">
        <v>2.8580000000000001</v>
      </c>
      <c r="T295">
        <v>2.8580000000000001</v>
      </c>
      <c r="U295">
        <v>2.8580000000000001</v>
      </c>
      <c r="V295">
        <v>4.9210900000000004</v>
      </c>
      <c r="W295">
        <v>4.9210900000000004</v>
      </c>
      <c r="X295">
        <v>4.9210900000000004</v>
      </c>
      <c r="Y295" s="40">
        <v>6.9740599999999994E-5</v>
      </c>
      <c r="Z295" t="s">
        <v>103</v>
      </c>
      <c r="AA295">
        <v>1583.92</v>
      </c>
      <c r="AB295">
        <v>1583.92</v>
      </c>
      <c r="AC295">
        <v>1583.92</v>
      </c>
      <c r="AD295">
        <v>1630.09</v>
      </c>
      <c r="AE295">
        <v>1630.09</v>
      </c>
      <c r="AF295">
        <v>1630.09</v>
      </c>
      <c r="AG295">
        <v>6.7310900000000007E-2</v>
      </c>
      <c r="AH295" t="s">
        <v>103</v>
      </c>
      <c r="AI295">
        <v>37.863</v>
      </c>
      <c r="AJ295">
        <v>37.863</v>
      </c>
      <c r="AK295">
        <v>37.863</v>
      </c>
      <c r="AL295">
        <v>42.347299999999997</v>
      </c>
      <c r="AM295">
        <v>42.347299999999997</v>
      </c>
      <c r="AN295">
        <v>42.347299999999997</v>
      </c>
      <c r="AO295">
        <v>1.40879E-3</v>
      </c>
      <c r="AP295" t="s">
        <v>103</v>
      </c>
      <c r="AQ295">
        <v>9.990000000000001E-4</v>
      </c>
      <c r="AR295">
        <v>9.990000000000001E-4</v>
      </c>
      <c r="AS295">
        <v>9.990000000000001E-4</v>
      </c>
      <c r="AT295">
        <v>9.1897300000000001E-4</v>
      </c>
      <c r="AU295">
        <v>9.1897300000000001E-4</v>
      </c>
      <c r="AV295">
        <v>9.1897300000000001E-4</v>
      </c>
      <c r="AW295" s="40">
        <v>5.1992699999999998E-8</v>
      </c>
      <c r="AX295" t="s">
        <v>103</v>
      </c>
      <c r="AY295">
        <v>203.459</v>
      </c>
      <c r="AZ295">
        <v>203.459</v>
      </c>
      <c r="BA295">
        <v>203.459</v>
      </c>
      <c r="BB295">
        <v>253.75700000000001</v>
      </c>
      <c r="BC295">
        <v>253.75700000000001</v>
      </c>
      <c r="BD295">
        <v>253.75700000000001</v>
      </c>
      <c r="BE295">
        <v>6.9673599999999997E-3</v>
      </c>
      <c r="BF295" t="s">
        <v>103</v>
      </c>
      <c r="BG295">
        <v>48.768000000000001</v>
      </c>
      <c r="BH295">
        <v>48.768000000000001</v>
      </c>
      <c r="BI295">
        <v>48.768000000000001</v>
      </c>
      <c r="BJ295">
        <v>128.03299999999999</v>
      </c>
      <c r="BK295">
        <v>128.03299999999999</v>
      </c>
      <c r="BL295">
        <v>128.03299999999999</v>
      </c>
      <c r="BM295">
        <v>2.9922999999999998E-3</v>
      </c>
      <c r="BN295" t="s">
        <v>103</v>
      </c>
      <c r="BO295">
        <v>150.83000000000001</v>
      </c>
      <c r="BP295">
        <v>150.83000000000001</v>
      </c>
      <c r="BQ295">
        <v>150.83000000000001</v>
      </c>
      <c r="BR295">
        <v>445.154</v>
      </c>
      <c r="BS295">
        <v>445.154</v>
      </c>
      <c r="BT295">
        <v>445.154</v>
      </c>
      <c r="BU295">
        <v>1.03432E-2</v>
      </c>
      <c r="BV295" t="s">
        <v>103</v>
      </c>
      <c r="BW295" t="s">
        <v>28</v>
      </c>
      <c r="BX295">
        <v>2113.52</v>
      </c>
      <c r="BY295">
        <v>5.0361400000000001E-2</v>
      </c>
    </row>
    <row r="296" spans="1:77" x14ac:dyDescent="0.25">
      <c r="A296">
        <v>1</v>
      </c>
      <c r="B296">
        <v>2035</v>
      </c>
      <c r="C296">
        <v>3</v>
      </c>
      <c r="D296">
        <v>1</v>
      </c>
      <c r="E296">
        <v>1</v>
      </c>
      <c r="F296">
        <v>42730</v>
      </c>
      <c r="G296">
        <v>40799</v>
      </c>
      <c r="H296">
        <v>8788.19</v>
      </c>
      <c r="I296">
        <v>0.77754100000000004</v>
      </c>
      <c r="J296">
        <v>22983.3</v>
      </c>
      <c r="K296">
        <v>85.819000000000003</v>
      </c>
      <c r="L296">
        <v>85.819000000000003</v>
      </c>
      <c r="M296">
        <v>85.819000000000003</v>
      </c>
      <c r="N296">
        <v>100.163</v>
      </c>
      <c r="O296">
        <v>100.163</v>
      </c>
      <c r="P296">
        <v>100.163</v>
      </c>
      <c r="Q296">
        <v>3.0563299999999999E-3</v>
      </c>
      <c r="R296" t="s">
        <v>103</v>
      </c>
      <c r="S296">
        <v>2.8580000000000001</v>
      </c>
      <c r="T296">
        <v>2.8580000000000001</v>
      </c>
      <c r="U296">
        <v>2.8580000000000001</v>
      </c>
      <c r="V296">
        <v>4.9555300000000004</v>
      </c>
      <c r="W296">
        <v>4.9555300000000004</v>
      </c>
      <c r="X296">
        <v>4.9555300000000004</v>
      </c>
      <c r="Y296" s="40">
        <v>7.1721E-5</v>
      </c>
      <c r="Z296" t="s">
        <v>103</v>
      </c>
      <c r="AA296">
        <v>1583.92</v>
      </c>
      <c r="AB296">
        <v>1583.92</v>
      </c>
      <c r="AC296">
        <v>1583.92</v>
      </c>
      <c r="AD296">
        <v>1627.29</v>
      </c>
      <c r="AE296">
        <v>1627.29</v>
      </c>
      <c r="AF296">
        <v>1627.29</v>
      </c>
      <c r="AG296">
        <v>6.9628300000000004E-2</v>
      </c>
      <c r="AH296" t="s">
        <v>103</v>
      </c>
      <c r="AI296">
        <v>37.863</v>
      </c>
      <c r="AJ296">
        <v>37.863</v>
      </c>
      <c r="AK296">
        <v>37.863</v>
      </c>
      <c r="AL296">
        <v>42.343299999999999</v>
      </c>
      <c r="AM296">
        <v>42.343299999999999</v>
      </c>
      <c r="AN296">
        <v>42.343299999999999</v>
      </c>
      <c r="AO296">
        <v>1.4577100000000001E-3</v>
      </c>
      <c r="AP296" t="s">
        <v>103</v>
      </c>
      <c r="AQ296">
        <v>9.990000000000001E-4</v>
      </c>
      <c r="AR296">
        <v>9.990000000000001E-4</v>
      </c>
      <c r="AS296">
        <v>9.990000000000001E-4</v>
      </c>
      <c r="AT296">
        <v>9.1550699999999997E-4</v>
      </c>
      <c r="AU296">
        <v>9.1550699999999997E-4</v>
      </c>
      <c r="AV296">
        <v>9.1550699999999997E-4</v>
      </c>
      <c r="AW296" s="40">
        <v>5.3678900000000002E-8</v>
      </c>
      <c r="AX296" t="s">
        <v>103</v>
      </c>
      <c r="AY296">
        <v>203.459</v>
      </c>
      <c r="AZ296">
        <v>203.459</v>
      </c>
      <c r="BA296">
        <v>203.459</v>
      </c>
      <c r="BB296">
        <v>254.346</v>
      </c>
      <c r="BC296">
        <v>254.346</v>
      </c>
      <c r="BD296">
        <v>254.346</v>
      </c>
      <c r="BE296">
        <v>7.1988399999999998E-3</v>
      </c>
      <c r="BF296" t="s">
        <v>103</v>
      </c>
      <c r="BG296">
        <v>48.768000000000001</v>
      </c>
      <c r="BH296">
        <v>48.768000000000001</v>
      </c>
      <c r="BI296">
        <v>48.768000000000001</v>
      </c>
      <c r="BJ296">
        <v>129.161</v>
      </c>
      <c r="BK296">
        <v>129.161</v>
      </c>
      <c r="BL296">
        <v>129.161</v>
      </c>
      <c r="BM296">
        <v>3.0541700000000001E-3</v>
      </c>
      <c r="BN296" t="s">
        <v>103</v>
      </c>
      <c r="BO296">
        <v>150.83000000000001</v>
      </c>
      <c r="BP296">
        <v>150.83000000000001</v>
      </c>
      <c r="BQ296">
        <v>150.83000000000001</v>
      </c>
      <c r="BR296">
        <v>447.07100000000003</v>
      </c>
      <c r="BS296">
        <v>447.07100000000003</v>
      </c>
      <c r="BT296">
        <v>447.07100000000003</v>
      </c>
      <c r="BU296">
        <v>1.0503E-2</v>
      </c>
      <c r="BV296" t="s">
        <v>103</v>
      </c>
      <c r="BW296" t="s">
        <v>28</v>
      </c>
      <c r="BX296">
        <v>2113.52</v>
      </c>
      <c r="BY296">
        <v>5.1803200000000001E-2</v>
      </c>
    </row>
    <row r="297" spans="1:77" x14ac:dyDescent="0.25">
      <c r="A297">
        <v>1</v>
      </c>
      <c r="B297">
        <v>2036</v>
      </c>
      <c r="C297">
        <v>3</v>
      </c>
      <c r="D297">
        <v>1</v>
      </c>
      <c r="E297">
        <v>1</v>
      </c>
      <c r="F297">
        <v>41644.1</v>
      </c>
      <c r="G297">
        <v>39713.699999999997</v>
      </c>
      <c r="H297">
        <v>8517.89</v>
      </c>
      <c r="I297">
        <v>0.75362600000000002</v>
      </c>
      <c r="J297">
        <v>22976.1</v>
      </c>
      <c r="K297">
        <v>85.819000000000003</v>
      </c>
      <c r="L297">
        <v>85.819000000000003</v>
      </c>
      <c r="M297">
        <v>85.819000000000003</v>
      </c>
      <c r="N297">
        <v>100.51300000000001</v>
      </c>
      <c r="O297">
        <v>100.51300000000001</v>
      </c>
      <c r="P297">
        <v>100.51300000000001</v>
      </c>
      <c r="Q297">
        <v>3.15964E-3</v>
      </c>
      <c r="R297" t="s">
        <v>103</v>
      </c>
      <c r="S297">
        <v>2.8580000000000001</v>
      </c>
      <c r="T297">
        <v>2.8580000000000001</v>
      </c>
      <c r="U297">
        <v>2.8580000000000001</v>
      </c>
      <c r="V297">
        <v>4.9981099999999996</v>
      </c>
      <c r="W297">
        <v>4.9981099999999996</v>
      </c>
      <c r="X297">
        <v>4.9981099999999996</v>
      </c>
      <c r="Y297" s="40">
        <v>7.3639099999999998E-5</v>
      </c>
      <c r="Z297" t="s">
        <v>103</v>
      </c>
      <c r="AA297">
        <v>1583.92</v>
      </c>
      <c r="AB297">
        <v>1583.92</v>
      </c>
      <c r="AC297">
        <v>1583.92</v>
      </c>
      <c r="AD297">
        <v>1629.93</v>
      </c>
      <c r="AE297">
        <v>1629.93</v>
      </c>
      <c r="AF297">
        <v>1629.93</v>
      </c>
      <c r="AG297">
        <v>7.2124599999999997E-2</v>
      </c>
      <c r="AH297" t="s">
        <v>103</v>
      </c>
      <c r="AI297">
        <v>37.863</v>
      </c>
      <c r="AJ297">
        <v>37.863</v>
      </c>
      <c r="AK297">
        <v>37.863</v>
      </c>
      <c r="AL297">
        <v>42.471299999999999</v>
      </c>
      <c r="AM297">
        <v>42.471299999999999</v>
      </c>
      <c r="AN297">
        <v>42.471299999999999</v>
      </c>
      <c r="AO297">
        <v>1.5083099999999999E-3</v>
      </c>
      <c r="AP297" t="s">
        <v>103</v>
      </c>
      <c r="AQ297">
        <v>9.990000000000001E-4</v>
      </c>
      <c r="AR297">
        <v>9.990000000000001E-4</v>
      </c>
      <c r="AS297">
        <v>9.990000000000001E-4</v>
      </c>
      <c r="AT297">
        <v>9.1505600000000003E-4</v>
      </c>
      <c r="AU297">
        <v>9.1505600000000003E-4</v>
      </c>
      <c r="AV297">
        <v>9.1505600000000003E-4</v>
      </c>
      <c r="AW297" s="40">
        <v>5.56264E-8</v>
      </c>
      <c r="AX297" t="s">
        <v>103</v>
      </c>
      <c r="AY297">
        <v>203.459</v>
      </c>
      <c r="AZ297">
        <v>203.459</v>
      </c>
      <c r="BA297">
        <v>203.459</v>
      </c>
      <c r="BB297">
        <v>255.65600000000001</v>
      </c>
      <c r="BC297">
        <v>255.65600000000001</v>
      </c>
      <c r="BD297">
        <v>255.65600000000001</v>
      </c>
      <c r="BE297">
        <v>7.4352799999999998E-3</v>
      </c>
      <c r="BF297" t="s">
        <v>103</v>
      </c>
      <c r="BG297">
        <v>48.768000000000001</v>
      </c>
      <c r="BH297">
        <v>48.768000000000001</v>
      </c>
      <c r="BI297">
        <v>48.768000000000001</v>
      </c>
      <c r="BJ297">
        <v>130.339</v>
      </c>
      <c r="BK297">
        <v>130.339</v>
      </c>
      <c r="BL297">
        <v>130.339</v>
      </c>
      <c r="BM297">
        <v>3.1113400000000002E-3</v>
      </c>
      <c r="BN297" t="s">
        <v>103</v>
      </c>
      <c r="BO297">
        <v>150.83000000000001</v>
      </c>
      <c r="BP297">
        <v>150.83000000000001</v>
      </c>
      <c r="BQ297">
        <v>150.83000000000001</v>
      </c>
      <c r="BR297">
        <v>448.56099999999998</v>
      </c>
      <c r="BS297">
        <v>448.56099999999998</v>
      </c>
      <c r="BT297">
        <v>448.56099999999998</v>
      </c>
      <c r="BU297">
        <v>1.06255E-2</v>
      </c>
      <c r="BV297" t="s">
        <v>103</v>
      </c>
      <c r="BW297" t="s">
        <v>28</v>
      </c>
      <c r="BX297">
        <v>2113.52</v>
      </c>
      <c r="BY297">
        <v>5.32189E-2</v>
      </c>
    </row>
    <row r="299" spans="1:77" x14ac:dyDescent="0.25">
      <c r="A299" t="s">
        <v>105</v>
      </c>
      <c r="B299">
        <v>0.95874899999999996</v>
      </c>
      <c r="C299">
        <v>0</v>
      </c>
    </row>
    <row r="300" spans="1:77" x14ac:dyDescent="0.25">
      <c r="A300" t="s">
        <v>106</v>
      </c>
      <c r="B300">
        <v>0.903474</v>
      </c>
      <c r="C300">
        <v>0</v>
      </c>
    </row>
    <row r="301" spans="1:77" x14ac:dyDescent="0.25">
      <c r="A301" t="s">
        <v>107</v>
      </c>
      <c r="B301">
        <v>0.87831499999999996</v>
      </c>
      <c r="C301">
        <v>0</v>
      </c>
    </row>
    <row r="302" spans="1:77" x14ac:dyDescent="0.25">
      <c r="A302" t="s">
        <v>108</v>
      </c>
      <c r="B302">
        <v>0.86691099999999999</v>
      </c>
      <c r="C302">
        <v>0</v>
      </c>
    </row>
    <row r="303" spans="1:77" x14ac:dyDescent="0.25">
      <c r="A303" t="s">
        <v>109</v>
      </c>
      <c r="B303">
        <v>0.86616800000000005</v>
      </c>
      <c r="C303">
        <v>0</v>
      </c>
    </row>
    <row r="304" spans="1:77" x14ac:dyDescent="0.25">
      <c r="A304" t="s">
        <v>110</v>
      </c>
      <c r="B304">
        <v>0.86417999999999995</v>
      </c>
      <c r="C304">
        <v>0</v>
      </c>
    </row>
    <row r="305" spans="1:3" x14ac:dyDescent="0.25">
      <c r="A305" t="s">
        <v>111</v>
      </c>
      <c r="B305">
        <v>0.85658000000000001</v>
      </c>
      <c r="C305">
        <v>0</v>
      </c>
    </row>
    <row r="306" spans="1:3" x14ac:dyDescent="0.25">
      <c r="A306" t="s">
        <v>112</v>
      </c>
      <c r="B306">
        <v>0.84269300000000003</v>
      </c>
      <c r="C306">
        <v>0</v>
      </c>
    </row>
    <row r="307" spans="1:3" x14ac:dyDescent="0.25">
      <c r="A307" t="s">
        <v>113</v>
      </c>
      <c r="B307">
        <v>0.82367400000000002</v>
      </c>
      <c r="C307">
        <v>0</v>
      </c>
    </row>
    <row r="308" spans="1:3" x14ac:dyDescent="0.25">
      <c r="A308" t="s">
        <v>114</v>
      </c>
      <c r="B308">
        <v>0.80137400000000003</v>
      </c>
      <c r="C308">
        <v>0</v>
      </c>
    </row>
    <row r="309" spans="1:3" x14ac:dyDescent="0.25">
      <c r="A309" t="s">
        <v>115</v>
      </c>
      <c r="B309">
        <v>0.77754100000000004</v>
      </c>
      <c r="C309">
        <v>0</v>
      </c>
    </row>
    <row r="310" spans="1:3" x14ac:dyDescent="0.25">
      <c r="A310" t="s">
        <v>116</v>
      </c>
      <c r="B310">
        <v>0.75362600000000002</v>
      </c>
      <c r="C310">
        <v>0</v>
      </c>
    </row>
    <row r="311" spans="1:3" x14ac:dyDescent="0.25">
      <c r="A311" t="s">
        <v>117</v>
      </c>
      <c r="B311">
        <v>11302.5</v>
      </c>
      <c r="C311">
        <v>0</v>
      </c>
    </row>
    <row r="312" spans="1:3" x14ac:dyDescent="0.25">
      <c r="A312" t="s">
        <v>118</v>
      </c>
      <c r="B312">
        <v>50044.6</v>
      </c>
      <c r="C312">
        <v>0</v>
      </c>
    </row>
    <row r="313" spans="1:3" x14ac:dyDescent="0.25">
      <c r="A313" t="s">
        <v>119</v>
      </c>
      <c r="B313">
        <v>48109.2</v>
      </c>
      <c r="C313">
        <v>0</v>
      </c>
    </row>
    <row r="314" spans="1:3" x14ac:dyDescent="0.25">
      <c r="A314" t="s">
        <v>120</v>
      </c>
      <c r="B314">
        <v>23034.2</v>
      </c>
      <c r="C314">
        <v>0</v>
      </c>
    </row>
    <row r="315" spans="1:3" x14ac:dyDescent="0.25">
      <c r="A315" t="s">
        <v>121</v>
      </c>
      <c r="B315">
        <v>4521.0200000000004</v>
      </c>
      <c r="C315">
        <v>0</v>
      </c>
    </row>
    <row r="316" spans="1:3" x14ac:dyDescent="0.25">
      <c r="A316" t="s">
        <v>122</v>
      </c>
      <c r="B316">
        <v>0.40463900000000003</v>
      </c>
      <c r="C316">
        <v>0</v>
      </c>
    </row>
    <row r="317" spans="1:3" x14ac:dyDescent="0.25">
      <c r="A317" t="s">
        <v>123</v>
      </c>
      <c r="B317">
        <v>0.108123</v>
      </c>
      <c r="C317">
        <v>0</v>
      </c>
    </row>
    <row r="318" spans="1:3" x14ac:dyDescent="0.25">
      <c r="A318" t="s">
        <v>124</v>
      </c>
      <c r="B318">
        <v>2715.32</v>
      </c>
      <c r="C318">
        <v>0</v>
      </c>
    </row>
    <row r="319" spans="1:3" x14ac:dyDescent="0.25">
      <c r="A319" t="s">
        <v>125</v>
      </c>
      <c r="B319">
        <v>5607.23</v>
      </c>
      <c r="C319">
        <v>0</v>
      </c>
    </row>
    <row r="320" spans="1:3" x14ac:dyDescent="0.25">
      <c r="A320" t="s">
        <v>126</v>
      </c>
      <c r="B320">
        <v>7.9201499999999994E-2</v>
      </c>
      <c r="C320">
        <v>0</v>
      </c>
    </row>
    <row r="321" spans="1:3" x14ac:dyDescent="0.25">
      <c r="A321" t="s">
        <v>127</v>
      </c>
      <c r="B321">
        <v>2313.7800000000002</v>
      </c>
      <c r="C321">
        <v>0</v>
      </c>
    </row>
    <row r="322" spans="1:3" x14ac:dyDescent="0.25">
      <c r="A322" t="s">
        <v>128</v>
      </c>
      <c r="B322">
        <v>1850.36</v>
      </c>
      <c r="C322">
        <v>0</v>
      </c>
    </row>
    <row r="323" spans="1:3" x14ac:dyDescent="0.25">
      <c r="A323" t="s">
        <v>129</v>
      </c>
      <c r="B323">
        <v>0.170178</v>
      </c>
      <c r="C323">
        <v>0</v>
      </c>
    </row>
    <row r="324" spans="1:3" x14ac:dyDescent="0.25">
      <c r="A324" t="s">
        <v>130</v>
      </c>
      <c r="B324">
        <v>0.25827499999999998</v>
      </c>
      <c r="C324">
        <v>0</v>
      </c>
    </row>
    <row r="325" spans="1:3" x14ac:dyDescent="0.25">
      <c r="A325" t="s">
        <v>131</v>
      </c>
      <c r="B325">
        <v>3432.7</v>
      </c>
      <c r="C325">
        <v>0</v>
      </c>
    </row>
    <row r="326" spans="1:3" x14ac:dyDescent="0.25">
      <c r="A326" t="s">
        <v>132</v>
      </c>
      <c r="B326">
        <v>3432.7</v>
      </c>
      <c r="C326">
        <v>0</v>
      </c>
    </row>
    <row r="327" spans="1:3" x14ac:dyDescent="0.25">
      <c r="A327" t="s">
        <v>133</v>
      </c>
      <c r="B327">
        <v>0.163712</v>
      </c>
      <c r="C327">
        <v>0</v>
      </c>
    </row>
    <row r="328" spans="1:3" x14ac:dyDescent="0.25">
      <c r="A328" t="s">
        <v>134</v>
      </c>
      <c r="B328">
        <v>1598.72</v>
      </c>
      <c r="C328">
        <v>0</v>
      </c>
    </row>
    <row r="329" spans="1:3" x14ac:dyDescent="0.25">
      <c r="A329" t="s">
        <v>135</v>
      </c>
      <c r="B329">
        <v>1521.61</v>
      </c>
      <c r="C329">
        <v>0</v>
      </c>
    </row>
    <row r="330" spans="1:3" x14ac:dyDescent="0.25">
      <c r="A330" t="s">
        <v>136</v>
      </c>
      <c r="B330">
        <v>2113.52</v>
      </c>
      <c r="C330">
        <v>0</v>
      </c>
    </row>
    <row r="331" spans="1:3" x14ac:dyDescent="0.25">
      <c r="A331" t="s">
        <v>137</v>
      </c>
      <c r="B331">
        <v>2113.52</v>
      </c>
      <c r="C331">
        <v>0</v>
      </c>
    </row>
    <row r="332" spans="1:3" x14ac:dyDescent="0.25">
      <c r="A332" t="s">
        <v>138</v>
      </c>
      <c r="B332">
        <v>2113.52</v>
      </c>
      <c r="C332">
        <v>0</v>
      </c>
    </row>
    <row r="333" spans="1:3" x14ac:dyDescent="0.25">
      <c r="A333" t="s">
        <v>139</v>
      </c>
      <c r="B333">
        <v>2113.52</v>
      </c>
      <c r="C333">
        <v>0</v>
      </c>
    </row>
    <row r="334" spans="1:3" x14ac:dyDescent="0.25">
      <c r="A334" t="s">
        <v>140</v>
      </c>
      <c r="B334">
        <v>2113.52</v>
      </c>
      <c r="C334">
        <v>0</v>
      </c>
    </row>
    <row r="335" spans="1:3" x14ac:dyDescent="0.25">
      <c r="A335" t="s">
        <v>141</v>
      </c>
      <c r="B335">
        <v>2113.52</v>
      </c>
      <c r="C335">
        <v>0</v>
      </c>
    </row>
    <row r="336" spans="1:3" x14ac:dyDescent="0.25">
      <c r="A336" t="s">
        <v>142</v>
      </c>
      <c r="B336">
        <v>2113.52</v>
      </c>
      <c r="C336">
        <v>0</v>
      </c>
    </row>
    <row r="337" spans="1:3" x14ac:dyDescent="0.25">
      <c r="A337" t="s">
        <v>143</v>
      </c>
      <c r="B337">
        <v>2113.52</v>
      </c>
      <c r="C337">
        <v>0</v>
      </c>
    </row>
    <row r="338" spans="1:3" x14ac:dyDescent="0.25">
      <c r="A338" t="s">
        <v>144</v>
      </c>
      <c r="B338">
        <v>2113.52</v>
      </c>
      <c r="C338">
        <v>0</v>
      </c>
    </row>
    <row r="339" spans="1:3" x14ac:dyDescent="0.25">
      <c r="A339" t="s">
        <v>145</v>
      </c>
      <c r="B339">
        <v>2113.52</v>
      </c>
      <c r="C339">
        <v>0</v>
      </c>
    </row>
    <row r="340" spans="1:3" x14ac:dyDescent="0.25">
      <c r="A340" t="s">
        <v>146</v>
      </c>
      <c r="B340">
        <v>4072.47</v>
      </c>
      <c r="C340">
        <v>0</v>
      </c>
    </row>
    <row r="341" spans="1:3" x14ac:dyDescent="0.25">
      <c r="A341" t="s">
        <v>147</v>
      </c>
      <c r="B341">
        <v>3886.72</v>
      </c>
      <c r="C341">
        <v>0</v>
      </c>
    </row>
    <row r="342" spans="1:3" x14ac:dyDescent="0.25">
      <c r="A342" t="s">
        <v>148</v>
      </c>
      <c r="B342">
        <v>3844.33</v>
      </c>
      <c r="C342">
        <v>0</v>
      </c>
    </row>
    <row r="343" spans="1:3" x14ac:dyDescent="0.25">
      <c r="A343" t="s">
        <v>149</v>
      </c>
      <c r="B343">
        <v>3802.73</v>
      </c>
      <c r="C343">
        <v>0</v>
      </c>
    </row>
    <row r="344" spans="1:3" x14ac:dyDescent="0.25">
      <c r="A344" t="s">
        <v>150</v>
      </c>
      <c r="B344">
        <v>3793.79</v>
      </c>
      <c r="C344">
        <v>0</v>
      </c>
    </row>
    <row r="345" spans="1:3" x14ac:dyDescent="0.25">
      <c r="A345" t="s">
        <v>151</v>
      </c>
      <c r="B345">
        <v>3802.8</v>
      </c>
      <c r="C345">
        <v>0</v>
      </c>
    </row>
    <row r="346" spans="1:3" x14ac:dyDescent="0.25">
      <c r="A346" t="s">
        <v>152</v>
      </c>
      <c r="B346">
        <v>3794.3</v>
      </c>
      <c r="C346">
        <v>0</v>
      </c>
    </row>
    <row r="347" spans="1:3" x14ac:dyDescent="0.25">
      <c r="A347" t="s">
        <v>153</v>
      </c>
      <c r="B347">
        <v>3747.43</v>
      </c>
      <c r="C347">
        <v>0</v>
      </c>
    </row>
    <row r="348" spans="1:3" x14ac:dyDescent="0.25">
      <c r="A348" t="s">
        <v>154</v>
      </c>
      <c r="B348">
        <v>3666.67</v>
      </c>
      <c r="C348">
        <v>0</v>
      </c>
    </row>
    <row r="349" spans="1:3" x14ac:dyDescent="0.25">
      <c r="A349" t="s">
        <v>155</v>
      </c>
      <c r="B349">
        <v>3566.4</v>
      </c>
      <c r="C349">
        <v>0</v>
      </c>
    </row>
    <row r="350" spans="1:3" x14ac:dyDescent="0.25">
      <c r="A350" t="s">
        <v>156</v>
      </c>
      <c r="B350">
        <v>3459.45</v>
      </c>
      <c r="C350">
        <v>0</v>
      </c>
    </row>
    <row r="351" spans="1:3" x14ac:dyDescent="0.25">
      <c r="A351" t="s">
        <v>157</v>
      </c>
      <c r="B351">
        <v>3354.56</v>
      </c>
      <c r="C351">
        <v>0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31"/>
  <sheetViews>
    <sheetView tabSelected="1" topLeftCell="D1" workbookViewId="0">
      <selection activeCell="F1" sqref="F1:G3"/>
    </sheetView>
  </sheetViews>
  <sheetFormatPr defaultRowHeight="15" x14ac:dyDescent="0.25"/>
  <cols>
    <col min="3" max="13" width="10.7109375" customWidth="1"/>
  </cols>
  <sheetData>
    <row r="1" spans="3:26" x14ac:dyDescent="0.25">
      <c r="C1" t="s">
        <v>173</v>
      </c>
      <c r="F1" t="s">
        <v>170</v>
      </c>
      <c r="G1" s="81">
        <f>SUM(Q22:Q31)</f>
        <v>28121.17</v>
      </c>
    </row>
    <row r="2" spans="3:26" x14ac:dyDescent="0.25">
      <c r="F2" t="s">
        <v>171</v>
      </c>
      <c r="G2" s="81">
        <f>SUM(D22:D31)</f>
        <v>29162.410000000003</v>
      </c>
    </row>
    <row r="3" spans="3:26" x14ac:dyDescent="0.25">
      <c r="C3" t="s">
        <v>169</v>
      </c>
      <c r="F3" t="s">
        <v>172</v>
      </c>
      <c r="G3" s="81">
        <f>G2-G1</f>
        <v>1041.2400000000052</v>
      </c>
      <c r="P3" t="s">
        <v>168</v>
      </c>
    </row>
    <row r="4" spans="3:26" ht="31.9" customHeight="1" thickBot="1" x14ac:dyDescent="0.3">
      <c r="E4" s="9"/>
      <c r="F4" s="75" t="s">
        <v>6</v>
      </c>
      <c r="G4" s="75"/>
      <c r="H4" s="15"/>
      <c r="I4" s="76" t="s">
        <v>7</v>
      </c>
      <c r="J4" s="76"/>
      <c r="K4" s="16"/>
      <c r="L4" s="77" t="s">
        <v>8</v>
      </c>
      <c r="M4" s="77"/>
      <c r="R4" s="9"/>
      <c r="S4" s="75" t="s">
        <v>6</v>
      </c>
      <c r="T4" s="75"/>
      <c r="U4" s="59"/>
      <c r="V4" s="76" t="s">
        <v>7</v>
      </c>
      <c r="W4" s="76"/>
      <c r="X4" s="60"/>
      <c r="Y4" s="77" t="s">
        <v>8</v>
      </c>
      <c r="Z4" s="77"/>
    </row>
    <row r="5" spans="3:26" ht="31.9" customHeight="1" thickBot="1" x14ac:dyDescent="0.3">
      <c r="C5" s="2"/>
      <c r="D5" s="44" t="s">
        <v>158</v>
      </c>
      <c r="E5" s="14" t="s">
        <v>29</v>
      </c>
      <c r="F5" s="14" t="s">
        <v>9</v>
      </c>
      <c r="G5" s="14" t="s">
        <v>31</v>
      </c>
      <c r="H5" s="15" t="s">
        <v>29</v>
      </c>
      <c r="I5" s="15" t="s">
        <v>9</v>
      </c>
      <c r="J5" s="15" t="s">
        <v>31</v>
      </c>
      <c r="K5" s="16" t="s">
        <v>29</v>
      </c>
      <c r="L5" s="16" t="s">
        <v>9</v>
      </c>
      <c r="M5" s="16" t="s">
        <v>31</v>
      </c>
      <c r="P5" s="2"/>
      <c r="Q5" s="44" t="s">
        <v>158</v>
      </c>
      <c r="R5" s="58" t="s">
        <v>29</v>
      </c>
      <c r="S5" s="58" t="s">
        <v>9</v>
      </c>
      <c r="T5" s="58" t="s">
        <v>31</v>
      </c>
      <c r="U5" s="59" t="s">
        <v>29</v>
      </c>
      <c r="V5" s="59" t="s">
        <v>9</v>
      </c>
      <c r="W5" s="59" t="s">
        <v>31</v>
      </c>
      <c r="X5" s="60" t="s">
        <v>29</v>
      </c>
      <c r="Y5" s="60" t="s">
        <v>9</v>
      </c>
      <c r="Z5" s="60" t="s">
        <v>31</v>
      </c>
    </row>
    <row r="6" spans="3:26" x14ac:dyDescent="0.25">
      <c r="C6" s="1">
        <v>2025</v>
      </c>
      <c r="D6" s="17">
        <v>1598.72</v>
      </c>
      <c r="E6" s="36" t="s">
        <v>30</v>
      </c>
      <c r="F6" s="18">
        <v>7246.74</v>
      </c>
      <c r="G6" s="49">
        <v>0.46888000000000002</v>
      </c>
      <c r="H6" s="19" t="s">
        <v>30</v>
      </c>
      <c r="I6" s="20">
        <v>9924.89</v>
      </c>
      <c r="J6" s="57">
        <v>0.83247000000000004</v>
      </c>
      <c r="K6" s="37" t="s">
        <v>30</v>
      </c>
      <c r="L6" s="21">
        <v>10836.3</v>
      </c>
      <c r="M6" s="54">
        <v>0.95874899999999996</v>
      </c>
      <c r="P6" s="62">
        <v>2025</v>
      </c>
      <c r="Q6" s="63">
        <v>1598.72</v>
      </c>
      <c r="R6" s="64" t="s">
        <v>30</v>
      </c>
      <c r="S6" s="18">
        <v>7246.74</v>
      </c>
      <c r="T6" s="49">
        <v>0.46888000000000002</v>
      </c>
      <c r="U6" s="19" t="s">
        <v>30</v>
      </c>
      <c r="V6" s="20">
        <v>9924.89</v>
      </c>
      <c r="W6" s="57">
        <v>0.83247000000000004</v>
      </c>
      <c r="X6" s="37" t="s">
        <v>30</v>
      </c>
      <c r="Y6" s="21">
        <v>10836.3</v>
      </c>
      <c r="Z6" s="54">
        <v>0.95874899999999996</v>
      </c>
    </row>
    <row r="7" spans="3:26" x14ac:dyDescent="0.25">
      <c r="C7" s="1">
        <v>2026</v>
      </c>
      <c r="D7" s="17">
        <v>1521.62</v>
      </c>
      <c r="E7" s="36" t="s">
        <v>30</v>
      </c>
      <c r="F7" s="22">
        <v>6704.27</v>
      </c>
      <c r="G7" s="50">
        <v>0.43378</v>
      </c>
      <c r="H7" s="39" t="s">
        <v>30</v>
      </c>
      <c r="I7" s="23">
        <v>9368.9500000000007</v>
      </c>
      <c r="J7" s="52">
        <v>0.78583899999999995</v>
      </c>
      <c r="K7" s="38" t="s">
        <v>30</v>
      </c>
      <c r="L7" s="24">
        <v>10211.5</v>
      </c>
      <c r="M7" s="55">
        <v>0.903474</v>
      </c>
      <c r="P7" s="62">
        <v>2026</v>
      </c>
      <c r="Q7" s="63">
        <v>1521.62</v>
      </c>
      <c r="R7" s="64" t="s">
        <v>30</v>
      </c>
      <c r="S7" s="22">
        <v>6704.27</v>
      </c>
      <c r="T7" s="65">
        <v>0.43378</v>
      </c>
      <c r="U7" s="39" t="s">
        <v>30</v>
      </c>
      <c r="V7" s="23">
        <v>9368.9500000000007</v>
      </c>
      <c r="W7" s="66">
        <v>0.78583899999999995</v>
      </c>
      <c r="X7" s="67" t="s">
        <v>30</v>
      </c>
      <c r="Y7" s="24">
        <v>10211.5</v>
      </c>
      <c r="Z7" s="68">
        <v>0.903474</v>
      </c>
    </row>
    <row r="8" spans="3:26" x14ac:dyDescent="0.25">
      <c r="C8" s="1">
        <v>2027</v>
      </c>
      <c r="D8" s="25">
        <v>2113.52</v>
      </c>
      <c r="E8" s="47">
        <v>2637.48</v>
      </c>
      <c r="F8" s="22">
        <v>6435.28</v>
      </c>
      <c r="G8" s="50">
        <v>0.41637600000000002</v>
      </c>
      <c r="H8" s="26">
        <v>3434.27</v>
      </c>
      <c r="I8" s="23">
        <v>9133.23</v>
      </c>
      <c r="J8" s="52">
        <v>0.76606799999999997</v>
      </c>
      <c r="K8" s="45">
        <v>3844.33</v>
      </c>
      <c r="L8" s="24">
        <v>9927.19</v>
      </c>
      <c r="M8" s="55">
        <v>0.87831499999999996</v>
      </c>
      <c r="P8" s="62">
        <v>2027</v>
      </c>
      <c r="Q8" s="69">
        <v>2113.52</v>
      </c>
      <c r="R8" s="70">
        <v>2637.48</v>
      </c>
      <c r="S8" s="22">
        <v>6435.28</v>
      </c>
      <c r="T8" s="65">
        <v>0.41637600000000002</v>
      </c>
      <c r="U8" s="71">
        <v>3434.27</v>
      </c>
      <c r="V8" s="23">
        <v>9133.23</v>
      </c>
      <c r="W8" s="66">
        <v>0.76606799999999997</v>
      </c>
      <c r="X8" s="72">
        <v>3844.33</v>
      </c>
      <c r="Y8" s="24">
        <v>9927.19</v>
      </c>
      <c r="Z8" s="68">
        <v>0.87831499999999996</v>
      </c>
    </row>
    <row r="9" spans="3:26" x14ac:dyDescent="0.25">
      <c r="C9" s="1">
        <v>2028</v>
      </c>
      <c r="D9" s="25">
        <v>2113.52</v>
      </c>
      <c r="E9" s="47">
        <v>2587.2199999999998</v>
      </c>
      <c r="F9" s="22">
        <v>6276.18</v>
      </c>
      <c r="G9" s="50">
        <v>0.406082</v>
      </c>
      <c r="H9" s="26">
        <v>3409.06</v>
      </c>
      <c r="I9" s="23">
        <v>9040.81</v>
      </c>
      <c r="J9" s="52">
        <v>0.75831499999999996</v>
      </c>
      <c r="K9" s="45">
        <v>3802.73</v>
      </c>
      <c r="L9" s="24">
        <v>9798.2999999999993</v>
      </c>
      <c r="M9" s="55">
        <v>0.86691099999999999</v>
      </c>
      <c r="P9" s="62">
        <v>2028</v>
      </c>
      <c r="Q9" s="69">
        <v>2113.52</v>
      </c>
      <c r="R9" s="70">
        <v>2587.2199999999998</v>
      </c>
      <c r="S9" s="22">
        <v>6276.18</v>
      </c>
      <c r="T9" s="65">
        <v>0.406082</v>
      </c>
      <c r="U9" s="71">
        <v>3409.06</v>
      </c>
      <c r="V9" s="23">
        <v>9040.81</v>
      </c>
      <c r="W9" s="66">
        <v>0.75831499999999996</v>
      </c>
      <c r="X9" s="72">
        <v>3802.73</v>
      </c>
      <c r="Y9" s="24">
        <v>9798.2999999999993</v>
      </c>
      <c r="Z9" s="68">
        <v>0.86691099999999999</v>
      </c>
    </row>
    <row r="10" spans="3:26" x14ac:dyDescent="0.25">
      <c r="C10" s="1">
        <v>2029</v>
      </c>
      <c r="D10" s="25">
        <v>2113.52</v>
      </c>
      <c r="E10" s="47">
        <v>2582.79</v>
      </c>
      <c r="F10" s="22">
        <v>6262.36</v>
      </c>
      <c r="G10" s="50">
        <v>0.40518799999999999</v>
      </c>
      <c r="H10" s="26">
        <v>3417.38</v>
      </c>
      <c r="I10" s="23">
        <v>9075.32</v>
      </c>
      <c r="J10" s="52">
        <v>0.76121099999999997</v>
      </c>
      <c r="K10" s="45">
        <v>3793.79</v>
      </c>
      <c r="L10" s="24">
        <v>9789.89</v>
      </c>
      <c r="M10" s="55">
        <v>0.86616800000000005</v>
      </c>
      <c r="P10" s="62">
        <v>2029</v>
      </c>
      <c r="Q10" s="69">
        <v>2113.52</v>
      </c>
      <c r="R10" s="70">
        <v>2582.79</v>
      </c>
      <c r="S10" s="22">
        <v>6262.36</v>
      </c>
      <c r="T10" s="65">
        <v>0.40518799999999999</v>
      </c>
      <c r="U10" s="71">
        <v>3417.38</v>
      </c>
      <c r="V10" s="23">
        <v>9075.32</v>
      </c>
      <c r="W10" s="66">
        <v>0.76121099999999997</v>
      </c>
      <c r="X10" s="72">
        <v>3793.79</v>
      </c>
      <c r="Y10" s="24">
        <v>9789.89</v>
      </c>
      <c r="Z10" s="68">
        <v>0.86616800000000005</v>
      </c>
    </row>
    <row r="11" spans="3:26" x14ac:dyDescent="0.25">
      <c r="C11" s="1">
        <v>2030</v>
      </c>
      <c r="D11" s="25">
        <v>2113.52</v>
      </c>
      <c r="E11" s="47">
        <v>2608.83</v>
      </c>
      <c r="F11" s="22">
        <v>6286.79</v>
      </c>
      <c r="G11" s="50">
        <v>0.40676899999999999</v>
      </c>
      <c r="H11" s="26">
        <v>3445.97</v>
      </c>
      <c r="I11" s="23">
        <v>9108.31</v>
      </c>
      <c r="J11" s="52">
        <v>0.76397700000000002</v>
      </c>
      <c r="K11" s="45">
        <v>3802.8</v>
      </c>
      <c r="L11" s="24">
        <v>9767.43</v>
      </c>
      <c r="M11" s="55">
        <v>0.86417999999999995</v>
      </c>
      <c r="P11" s="62">
        <v>2030</v>
      </c>
      <c r="Q11" s="69">
        <v>2113.52</v>
      </c>
      <c r="R11" s="70">
        <v>2608.83</v>
      </c>
      <c r="S11" s="22">
        <v>6286.79</v>
      </c>
      <c r="T11" s="65">
        <v>0.40676899999999999</v>
      </c>
      <c r="U11" s="71">
        <v>3445.97</v>
      </c>
      <c r="V11" s="23">
        <v>9108.31</v>
      </c>
      <c r="W11" s="66">
        <v>0.76397700000000002</v>
      </c>
      <c r="X11" s="72">
        <v>3802.8</v>
      </c>
      <c r="Y11" s="24">
        <v>9767.43</v>
      </c>
      <c r="Z11" s="68">
        <v>0.86417999999999995</v>
      </c>
    </row>
    <row r="12" spans="3:26" x14ac:dyDescent="0.25">
      <c r="C12" s="1">
        <v>2031</v>
      </c>
      <c r="D12" s="25">
        <v>2113.52</v>
      </c>
      <c r="E12" s="47">
        <v>2633.74</v>
      </c>
      <c r="F12" s="22">
        <v>6293.91</v>
      </c>
      <c r="G12" s="50">
        <v>0.40722900000000001</v>
      </c>
      <c r="H12" s="26">
        <v>3461.32</v>
      </c>
      <c r="I12" s="23">
        <v>9087.75</v>
      </c>
      <c r="J12" s="52">
        <v>0.76225299999999996</v>
      </c>
      <c r="K12" s="45">
        <v>3794.3</v>
      </c>
      <c r="L12" s="24">
        <v>9681.5300000000007</v>
      </c>
      <c r="M12" s="55">
        <v>0.85658000000000001</v>
      </c>
      <c r="P12" s="62">
        <v>2031</v>
      </c>
      <c r="Q12" s="69">
        <v>2113.52</v>
      </c>
      <c r="R12" s="70">
        <v>2633.74</v>
      </c>
      <c r="S12" s="22">
        <v>6293.91</v>
      </c>
      <c r="T12" s="65">
        <v>0.40722900000000001</v>
      </c>
      <c r="U12" s="71">
        <v>3461.32</v>
      </c>
      <c r="V12" s="23">
        <v>9087.75</v>
      </c>
      <c r="W12" s="66">
        <v>0.76225299999999996</v>
      </c>
      <c r="X12" s="72">
        <v>3794.3</v>
      </c>
      <c r="Y12" s="24">
        <v>9681.5300000000007</v>
      </c>
      <c r="Z12" s="68">
        <v>0.85658000000000001</v>
      </c>
    </row>
    <row r="13" spans="3:26" x14ac:dyDescent="0.25">
      <c r="C13" s="1">
        <v>2032</v>
      </c>
      <c r="D13" s="25">
        <v>2113.52</v>
      </c>
      <c r="E13" s="47">
        <v>2636.01</v>
      </c>
      <c r="F13" s="22">
        <v>6262.31</v>
      </c>
      <c r="G13" s="50">
        <v>0.40518500000000002</v>
      </c>
      <c r="H13" s="26">
        <v>3442.24</v>
      </c>
      <c r="I13" s="23">
        <v>9001.3799999999992</v>
      </c>
      <c r="J13" s="52">
        <v>0.75500900000000004</v>
      </c>
      <c r="K13" s="45">
        <v>3747.43</v>
      </c>
      <c r="L13" s="24">
        <v>9524.57</v>
      </c>
      <c r="M13" s="55">
        <v>0.84269300000000003</v>
      </c>
      <c r="P13" s="62">
        <v>2032</v>
      </c>
      <c r="Q13" s="69">
        <v>2113.52</v>
      </c>
      <c r="R13" s="70">
        <v>2636.01</v>
      </c>
      <c r="S13" s="22">
        <v>6262.31</v>
      </c>
      <c r="T13" s="65">
        <v>0.40518500000000002</v>
      </c>
      <c r="U13" s="71">
        <v>3442.24</v>
      </c>
      <c r="V13" s="23">
        <v>9001.3799999999992</v>
      </c>
      <c r="W13" s="66">
        <v>0.75500900000000004</v>
      </c>
      <c r="X13" s="72">
        <v>3747.43</v>
      </c>
      <c r="Y13" s="24">
        <v>9524.57</v>
      </c>
      <c r="Z13" s="68">
        <v>0.84269300000000003</v>
      </c>
    </row>
    <row r="14" spans="3:26" x14ac:dyDescent="0.25">
      <c r="C14" s="1">
        <v>2033</v>
      </c>
      <c r="D14" s="25">
        <v>2113.52</v>
      </c>
      <c r="E14" s="47">
        <v>2613.98</v>
      </c>
      <c r="F14" s="22">
        <v>6192.54</v>
      </c>
      <c r="G14" s="50">
        <v>0.40067000000000003</v>
      </c>
      <c r="H14" s="26">
        <v>3390.97</v>
      </c>
      <c r="I14" s="23">
        <v>8858.0499999999993</v>
      </c>
      <c r="J14" s="52">
        <v>0.74298600000000004</v>
      </c>
      <c r="K14" s="45">
        <v>3666.67</v>
      </c>
      <c r="L14" s="24">
        <v>9309.61</v>
      </c>
      <c r="M14" s="55">
        <v>0.82367400000000002</v>
      </c>
      <c r="P14" s="62">
        <v>2033</v>
      </c>
      <c r="Q14" s="69">
        <v>2113.52</v>
      </c>
      <c r="R14" s="70">
        <v>2613.98</v>
      </c>
      <c r="S14" s="22">
        <v>6192.54</v>
      </c>
      <c r="T14" s="65">
        <v>0.40067000000000003</v>
      </c>
      <c r="U14" s="71">
        <v>3390.97</v>
      </c>
      <c r="V14" s="23">
        <v>8858.0499999999993</v>
      </c>
      <c r="W14" s="66">
        <v>0.74298600000000004</v>
      </c>
      <c r="X14" s="72">
        <v>3666.67</v>
      </c>
      <c r="Y14" s="24">
        <v>9309.61</v>
      </c>
      <c r="Z14" s="68">
        <v>0.82367400000000002</v>
      </c>
    </row>
    <row r="15" spans="3:26" x14ac:dyDescent="0.25">
      <c r="C15" s="1">
        <v>2034</v>
      </c>
      <c r="D15" s="25">
        <v>2113.52</v>
      </c>
      <c r="E15" s="47">
        <v>2575.34</v>
      </c>
      <c r="F15" s="22">
        <v>6095.17</v>
      </c>
      <c r="G15" s="50">
        <v>0.39437100000000003</v>
      </c>
      <c r="H15" s="26">
        <v>3319.58</v>
      </c>
      <c r="I15" s="23">
        <v>8675.31</v>
      </c>
      <c r="J15" s="52">
        <v>0.72765800000000003</v>
      </c>
      <c r="K15" s="45">
        <v>3566.4</v>
      </c>
      <c r="L15" s="24">
        <v>9057.56</v>
      </c>
      <c r="M15" s="55">
        <v>0.80137400000000003</v>
      </c>
      <c r="P15" s="62">
        <v>2034</v>
      </c>
      <c r="Q15" s="69">
        <v>2113.52</v>
      </c>
      <c r="R15" s="70">
        <v>2575.34</v>
      </c>
      <c r="S15" s="22">
        <v>6095.17</v>
      </c>
      <c r="T15" s="65">
        <v>0.39437100000000003</v>
      </c>
      <c r="U15" s="71">
        <v>3319.58</v>
      </c>
      <c r="V15" s="23">
        <v>8675.31</v>
      </c>
      <c r="W15" s="66">
        <v>0.72765800000000003</v>
      </c>
      <c r="X15" s="72">
        <v>3566.4</v>
      </c>
      <c r="Y15" s="24">
        <v>9057.56</v>
      </c>
      <c r="Z15" s="68">
        <v>0.80137400000000003</v>
      </c>
    </row>
    <row r="16" spans="3:26" x14ac:dyDescent="0.25">
      <c r="C16" s="1">
        <v>2035</v>
      </c>
      <c r="D16" s="25">
        <v>2113.52</v>
      </c>
      <c r="E16" s="47">
        <v>2528.2800000000002</v>
      </c>
      <c r="F16" s="22">
        <v>5981.92</v>
      </c>
      <c r="G16" s="50">
        <v>0.38704300000000003</v>
      </c>
      <c r="H16" s="26">
        <v>3239.37</v>
      </c>
      <c r="I16" s="23">
        <v>8470.5400000000009</v>
      </c>
      <c r="J16" s="52">
        <v>0.710484</v>
      </c>
      <c r="K16" s="45">
        <v>3459.45</v>
      </c>
      <c r="L16" s="24">
        <v>8788.19</v>
      </c>
      <c r="M16" s="55">
        <v>0.77754100000000004</v>
      </c>
      <c r="P16" s="62">
        <v>2035</v>
      </c>
      <c r="Q16" s="69">
        <v>2113.52</v>
      </c>
      <c r="R16" s="70">
        <v>2528.2800000000002</v>
      </c>
      <c r="S16" s="22">
        <v>5981.92</v>
      </c>
      <c r="T16" s="65">
        <v>0.38704300000000003</v>
      </c>
      <c r="U16" s="71">
        <v>3239.37</v>
      </c>
      <c r="V16" s="23">
        <v>8470.5400000000009</v>
      </c>
      <c r="W16" s="66">
        <v>0.710484</v>
      </c>
      <c r="X16" s="72">
        <v>3459.45</v>
      </c>
      <c r="Y16" s="24">
        <v>8788.19</v>
      </c>
      <c r="Z16" s="68">
        <v>0.77754100000000004</v>
      </c>
    </row>
    <row r="17" spans="1:26" ht="15.75" thickBot="1" x14ac:dyDescent="0.3">
      <c r="C17" s="3">
        <v>2036</v>
      </c>
      <c r="D17" s="27">
        <v>2113.52</v>
      </c>
      <c r="E17" s="48">
        <v>2478.59</v>
      </c>
      <c r="F17" s="28">
        <v>5862.14</v>
      </c>
      <c r="G17" s="51">
        <v>0.37929299999999999</v>
      </c>
      <c r="H17" s="29">
        <v>3158.24</v>
      </c>
      <c r="I17" s="30">
        <v>8258.52</v>
      </c>
      <c r="J17" s="53">
        <v>0.69269899999999995</v>
      </c>
      <c r="K17" s="46">
        <v>3354.56</v>
      </c>
      <c r="L17" s="31">
        <v>8517.89</v>
      </c>
      <c r="M17" s="56">
        <v>0.75362600000000002</v>
      </c>
      <c r="P17" s="3">
        <v>2036</v>
      </c>
      <c r="Q17" s="27">
        <v>2113.52</v>
      </c>
      <c r="R17" s="48">
        <v>2478.59</v>
      </c>
      <c r="S17" s="28">
        <v>5862.14</v>
      </c>
      <c r="T17" s="51">
        <v>0.37929299999999999</v>
      </c>
      <c r="U17" s="29">
        <v>3158.24</v>
      </c>
      <c r="V17" s="30">
        <v>8258.52</v>
      </c>
      <c r="W17" s="53">
        <v>0.69269899999999995</v>
      </c>
      <c r="X17" s="46">
        <v>3354.56</v>
      </c>
      <c r="Y17" s="31">
        <v>8517.89</v>
      </c>
      <c r="Z17" s="56">
        <v>0.75362600000000002</v>
      </c>
    </row>
    <row r="18" spans="1:26" ht="15.75" thickBot="1" x14ac:dyDescent="0.3">
      <c r="D18" s="12"/>
      <c r="E18" s="10"/>
      <c r="F18" s="78" t="s">
        <v>6</v>
      </c>
      <c r="G18" s="75"/>
      <c r="H18" s="15"/>
      <c r="I18" s="79" t="s">
        <v>7</v>
      </c>
      <c r="J18" s="76"/>
      <c r="K18" s="16"/>
      <c r="L18" s="80" t="s">
        <v>8</v>
      </c>
      <c r="M18" s="77"/>
      <c r="Q18" s="12"/>
      <c r="R18" s="10"/>
      <c r="S18" s="78" t="s">
        <v>6</v>
      </c>
      <c r="T18" s="75"/>
      <c r="U18" s="59"/>
      <c r="V18" s="79" t="s">
        <v>7</v>
      </c>
      <c r="W18" s="76"/>
      <c r="X18" s="60"/>
      <c r="Y18" s="80" t="s">
        <v>8</v>
      </c>
      <c r="Z18" s="77"/>
    </row>
    <row r="19" spans="1:26" ht="31.15" customHeight="1" thickBot="1" x14ac:dyDescent="0.3">
      <c r="A19" t="s">
        <v>167</v>
      </c>
      <c r="C19" s="2"/>
      <c r="D19" s="4" t="s">
        <v>159</v>
      </c>
      <c r="E19" s="32" t="s">
        <v>29</v>
      </c>
      <c r="F19" s="14" t="s">
        <v>9</v>
      </c>
      <c r="G19" s="14" t="s">
        <v>31</v>
      </c>
      <c r="H19" s="15" t="s">
        <v>29</v>
      </c>
      <c r="I19" s="15" t="s">
        <v>9</v>
      </c>
      <c r="J19" s="15" t="s">
        <v>31</v>
      </c>
      <c r="K19" s="16" t="s">
        <v>29</v>
      </c>
      <c r="L19" s="16" t="s">
        <v>9</v>
      </c>
      <c r="M19" s="16" t="s">
        <v>31</v>
      </c>
      <c r="P19" s="2"/>
      <c r="Q19" s="4" t="s">
        <v>159</v>
      </c>
      <c r="R19" s="61" t="s">
        <v>29</v>
      </c>
      <c r="S19" s="58" t="s">
        <v>9</v>
      </c>
      <c r="T19" s="58" t="s">
        <v>31</v>
      </c>
      <c r="U19" s="59" t="s">
        <v>29</v>
      </c>
      <c r="V19" s="59" t="s">
        <v>9</v>
      </c>
      <c r="W19" s="59" t="s">
        <v>31</v>
      </c>
      <c r="X19" s="60" t="s">
        <v>29</v>
      </c>
      <c r="Y19" s="60" t="s">
        <v>9</v>
      </c>
      <c r="Z19" s="60" t="s">
        <v>31</v>
      </c>
    </row>
    <row r="20" spans="1:26" x14ac:dyDescent="0.25">
      <c r="C20" s="1">
        <v>2025</v>
      </c>
      <c r="D20" s="17">
        <v>1598.72</v>
      </c>
      <c r="E20" s="36" t="s">
        <v>30</v>
      </c>
      <c r="F20" s="22">
        <f>'SS3 output'!H4</f>
        <v>7246.74</v>
      </c>
      <c r="G20" s="50">
        <f>'SS3 output'!I4</f>
        <v>0.46888000000000002</v>
      </c>
      <c r="H20" s="19" t="s">
        <v>30</v>
      </c>
      <c r="I20" s="23">
        <f>projections!I2</f>
        <v>9924.89</v>
      </c>
      <c r="J20" s="52">
        <f>projections!J2</f>
        <v>0.83247000000000004</v>
      </c>
      <c r="K20" s="37" t="s">
        <v>30</v>
      </c>
      <c r="L20" s="24">
        <f>'SS3 output'!H75</f>
        <v>10836.3</v>
      </c>
      <c r="M20" s="54">
        <f>'SS3 output'!I75</f>
        <v>0.95874899999999996</v>
      </c>
      <c r="P20" s="62">
        <v>2025</v>
      </c>
      <c r="Q20" s="63">
        <v>1598.72</v>
      </c>
      <c r="R20" s="64" t="s">
        <v>30</v>
      </c>
      <c r="S20" s="22">
        <v>7246.74</v>
      </c>
      <c r="T20" s="65">
        <v>0.46888000000000002</v>
      </c>
      <c r="U20" s="19" t="s">
        <v>30</v>
      </c>
      <c r="V20" s="23">
        <v>9924.9</v>
      </c>
      <c r="W20" s="66">
        <v>0.83247000000000004</v>
      </c>
      <c r="X20" s="37" t="s">
        <v>30</v>
      </c>
      <c r="Y20" s="24">
        <v>10836.3</v>
      </c>
      <c r="Z20" s="54">
        <v>0.95874899999999996</v>
      </c>
    </row>
    <row r="21" spans="1:26" x14ac:dyDescent="0.25">
      <c r="C21" s="1">
        <v>2026</v>
      </c>
      <c r="D21" s="17">
        <v>1521.62</v>
      </c>
      <c r="E21" s="36" t="s">
        <v>30</v>
      </c>
      <c r="F21" s="22">
        <f>'SS3 output'!H5</f>
        <v>6704.27</v>
      </c>
      <c r="G21" s="50">
        <f>'SS3 output'!I5</f>
        <v>0.43378</v>
      </c>
      <c r="H21" s="39" t="s">
        <v>30</v>
      </c>
      <c r="I21" s="23">
        <f>projections!I3</f>
        <v>9368.9500000000007</v>
      </c>
      <c r="J21" s="52">
        <f>projections!J3</f>
        <v>0.78583899999999995</v>
      </c>
      <c r="K21" s="38" t="s">
        <v>30</v>
      </c>
      <c r="L21" s="24">
        <f>'SS3 output'!H76</f>
        <v>10211.5</v>
      </c>
      <c r="M21" s="55">
        <f>'SS3 output'!I76</f>
        <v>0.903474</v>
      </c>
      <c r="P21" s="62">
        <v>2026</v>
      </c>
      <c r="Q21" s="63">
        <v>1521.62</v>
      </c>
      <c r="R21" s="64" t="s">
        <v>30</v>
      </c>
      <c r="S21" s="22">
        <v>6704.27</v>
      </c>
      <c r="T21" s="65">
        <v>0.43378</v>
      </c>
      <c r="U21" s="39" t="s">
        <v>30</v>
      </c>
      <c r="V21" s="23">
        <v>9368.9599999999991</v>
      </c>
      <c r="W21" s="66">
        <v>0.78583999999999998</v>
      </c>
      <c r="X21" s="67" t="s">
        <v>30</v>
      </c>
      <c r="Y21" s="24">
        <v>10211.5</v>
      </c>
      <c r="Z21" s="68">
        <v>0.903474</v>
      </c>
    </row>
    <row r="22" spans="1:26" x14ac:dyDescent="0.25">
      <c r="C22" s="1">
        <v>2027</v>
      </c>
      <c r="D22" s="33">
        <f>projections!H4</f>
        <v>3317.51</v>
      </c>
      <c r="E22" s="42">
        <f>'SS3 output'!B60</f>
        <v>2637.48</v>
      </c>
      <c r="F22" s="22">
        <f>'SS3 output'!H6</f>
        <v>6435.28</v>
      </c>
      <c r="G22" s="50">
        <f>'SS3 output'!I6</f>
        <v>0.41637600000000002</v>
      </c>
      <c r="H22" s="26">
        <f>projections!E4</f>
        <v>3434.27</v>
      </c>
      <c r="I22" s="23">
        <f>projections!I4</f>
        <v>9133.23</v>
      </c>
      <c r="J22" s="52">
        <f>projections!J4</f>
        <v>0.76606799999999997</v>
      </c>
      <c r="K22" s="45">
        <f>'SS3 output'!B131</f>
        <v>3844.33</v>
      </c>
      <c r="L22" s="24">
        <f>'SS3 output'!H77</f>
        <v>9927.19</v>
      </c>
      <c r="M22" s="55">
        <f>'SS3 output'!I77</f>
        <v>0.87831499999999996</v>
      </c>
      <c r="P22" s="62">
        <v>2027</v>
      </c>
      <c r="Q22" s="73">
        <v>3204.19</v>
      </c>
      <c r="R22" s="74">
        <v>2637.48</v>
      </c>
      <c r="S22" s="22">
        <v>6435.28</v>
      </c>
      <c r="T22" s="65">
        <v>0.41637600000000002</v>
      </c>
      <c r="U22" s="71">
        <v>3434.28</v>
      </c>
      <c r="V22" s="23">
        <v>9133.25</v>
      </c>
      <c r="W22" s="66">
        <v>0.766069</v>
      </c>
      <c r="X22" s="72">
        <v>3844.33</v>
      </c>
      <c r="Y22" s="24">
        <v>9927.19</v>
      </c>
      <c r="Z22" s="68">
        <v>0.87831499999999996</v>
      </c>
    </row>
    <row r="23" spans="1:26" x14ac:dyDescent="0.25">
      <c r="C23" s="1">
        <v>2028</v>
      </c>
      <c r="D23" s="33">
        <f>projections!H5</f>
        <v>3186.43</v>
      </c>
      <c r="E23" s="42">
        <f>'SS3 output'!B61</f>
        <v>2474.14</v>
      </c>
      <c r="F23" s="22">
        <f>'SS3 output'!H7</f>
        <v>5958.81</v>
      </c>
      <c r="G23" s="50">
        <f>'SS3 output'!I7</f>
        <v>0.38554699999999997</v>
      </c>
      <c r="H23" s="26">
        <f>projections!E5</f>
        <v>3308.86</v>
      </c>
      <c r="I23" s="23">
        <f>projections!I5</f>
        <v>8750.74</v>
      </c>
      <c r="J23" s="52">
        <f>projections!J5</f>
        <v>0.733985</v>
      </c>
      <c r="K23" s="45">
        <f>'SS3 output'!B132</f>
        <v>3693.26</v>
      </c>
      <c r="L23" s="24">
        <f>'SS3 output'!H78</f>
        <v>9474.2000000000007</v>
      </c>
      <c r="M23" s="55">
        <f>'SS3 output'!I78</f>
        <v>0.83823700000000001</v>
      </c>
      <c r="P23" s="62">
        <v>2028</v>
      </c>
      <c r="Q23" s="73">
        <v>3079.72</v>
      </c>
      <c r="R23" s="74">
        <v>2484.75</v>
      </c>
      <c r="S23" s="22">
        <v>5988.56</v>
      </c>
      <c r="T23" s="65">
        <v>0.38747199999999998</v>
      </c>
      <c r="U23" s="71">
        <v>3318.67</v>
      </c>
      <c r="V23" s="23">
        <v>8780.1</v>
      </c>
      <c r="W23" s="66">
        <v>0.73644799999999999</v>
      </c>
      <c r="X23" s="72">
        <v>3703.54</v>
      </c>
      <c r="Y23" s="24">
        <v>9504.64</v>
      </c>
      <c r="Z23" s="68">
        <v>0.84092900000000004</v>
      </c>
    </row>
    <row r="24" spans="1:26" x14ac:dyDescent="0.25">
      <c r="C24" s="1">
        <v>2029</v>
      </c>
      <c r="D24" s="33">
        <f>projections!H6</f>
        <v>3104.32</v>
      </c>
      <c r="E24" s="42">
        <f>'SS3 output'!B62</f>
        <v>2381.4</v>
      </c>
      <c r="F24" s="22">
        <f>'SS3 output'!H8</f>
        <v>5698.46</v>
      </c>
      <c r="G24" s="50">
        <f>'SS3 output'!I8</f>
        <v>0.36870199999999997</v>
      </c>
      <c r="H24" s="26">
        <f>projections!E6</f>
        <v>3233.67</v>
      </c>
      <c r="I24" s="23">
        <f>projections!I6</f>
        <v>8546.14</v>
      </c>
      <c r="J24" s="52">
        <f>projections!J6</f>
        <v>0.71682400000000002</v>
      </c>
      <c r="K24" s="45">
        <f>'SS3 output'!B133</f>
        <v>3597.37</v>
      </c>
      <c r="L24" s="24">
        <f>'SS3 output'!H79</f>
        <v>9208.59</v>
      </c>
      <c r="M24" s="55">
        <f>'SS3 output'!I79</f>
        <v>0.81473600000000002</v>
      </c>
      <c r="P24" s="62">
        <v>2029</v>
      </c>
      <c r="Q24" s="73">
        <v>2998.24</v>
      </c>
      <c r="R24" s="74">
        <v>2400.7600000000002</v>
      </c>
      <c r="S24" s="22">
        <v>5752.54</v>
      </c>
      <c r="T24" s="65">
        <v>0.37220199999999998</v>
      </c>
      <c r="U24" s="71">
        <v>3251.89</v>
      </c>
      <c r="V24" s="23">
        <v>8600.5300000000007</v>
      </c>
      <c r="W24" s="66">
        <v>0.72138599999999997</v>
      </c>
      <c r="X24" s="72">
        <v>3616.31</v>
      </c>
      <c r="Y24" s="24">
        <v>9264.56</v>
      </c>
      <c r="Z24" s="68">
        <v>0.81968799999999997</v>
      </c>
    </row>
    <row r="25" spans="1:26" x14ac:dyDescent="0.25">
      <c r="C25" s="1">
        <v>2030</v>
      </c>
      <c r="D25" s="33">
        <f>projections!H7</f>
        <v>3049.57</v>
      </c>
      <c r="E25" s="42">
        <f>'SS3 output'!B63</f>
        <v>2334.4299999999998</v>
      </c>
      <c r="F25" s="22">
        <f>'SS3 output'!H9</f>
        <v>5525.01</v>
      </c>
      <c r="G25" s="50">
        <f>'SS3 output'!I9</f>
        <v>0.35748000000000002</v>
      </c>
      <c r="H25" s="26">
        <f>projections!E7</f>
        <v>3186.59</v>
      </c>
      <c r="I25" s="23">
        <f>projections!I7</f>
        <v>8365.9</v>
      </c>
      <c r="J25" s="52">
        <f>projections!J7</f>
        <v>0.70170600000000005</v>
      </c>
      <c r="K25" s="45">
        <f>'SS3 output'!B134</f>
        <v>3534.39</v>
      </c>
      <c r="L25" s="24">
        <f>'SS3 output'!H80</f>
        <v>8976.2900000000009</v>
      </c>
      <c r="M25" s="55">
        <f>'SS3 output'!I80</f>
        <v>0.79418299999999997</v>
      </c>
      <c r="P25" s="62">
        <v>2030</v>
      </c>
      <c r="Q25" s="73">
        <v>2942.81</v>
      </c>
      <c r="R25" s="74">
        <v>2361.66</v>
      </c>
      <c r="S25" s="22">
        <v>5600.31</v>
      </c>
      <c r="T25" s="65">
        <v>0.36235200000000001</v>
      </c>
      <c r="U25" s="71">
        <v>3212.68</v>
      </c>
      <c r="V25" s="23">
        <v>8443.2800000000007</v>
      </c>
      <c r="W25" s="66">
        <v>0.70819600000000005</v>
      </c>
      <c r="X25" s="72">
        <v>3561.15</v>
      </c>
      <c r="Y25" s="24">
        <v>9054.9699999999993</v>
      </c>
      <c r="Z25" s="68">
        <v>0.80114399999999997</v>
      </c>
    </row>
    <row r="26" spans="1:26" x14ac:dyDescent="0.25">
      <c r="C26" s="1">
        <v>2031</v>
      </c>
      <c r="D26" s="33">
        <f>projections!H8</f>
        <v>2988.67</v>
      </c>
      <c r="E26" s="42">
        <f>'SS3 output'!B64</f>
        <v>2293.36</v>
      </c>
      <c r="F26" s="22">
        <f>'SS3 output'!H10</f>
        <v>5362.46</v>
      </c>
      <c r="G26" s="50">
        <f>'SS3 output'!I10</f>
        <v>0.34696199999999999</v>
      </c>
      <c r="H26" s="26">
        <f>projections!E8</f>
        <v>3132.78</v>
      </c>
      <c r="I26" s="23">
        <f>projections!I8</f>
        <v>8153.32</v>
      </c>
      <c r="J26" s="52">
        <f>projections!J8</f>
        <v>0.68387600000000004</v>
      </c>
      <c r="K26" s="45">
        <f>'SS3 output'!B135</f>
        <v>3463.88</v>
      </c>
      <c r="L26" s="24">
        <f>'SS3 output'!H81</f>
        <v>8713.81</v>
      </c>
      <c r="M26" s="55">
        <f>'SS3 output'!I81</f>
        <v>0.77096100000000001</v>
      </c>
      <c r="P26" s="62">
        <v>2031</v>
      </c>
      <c r="Q26" s="73">
        <v>2884.62</v>
      </c>
      <c r="R26" s="74">
        <v>2328.2800000000002</v>
      </c>
      <c r="S26" s="22">
        <v>5457.49</v>
      </c>
      <c r="T26" s="65">
        <v>0.35311100000000001</v>
      </c>
      <c r="U26" s="71">
        <v>3166.43</v>
      </c>
      <c r="V26" s="23">
        <v>8252.2900000000009</v>
      </c>
      <c r="W26" s="66">
        <v>0.69217700000000004</v>
      </c>
      <c r="X26" s="72">
        <v>3497.98</v>
      </c>
      <c r="Y26" s="24">
        <v>8813.31</v>
      </c>
      <c r="Z26" s="68">
        <v>0.77976299999999998</v>
      </c>
    </row>
    <row r="27" spans="1:26" x14ac:dyDescent="0.25">
      <c r="C27" s="1">
        <v>2032</v>
      </c>
      <c r="D27" s="33">
        <f>projections!H9</f>
        <v>2904.61</v>
      </c>
      <c r="E27" s="42">
        <f>'SS3 output'!B65</f>
        <v>2234.88</v>
      </c>
      <c r="F27" s="22">
        <f>'SS3 output'!H11</f>
        <v>5180.2</v>
      </c>
      <c r="G27" s="50">
        <f>'SS3 output'!I11</f>
        <v>0.33517000000000002</v>
      </c>
      <c r="H27" s="26">
        <f>projections!E9</f>
        <v>3054.27</v>
      </c>
      <c r="I27" s="23">
        <f>projections!I9</f>
        <v>7901.3</v>
      </c>
      <c r="J27" s="52">
        <f>projections!J9</f>
        <v>0.66273700000000002</v>
      </c>
      <c r="K27" s="45">
        <f>'SS3 output'!B136</f>
        <v>3365.31</v>
      </c>
      <c r="L27" s="24">
        <f>'SS3 output'!H82</f>
        <v>8411.24</v>
      </c>
      <c r="M27" s="55">
        <f>'SS3 output'!I82</f>
        <v>0.74419000000000002</v>
      </c>
      <c r="P27" s="62">
        <v>2032</v>
      </c>
      <c r="Q27" s="73">
        <v>2800.8</v>
      </c>
      <c r="R27" s="74">
        <v>2277.2600000000002</v>
      </c>
      <c r="S27" s="22">
        <v>5293.76</v>
      </c>
      <c r="T27" s="65">
        <v>0.34251700000000002</v>
      </c>
      <c r="U27" s="71">
        <v>3094.81</v>
      </c>
      <c r="V27" s="23">
        <v>8019.77</v>
      </c>
      <c r="W27" s="66">
        <v>0.67267399999999999</v>
      </c>
      <c r="X27" s="72">
        <v>3405.99</v>
      </c>
      <c r="Y27" s="24">
        <v>8529.15</v>
      </c>
      <c r="Z27" s="68">
        <v>0.75462300000000004</v>
      </c>
    </row>
    <row r="28" spans="1:26" x14ac:dyDescent="0.25">
      <c r="C28" s="1">
        <v>2033</v>
      </c>
      <c r="D28" s="33">
        <f>projections!H10</f>
        <v>2803.2</v>
      </c>
      <c r="E28" s="42">
        <f>'SS3 output'!B66</f>
        <v>2159.46</v>
      </c>
      <c r="F28" s="22">
        <f>'SS3 output'!H12</f>
        <v>4979.4399999999996</v>
      </c>
      <c r="G28" s="50">
        <f>'SS3 output'!I12</f>
        <v>0.32218000000000002</v>
      </c>
      <c r="H28" s="26">
        <f>projections!E10</f>
        <v>2956.96</v>
      </c>
      <c r="I28" s="23">
        <f>projections!I10</f>
        <v>7626.89</v>
      </c>
      <c r="J28" s="52">
        <f>projections!J10</f>
        <v>0.63971999999999996</v>
      </c>
      <c r="K28" s="45">
        <f>'SS3 output'!B137</f>
        <v>3246.08</v>
      </c>
      <c r="L28" s="24">
        <f>'SS3 output'!H83</f>
        <v>8086.6</v>
      </c>
      <c r="M28" s="55">
        <f>'SS3 output'!I83</f>
        <v>0.71546699999999996</v>
      </c>
      <c r="P28" s="62">
        <v>2033</v>
      </c>
      <c r="Q28" s="73">
        <v>2700.41</v>
      </c>
      <c r="R28" s="74">
        <v>2209.2600000000002</v>
      </c>
      <c r="S28" s="22">
        <v>5111.3900000000003</v>
      </c>
      <c r="T28" s="65">
        <v>0.33071800000000001</v>
      </c>
      <c r="U28" s="71">
        <v>3003.8</v>
      </c>
      <c r="V28" s="23">
        <v>7763.33</v>
      </c>
      <c r="W28" s="66">
        <v>0.65116399999999997</v>
      </c>
      <c r="X28" s="72">
        <v>3292.65</v>
      </c>
      <c r="Y28" s="24">
        <v>8221.18</v>
      </c>
      <c r="Z28" s="68">
        <v>0.72737499999999999</v>
      </c>
    </row>
    <row r="29" spans="1:26" x14ac:dyDescent="0.25">
      <c r="C29" s="1">
        <v>2034</v>
      </c>
      <c r="D29" s="33">
        <f>projections!H11</f>
        <v>2697.45</v>
      </c>
      <c r="E29" s="42">
        <f>'SS3 output'!B67</f>
        <v>2076.25</v>
      </c>
      <c r="F29" s="22">
        <f>'SS3 output'!H13</f>
        <v>4773.2</v>
      </c>
      <c r="G29" s="50">
        <f>'SS3 output'!I13</f>
        <v>0.308836</v>
      </c>
      <c r="H29" s="26">
        <f>projections!E11</f>
        <v>2854.44</v>
      </c>
      <c r="I29" s="23">
        <f>projections!I11</f>
        <v>7352.64</v>
      </c>
      <c r="J29" s="52">
        <f>projections!J11</f>
        <v>0.61671799999999999</v>
      </c>
      <c r="K29" s="45">
        <f>'SS3 output'!B138</f>
        <v>3122.24</v>
      </c>
      <c r="L29" s="24">
        <f>'SS3 output'!H84</f>
        <v>7764.7</v>
      </c>
      <c r="M29" s="55">
        <f>'SS3 output'!I84</f>
        <v>0.68698700000000001</v>
      </c>
      <c r="P29" s="62">
        <v>2034</v>
      </c>
      <c r="Q29" s="73">
        <v>2598.73</v>
      </c>
      <c r="R29" s="74">
        <v>2133.35</v>
      </c>
      <c r="S29" s="22">
        <v>4923.3</v>
      </c>
      <c r="T29" s="65">
        <v>0.318548</v>
      </c>
      <c r="U29" s="71">
        <v>2906.86</v>
      </c>
      <c r="V29" s="23">
        <v>7505.27</v>
      </c>
      <c r="W29" s="66">
        <v>0.62951900000000005</v>
      </c>
      <c r="X29" s="72">
        <v>3173.87</v>
      </c>
      <c r="Y29" s="24">
        <v>7913.92</v>
      </c>
      <c r="Z29" s="68">
        <v>0.70018999999999998</v>
      </c>
    </row>
    <row r="30" spans="1:26" x14ac:dyDescent="0.25">
      <c r="C30" s="1">
        <v>2035</v>
      </c>
      <c r="D30" s="33">
        <f>projections!H12</f>
        <v>2600.09</v>
      </c>
      <c r="E30" s="42">
        <f>'SS3 output'!B68</f>
        <v>1993.12</v>
      </c>
      <c r="F30" s="22">
        <f>'SS3 output'!H14</f>
        <v>4573.1499999999996</v>
      </c>
      <c r="G30" s="50">
        <f>'SS3 output'!I14</f>
        <v>0.29589300000000002</v>
      </c>
      <c r="H30" s="26">
        <f>projections!E12</f>
        <v>2757.25</v>
      </c>
      <c r="I30" s="23">
        <f>projections!I12</f>
        <v>7095.74</v>
      </c>
      <c r="J30" s="52">
        <f>projections!J12</f>
        <v>0.59516899999999995</v>
      </c>
      <c r="K30" s="45">
        <f>'SS3 output'!B139</f>
        <v>3006.11</v>
      </c>
      <c r="L30" s="24">
        <f>'SS3 output'!H85</f>
        <v>7464.98</v>
      </c>
      <c r="M30" s="55">
        <f>'SS3 output'!I85</f>
        <v>0.66046899999999997</v>
      </c>
      <c r="P30" s="62">
        <v>2035</v>
      </c>
      <c r="Q30" s="73">
        <v>2499.11</v>
      </c>
      <c r="R30" s="74">
        <v>2057.14</v>
      </c>
      <c r="S30" s="22">
        <v>4740.47</v>
      </c>
      <c r="T30" s="65">
        <v>0.30671799999999999</v>
      </c>
      <c r="U30" s="71">
        <v>2814.31</v>
      </c>
      <c r="V30" s="23">
        <v>7261.99</v>
      </c>
      <c r="W30" s="66">
        <v>0.60911300000000002</v>
      </c>
      <c r="X30" s="72">
        <v>3061.72</v>
      </c>
      <c r="Y30" s="24">
        <v>7625.97</v>
      </c>
      <c r="Z30" s="68">
        <v>0.67471300000000001</v>
      </c>
    </row>
    <row r="31" spans="1:26" ht="15.75" thickBot="1" x14ac:dyDescent="0.3">
      <c r="C31" s="3">
        <v>2036</v>
      </c>
      <c r="D31" s="34">
        <f>projections!H13</f>
        <v>2510.56</v>
      </c>
      <c r="E31" s="43">
        <f>'SS3 output'!B69</f>
        <v>1914.15</v>
      </c>
      <c r="F31" s="35">
        <f>'SS3 output'!H15</f>
        <v>4385.13</v>
      </c>
      <c r="G31" s="51">
        <f>'SS3 output'!I15</f>
        <v>0.28372700000000001</v>
      </c>
      <c r="H31" s="29">
        <f>projections!E13</f>
        <v>2670.81</v>
      </c>
      <c r="I31" s="30">
        <f>projections!I13</f>
        <v>6865.62</v>
      </c>
      <c r="J31" s="53">
        <f>projections!J13</f>
        <v>0.57586800000000005</v>
      </c>
      <c r="K31" s="46">
        <f>'SS3 output'!B140</f>
        <v>2904.1</v>
      </c>
      <c r="L31" s="31">
        <f>'SS3 output'!H86</f>
        <v>7198.67</v>
      </c>
      <c r="M31" s="56">
        <f>'SS3 output'!I86</f>
        <v>0.636907</v>
      </c>
      <c r="P31" s="3">
        <v>2036</v>
      </c>
      <c r="Q31" s="34">
        <v>2412.54</v>
      </c>
      <c r="R31" s="43">
        <v>1985.37</v>
      </c>
      <c r="S31" s="35">
        <v>4570.34</v>
      </c>
      <c r="T31" s="51">
        <v>0.29570999999999997</v>
      </c>
      <c r="U31" s="29">
        <v>2732.21</v>
      </c>
      <c r="V31" s="30">
        <v>7044.67</v>
      </c>
      <c r="W31" s="53">
        <v>0.59088600000000002</v>
      </c>
      <c r="X31" s="46">
        <v>2963.27</v>
      </c>
      <c r="Y31" s="31">
        <v>7370.32</v>
      </c>
      <c r="Z31" s="56">
        <v>0.65209399999999995</v>
      </c>
    </row>
  </sheetData>
  <mergeCells count="12">
    <mergeCell ref="F4:G4"/>
    <mergeCell ref="I4:J4"/>
    <mergeCell ref="L4:M4"/>
    <mergeCell ref="F18:G18"/>
    <mergeCell ref="I18:J18"/>
    <mergeCell ref="L18:M18"/>
    <mergeCell ref="S4:T4"/>
    <mergeCell ref="V4:W4"/>
    <mergeCell ref="Y4:Z4"/>
    <mergeCell ref="S18:T18"/>
    <mergeCell ref="V18:W18"/>
    <mergeCell ref="Y18:Z18"/>
  </mergeCells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D8CE-7433-4D00-AD8E-4DAF09D6025B}">
  <dimension ref="A1:J16"/>
  <sheetViews>
    <sheetView workbookViewId="0">
      <selection activeCell="C37" sqref="C37"/>
    </sheetView>
  </sheetViews>
  <sheetFormatPr defaultRowHeight="15" x14ac:dyDescent="0.25"/>
  <cols>
    <col min="1" max="1" width="5.140625" bestFit="1" customWidth="1"/>
    <col min="2" max="3" width="16.85546875" bestFit="1" customWidth="1"/>
    <col min="4" max="4" width="19" bestFit="1" customWidth="1"/>
    <col min="5" max="8" width="11.85546875" bestFit="1" customWidth="1"/>
    <col min="9" max="9" width="16.140625" bestFit="1" customWidth="1"/>
    <col min="10" max="10" width="16.7109375" bestFit="1" customWidth="1"/>
  </cols>
  <sheetData>
    <row r="1" spans="1:10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</row>
    <row r="2" spans="1:10" x14ac:dyDescent="0.25">
      <c r="A2">
        <v>2025</v>
      </c>
      <c r="B2" t="s">
        <v>28</v>
      </c>
      <c r="C2" t="s">
        <v>28</v>
      </c>
      <c r="D2">
        <v>1598.72</v>
      </c>
      <c r="E2" t="s">
        <v>28</v>
      </c>
      <c r="F2" t="s">
        <v>28</v>
      </c>
      <c r="G2" t="s">
        <v>28</v>
      </c>
      <c r="H2" t="s">
        <v>28</v>
      </c>
      <c r="I2">
        <v>9924.89</v>
      </c>
      <c r="J2">
        <v>0.83247000000000004</v>
      </c>
    </row>
    <row r="3" spans="1:10" x14ac:dyDescent="0.25">
      <c r="A3">
        <v>2026</v>
      </c>
      <c r="B3" t="s">
        <v>28</v>
      </c>
      <c r="C3" t="s">
        <v>28</v>
      </c>
      <c r="D3">
        <v>1521.61</v>
      </c>
      <c r="E3" t="s">
        <v>28</v>
      </c>
      <c r="F3" t="s">
        <v>28</v>
      </c>
      <c r="G3" t="s">
        <v>28</v>
      </c>
      <c r="H3" t="s">
        <v>28</v>
      </c>
      <c r="I3">
        <v>9368.9500000000007</v>
      </c>
      <c r="J3">
        <v>0.78583899999999995</v>
      </c>
    </row>
    <row r="4" spans="1:10" x14ac:dyDescent="0.25">
      <c r="A4">
        <v>2027</v>
      </c>
      <c r="B4" t="s">
        <v>28</v>
      </c>
      <c r="C4" t="s">
        <v>28</v>
      </c>
      <c r="D4" t="s">
        <v>28</v>
      </c>
      <c r="E4">
        <v>3434.27</v>
      </c>
      <c r="F4" s="9">
        <v>0.96599999999999997</v>
      </c>
      <c r="G4">
        <v>3317.51</v>
      </c>
      <c r="H4">
        <v>3317.51</v>
      </c>
      <c r="I4">
        <v>9133.23</v>
      </c>
      <c r="J4">
        <v>0.76606799999999997</v>
      </c>
    </row>
    <row r="5" spans="1:10" x14ac:dyDescent="0.25">
      <c r="A5">
        <v>2028</v>
      </c>
      <c r="B5" t="s">
        <v>28</v>
      </c>
      <c r="C5" t="s">
        <v>28</v>
      </c>
      <c r="D5" t="s">
        <v>28</v>
      </c>
      <c r="E5">
        <v>3308.86</v>
      </c>
      <c r="F5" s="9">
        <v>0.96299999999999997</v>
      </c>
      <c r="G5">
        <v>3186.43</v>
      </c>
      <c r="H5">
        <v>3186.43</v>
      </c>
      <c r="I5">
        <v>8750.74</v>
      </c>
      <c r="J5">
        <v>0.733985</v>
      </c>
    </row>
    <row r="6" spans="1:10" x14ac:dyDescent="0.25">
      <c r="A6">
        <v>2029</v>
      </c>
      <c r="B6" t="s">
        <v>28</v>
      </c>
      <c r="C6" t="s">
        <v>28</v>
      </c>
      <c r="D6" t="s">
        <v>28</v>
      </c>
      <c r="E6">
        <v>3233.67</v>
      </c>
      <c r="F6" s="9">
        <v>0.96</v>
      </c>
      <c r="G6">
        <v>3104.32</v>
      </c>
      <c r="H6">
        <v>3104.32</v>
      </c>
      <c r="I6">
        <v>8546.14</v>
      </c>
      <c r="J6">
        <v>0.71682400000000002</v>
      </c>
    </row>
    <row r="7" spans="1:10" x14ac:dyDescent="0.25">
      <c r="A7">
        <v>2030</v>
      </c>
      <c r="B7" t="s">
        <v>28</v>
      </c>
      <c r="C7" t="s">
        <v>28</v>
      </c>
      <c r="D7" t="s">
        <v>28</v>
      </c>
      <c r="E7">
        <v>3186.59</v>
      </c>
      <c r="F7" s="9">
        <v>0.95699999999999996</v>
      </c>
      <c r="G7">
        <v>3049.57</v>
      </c>
      <c r="H7">
        <v>3049.57</v>
      </c>
      <c r="I7">
        <v>8365.9</v>
      </c>
      <c r="J7">
        <v>0.70170600000000005</v>
      </c>
    </row>
    <row r="8" spans="1:10" x14ac:dyDescent="0.25">
      <c r="A8">
        <v>2031</v>
      </c>
      <c r="B8" t="s">
        <v>28</v>
      </c>
      <c r="C8" t="s">
        <v>28</v>
      </c>
      <c r="D8" t="s">
        <v>28</v>
      </c>
      <c r="E8">
        <v>3132.78</v>
      </c>
      <c r="F8" s="9">
        <v>0.95399999999999996</v>
      </c>
      <c r="G8">
        <v>2988.67</v>
      </c>
      <c r="H8">
        <v>2988.67</v>
      </c>
      <c r="I8">
        <v>8153.32</v>
      </c>
      <c r="J8">
        <v>0.68387600000000004</v>
      </c>
    </row>
    <row r="9" spans="1:10" x14ac:dyDescent="0.25">
      <c r="A9">
        <v>2032</v>
      </c>
      <c r="B9" t="s">
        <v>28</v>
      </c>
      <c r="C9" t="s">
        <v>28</v>
      </c>
      <c r="D9" t="s">
        <v>28</v>
      </c>
      <c r="E9">
        <v>3054.27</v>
      </c>
      <c r="F9" s="9">
        <v>0.95099999999999996</v>
      </c>
      <c r="G9">
        <v>2904.61</v>
      </c>
      <c r="H9">
        <v>2904.61</v>
      </c>
      <c r="I9">
        <v>7901.3</v>
      </c>
      <c r="J9">
        <v>0.66273700000000002</v>
      </c>
    </row>
    <row r="10" spans="1:10" x14ac:dyDescent="0.25">
      <c r="A10">
        <v>2033</v>
      </c>
      <c r="B10" t="s">
        <v>28</v>
      </c>
      <c r="C10" t="s">
        <v>28</v>
      </c>
      <c r="D10" t="s">
        <v>28</v>
      </c>
      <c r="E10">
        <v>2956.96</v>
      </c>
      <c r="F10" s="9">
        <v>0.94799999999999995</v>
      </c>
      <c r="G10">
        <v>2803.2</v>
      </c>
      <c r="H10">
        <v>2803.2</v>
      </c>
      <c r="I10">
        <v>7626.89</v>
      </c>
      <c r="J10">
        <v>0.63971999999999996</v>
      </c>
    </row>
    <row r="11" spans="1:10" x14ac:dyDescent="0.25">
      <c r="A11">
        <v>2034</v>
      </c>
      <c r="B11" t="s">
        <v>28</v>
      </c>
      <c r="C11" t="s">
        <v>28</v>
      </c>
      <c r="D11" t="s">
        <v>28</v>
      </c>
      <c r="E11">
        <v>2854.44</v>
      </c>
      <c r="F11" s="9">
        <v>0.94499999999999995</v>
      </c>
      <c r="G11">
        <v>2697.45</v>
      </c>
      <c r="H11">
        <v>2697.45</v>
      </c>
      <c r="I11">
        <v>7352.64</v>
      </c>
      <c r="J11">
        <v>0.61671799999999999</v>
      </c>
    </row>
    <row r="12" spans="1:10" x14ac:dyDescent="0.25">
      <c r="A12">
        <v>2035</v>
      </c>
      <c r="B12" t="s">
        <v>28</v>
      </c>
      <c r="C12" t="s">
        <v>28</v>
      </c>
      <c r="D12" t="s">
        <v>28</v>
      </c>
      <c r="E12">
        <v>2757.25</v>
      </c>
      <c r="F12" s="9">
        <v>0.94299999999999995</v>
      </c>
      <c r="G12">
        <v>2600.09</v>
      </c>
      <c r="H12">
        <v>2600.09</v>
      </c>
      <c r="I12">
        <v>7095.74</v>
      </c>
      <c r="J12">
        <v>0.59516899999999995</v>
      </c>
    </row>
    <row r="13" spans="1:10" x14ac:dyDescent="0.25">
      <c r="A13">
        <v>2036</v>
      </c>
      <c r="B13" t="s">
        <v>28</v>
      </c>
      <c r="C13" t="s">
        <v>28</v>
      </c>
      <c r="D13" t="s">
        <v>28</v>
      </c>
      <c r="E13">
        <v>2670.81</v>
      </c>
      <c r="F13" s="9">
        <v>0.94</v>
      </c>
      <c r="G13">
        <v>2510.56</v>
      </c>
      <c r="H13">
        <v>2510.56</v>
      </c>
      <c r="I13">
        <v>6865.62</v>
      </c>
      <c r="J13">
        <v>0.57586800000000005</v>
      </c>
    </row>
    <row r="15" spans="1:10" x14ac:dyDescent="0.25">
      <c r="A15" t="s">
        <v>165</v>
      </c>
    </row>
    <row r="16" spans="1:10" x14ac:dyDescent="0.25">
      <c r="A16" t="s">
        <v>166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forecast.file.details</vt:lpstr>
      <vt:lpstr>SS3 output</vt:lpstr>
      <vt:lpstr>decision.table v2</vt:lpstr>
      <vt:lpstr>projections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Field</dc:creator>
  <cp:lastModifiedBy>Edward Dick</cp:lastModifiedBy>
  <dcterms:created xsi:type="dcterms:W3CDTF">2025-07-15T04:57:04Z</dcterms:created>
  <dcterms:modified xsi:type="dcterms:W3CDTF">2025-08-25T21:40:57Z</dcterms:modified>
</cp:coreProperties>
</file>