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66925"/>
  <mc:AlternateContent xmlns:mc="http://schemas.openxmlformats.org/markup-compatibility/2006">
    <mc:Choice Requires="x15">
      <x15ac:absPath xmlns:x15ac="http://schemas.microsoft.com/office/spreadsheetml/2010/11/ac" url="C:\Users\jaswa\Downloads\"/>
    </mc:Choice>
  </mc:AlternateContent>
  <xr:revisionPtr revIDLastSave="0" documentId="8_{03101052-EEC4-4FB9-B023-330F8BAA8A60}" xr6:coauthVersionLast="47" xr6:coauthVersionMax="47" xr10:uidLastSave="{00000000-0000-0000-0000-000000000000}"/>
  <bookViews>
    <workbookView xWindow="-108" yWindow="-108" windowWidth="23256" windowHeight="12456" xr2:uid="{35B37FDE-4297-412D-A7C9-648DAE9ACD76}"/>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3" i="2" l="1"/>
  <c r="I44" i="2" s="1"/>
  <c r="S38" i="2"/>
  <c r="I39" i="2" s="1"/>
  <c r="S33" i="2"/>
  <c r="Q34" i="2" s="1"/>
  <c r="S28" i="2"/>
  <c r="Q29" i="2" s="1"/>
  <c r="S23" i="2"/>
  <c r="Q24" i="2" s="1"/>
  <c r="S18" i="2"/>
  <c r="Q19" i="2" s="1"/>
  <c r="S13" i="2"/>
  <c r="Q14" i="2" s="1"/>
  <c r="S8" i="2"/>
  <c r="Q9" i="2" s="1"/>
  <c r="S3" i="2"/>
  <c r="I4" i="2" s="1"/>
  <c r="M29" i="2" l="1"/>
  <c r="M14" i="2"/>
  <c r="E41" i="2"/>
  <c r="I21" i="2" l="1"/>
  <c r="J20" i="2" s="1"/>
  <c r="E12" i="2" l="1"/>
  <c r="A26" i="2" s="1"/>
  <c r="B25" i="2" s="1"/>
</calcChain>
</file>

<file path=xl/sharedStrings.xml><?xml version="1.0" encoding="utf-8"?>
<sst xmlns="http://schemas.openxmlformats.org/spreadsheetml/2006/main" count="23" uniqueCount="20">
  <si>
    <t>GoodRisk</t>
  </si>
  <si>
    <t>High</t>
  </si>
  <si>
    <t>Grant credit</t>
  </si>
  <si>
    <t>Hire</t>
  </si>
  <si>
    <t>Med</t>
  </si>
  <si>
    <t>Low</t>
  </si>
  <si>
    <t>BadRisk</t>
  </si>
  <si>
    <t>DontHire</t>
  </si>
  <si>
    <t>Buy</t>
  </si>
  <si>
    <t>Don't grant credit</t>
  </si>
  <si>
    <t>Don't buy</t>
  </si>
  <si>
    <t>Copy Makers Inc. (CMI) has just received a credit est from a new customer who wants to purchase a copying machine. As input to its decision of whether to grant credit, CMI has made the following estimates and assumptions:</t>
  </si>
  <si>
    <t>If CMI denies the customer credit, there is a 20 percent chance that the customer will buy the copying machine with cash anyway.</t>
  </si>
  <si>
    <t>If CMI grants credit and the customer is a bad credit risk, CMI has two options. Under the first option, CMI would continue to send the customer a bill and hope it is eventually paid. Under this option, CMI will collect 100 percent, 50 percent, or 0 percent of the amount owed, with probabilities 0.1, 0.2, and 0.7, respectively. Under the second option, CMI would vigorously pursue the collection of the amount owed. To do so would cost CMI 25 percent of the amount owed, regardless of the amount eventually collected. Under this second option, CMI will again collect 100 percent, 50 percent, or 0 percent of the amount owed, with probabilities 0.3 0.5, and 0.2, respectively.</t>
  </si>
  <si>
    <t>The copy machine sells for $8,000 and costs CMI $5,000. Nonvigorous enforcement has no cost, while vigorous enforcement costs $2,000.</t>
  </si>
  <si>
    <t>b. What is the optimal expected value?</t>
  </si>
  <si>
    <t>a. What is the complete, optimal decision strategy for CMI?</t>
  </si>
  <si>
    <t>If CMI grants credit, there is a 70 percent chance the customer will be a good credit risk. If CMI grants credit and the customer is a good credit risk, CMI will collect 100 percent of the purchase price.</t>
  </si>
  <si>
    <t>Giving credit is the best option. If the consumer is a bad credit risk, use aggressive collection measures.</t>
  </si>
  <si>
    <r>
      <t>The estimated salary is</t>
    </r>
    <r>
      <rPr>
        <sz val="11"/>
        <color rgb="FFFF0000"/>
        <rFont val="Calibri"/>
        <family val="2"/>
        <scheme val="minor"/>
      </rPr>
      <t xml:space="preserve"> $6,900</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</si>
</sst>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xf numFmtId="0" fontId="0" fillId="0" borderId="0" xfId="0" applyAlignment="1">
      <alignment wrapText="1"/>
    </xf>
    <xf numFmtId="9" fontId="0" fillId="0" borderId="0" xfId="0" applyNumberFormat="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133350</xdr:colOff>
      <xdr:row>24</xdr:row>
      <xdr:rowOff>152400</xdr:rowOff>
    </xdr:to>
    <xdr:sp macro="" textlink="">
      <xdr:nvSpPr>
        <xdr:cNvPr id="2" name="Solver_shape$B$25">
          <a:extLst>
            <a:ext uri="{FF2B5EF4-FFF2-40B4-BE49-F238E27FC236}">
              <a16:creationId xmlns:a16="http://schemas.microsoft.com/office/drawing/2014/main" id="{7F3B7340-3605-4D12-865F-BF577DC7C8B2}"/>
            </a:ext>
          </a:extLst>
        </xdr:cNvPr>
        <xdr:cNvSpPr/>
      </xdr:nvSpPr>
      <xdr:spPr>
        <a:xfrm>
          <a:off x="609600" y="4389120"/>
          <a:ext cx="156210" cy="152400"/>
        </a:xfrm>
        <a:prstGeom prst="flowChartProcess">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24</xdr:row>
      <xdr:rowOff>76200</xdr:rowOff>
    </xdr:from>
    <xdr:to>
      <xdr:col>1</xdr:col>
      <xdr:colOff>0</xdr:colOff>
      <xdr:row>24</xdr:row>
      <xdr:rowOff>76200</xdr:rowOff>
    </xdr:to>
    <xdr:cxnSp macro="">
      <xdr:nvCxnSpPr>
        <xdr:cNvPr id="3" name="Solver_line$B$25">
          <a:extLst>
            <a:ext uri="{FF2B5EF4-FFF2-40B4-BE49-F238E27FC236}">
              <a16:creationId xmlns:a16="http://schemas.microsoft.com/office/drawing/2014/main" id="{AC612584-A2B9-4CE3-BBA2-D6A788C65C6B}"/>
            </a:ext>
          </a:extLst>
        </xdr:cNvPr>
        <xdr:cNvCxnSpPr/>
      </xdr:nvCxnSpPr>
      <xdr:spPr>
        <a:xfrm>
          <a:off x="0" y="4465320"/>
          <a:ext cx="6096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xdr:row>
      <xdr:rowOff>76200</xdr:rowOff>
    </xdr:from>
    <xdr:to>
      <xdr:col>3</xdr:col>
      <xdr:colOff>0</xdr:colOff>
      <xdr:row>24</xdr:row>
      <xdr:rowOff>76200</xdr:rowOff>
    </xdr:to>
    <xdr:cxnSp macro="">
      <xdr:nvCxnSpPr>
        <xdr:cNvPr id="4" name="Solver_shapecon$F$11">
          <a:extLst>
            <a:ext uri="{FF2B5EF4-FFF2-40B4-BE49-F238E27FC236}">
              <a16:creationId xmlns:a16="http://schemas.microsoft.com/office/drawing/2014/main" id="{C0390AF2-EBF6-491A-8265-E952F6F59B2C}"/>
            </a:ext>
          </a:extLst>
        </xdr:cNvPr>
        <xdr:cNvCxnSpPr/>
      </xdr:nvCxnSpPr>
      <xdr:spPr>
        <a:xfrm flipV="1">
          <a:off x="746760" y="1905000"/>
          <a:ext cx="251460" cy="25603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10</xdr:row>
      <xdr:rowOff>0</xdr:rowOff>
    </xdr:from>
    <xdr:to>
      <xdr:col>6</xdr:col>
      <xdr:colOff>0</xdr:colOff>
      <xdr:row>10</xdr:row>
      <xdr:rowOff>152400</xdr:rowOff>
    </xdr:to>
    <xdr:sp macro="" textlink="">
      <xdr:nvSpPr>
        <xdr:cNvPr id="5" name="Solver_shape$F$11">
          <a:extLst>
            <a:ext uri="{FF2B5EF4-FFF2-40B4-BE49-F238E27FC236}">
              <a16:creationId xmlns:a16="http://schemas.microsoft.com/office/drawing/2014/main" id="{AD188383-FB81-4830-85E5-47B8913A5541}"/>
            </a:ext>
          </a:extLst>
        </xdr:cNvPr>
        <xdr:cNvSpPr/>
      </xdr:nvSpPr>
      <xdr:spPr>
        <a:xfrm>
          <a:off x="2468880" y="1828800"/>
          <a:ext cx="16002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10</xdr:row>
      <xdr:rowOff>76200</xdr:rowOff>
    </xdr:from>
    <xdr:to>
      <xdr:col>5</xdr:col>
      <xdr:colOff>0</xdr:colOff>
      <xdr:row>10</xdr:row>
      <xdr:rowOff>76200</xdr:rowOff>
    </xdr:to>
    <xdr:cxnSp macro="">
      <xdr:nvCxnSpPr>
        <xdr:cNvPr id="6" name="Solver_line$F$11">
          <a:extLst>
            <a:ext uri="{FF2B5EF4-FFF2-40B4-BE49-F238E27FC236}">
              <a16:creationId xmlns:a16="http://schemas.microsoft.com/office/drawing/2014/main" id="{8EBF0B51-2964-4E32-9F5C-DE71C33F565C}"/>
            </a:ext>
          </a:extLst>
        </xdr:cNvPr>
        <xdr:cNvCxnSpPr/>
      </xdr:nvCxnSpPr>
      <xdr:spPr>
        <a:xfrm>
          <a:off x="998220" y="1905000"/>
          <a:ext cx="14706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76200</xdr:rowOff>
    </xdr:from>
    <xdr:to>
      <xdr:col>7</xdr:col>
      <xdr:colOff>0</xdr:colOff>
      <xdr:row>10</xdr:row>
      <xdr:rowOff>76200</xdr:rowOff>
    </xdr:to>
    <xdr:cxnSp macro="">
      <xdr:nvCxnSpPr>
        <xdr:cNvPr id="7" name="Solver_shapecon$J$3">
          <a:extLst>
            <a:ext uri="{FF2B5EF4-FFF2-40B4-BE49-F238E27FC236}">
              <a16:creationId xmlns:a16="http://schemas.microsoft.com/office/drawing/2014/main" id="{8B7E4C51-8DF1-44F5-B1C4-CF35CD04D0F7}"/>
            </a:ext>
          </a:extLst>
        </xdr:cNvPr>
        <xdr:cNvCxnSpPr/>
      </xdr:nvCxnSpPr>
      <xdr:spPr>
        <a:xfrm flipV="1">
          <a:off x="2628900" y="441960"/>
          <a:ext cx="251460" cy="14630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2</xdr:row>
      <xdr:rowOff>0</xdr:rowOff>
    </xdr:from>
    <xdr:to>
      <xdr:col>9</xdr:col>
      <xdr:colOff>133350</xdr:colOff>
      <xdr:row>2</xdr:row>
      <xdr:rowOff>152400</xdr:rowOff>
    </xdr:to>
    <xdr:sp macro="" textlink="">
      <xdr:nvSpPr>
        <xdr:cNvPr id="8" name="Solver_shape$J$3">
          <a:extLst>
            <a:ext uri="{FF2B5EF4-FFF2-40B4-BE49-F238E27FC236}">
              <a16:creationId xmlns:a16="http://schemas.microsoft.com/office/drawing/2014/main" id="{FA23914B-7AE3-4D50-B830-7858FB110D00}"/>
            </a:ext>
          </a:extLst>
        </xdr:cNvPr>
        <xdr:cNvSpPr/>
      </xdr:nvSpPr>
      <xdr:spPr>
        <a:xfrm rot="16200000">
          <a:off x="3872865" y="363855"/>
          <a:ext cx="152400" cy="15621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xdr:row>
      <xdr:rowOff>76200</xdr:rowOff>
    </xdr:from>
    <xdr:to>
      <xdr:col>17</xdr:col>
      <xdr:colOff>0</xdr:colOff>
      <xdr:row>2</xdr:row>
      <xdr:rowOff>76200</xdr:rowOff>
    </xdr:to>
    <xdr:cxnSp macro="">
      <xdr:nvCxnSpPr>
        <xdr:cNvPr id="9" name="Solver_dash$J$3">
          <a:extLst>
            <a:ext uri="{FF2B5EF4-FFF2-40B4-BE49-F238E27FC236}">
              <a16:creationId xmlns:a16="http://schemas.microsoft.com/office/drawing/2014/main" id="{02F95590-855E-4C47-AE7E-E7DE09BA1876}"/>
            </a:ext>
          </a:extLst>
        </xdr:cNvPr>
        <xdr:cNvCxnSpPr/>
      </xdr:nvCxnSpPr>
      <xdr:spPr>
        <a:xfrm>
          <a:off x="4008120" y="441960"/>
          <a:ext cx="240030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76200</xdr:rowOff>
    </xdr:from>
    <xdr:to>
      <xdr:col>9</xdr:col>
      <xdr:colOff>0</xdr:colOff>
      <xdr:row>2</xdr:row>
      <xdr:rowOff>76200</xdr:rowOff>
    </xdr:to>
    <xdr:cxnSp macro="">
      <xdr:nvCxnSpPr>
        <xdr:cNvPr id="10" name="Solver_line$J$3">
          <a:extLst>
            <a:ext uri="{FF2B5EF4-FFF2-40B4-BE49-F238E27FC236}">
              <a16:creationId xmlns:a16="http://schemas.microsoft.com/office/drawing/2014/main" id="{075DA35F-72B4-4663-AEDF-ADAF60B5571B}"/>
            </a:ext>
          </a:extLst>
        </xdr:cNvPr>
        <xdr:cNvCxnSpPr/>
      </xdr:nvCxnSpPr>
      <xdr:spPr>
        <a:xfrm>
          <a:off x="2880360" y="441960"/>
          <a:ext cx="9906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xdr:row>
      <xdr:rowOff>76200</xdr:rowOff>
    </xdr:from>
    <xdr:to>
      <xdr:col>7</xdr:col>
      <xdr:colOff>0</xdr:colOff>
      <xdr:row>19</xdr:row>
      <xdr:rowOff>76200</xdr:rowOff>
    </xdr:to>
    <xdr:cxnSp macro="">
      <xdr:nvCxnSpPr>
        <xdr:cNvPr id="11" name="Solver_shapecon$J$20">
          <a:extLst>
            <a:ext uri="{FF2B5EF4-FFF2-40B4-BE49-F238E27FC236}">
              <a16:creationId xmlns:a16="http://schemas.microsoft.com/office/drawing/2014/main" id="{BCE802A4-2382-47B8-8114-BE1C91C3AD9C}"/>
            </a:ext>
          </a:extLst>
        </xdr:cNvPr>
        <xdr:cNvCxnSpPr/>
      </xdr:nvCxnSpPr>
      <xdr:spPr>
        <a:xfrm>
          <a:off x="2628900" y="1905000"/>
          <a:ext cx="251460" cy="164592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19</xdr:row>
      <xdr:rowOff>0</xdr:rowOff>
    </xdr:from>
    <xdr:to>
      <xdr:col>9</xdr:col>
      <xdr:colOff>133350</xdr:colOff>
      <xdr:row>19</xdr:row>
      <xdr:rowOff>152400</xdr:rowOff>
    </xdr:to>
    <xdr:sp macro="" textlink="">
      <xdr:nvSpPr>
        <xdr:cNvPr id="12" name="Solver_shape$J$20">
          <a:extLst>
            <a:ext uri="{FF2B5EF4-FFF2-40B4-BE49-F238E27FC236}">
              <a16:creationId xmlns:a16="http://schemas.microsoft.com/office/drawing/2014/main" id="{1F8A2F6B-75A1-4F9E-8661-CC9D45A3114E}"/>
            </a:ext>
          </a:extLst>
        </xdr:cNvPr>
        <xdr:cNvSpPr/>
      </xdr:nvSpPr>
      <xdr:spPr>
        <a:xfrm>
          <a:off x="3870960" y="3474720"/>
          <a:ext cx="156210" cy="152400"/>
        </a:xfrm>
        <a:prstGeom prst="flowChartProcess">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19</xdr:row>
      <xdr:rowOff>76200</xdr:rowOff>
    </xdr:from>
    <xdr:to>
      <xdr:col>9</xdr:col>
      <xdr:colOff>0</xdr:colOff>
      <xdr:row>19</xdr:row>
      <xdr:rowOff>76200</xdr:rowOff>
    </xdr:to>
    <xdr:cxnSp macro="">
      <xdr:nvCxnSpPr>
        <xdr:cNvPr id="13" name="Solver_line$J$20">
          <a:extLst>
            <a:ext uri="{FF2B5EF4-FFF2-40B4-BE49-F238E27FC236}">
              <a16:creationId xmlns:a16="http://schemas.microsoft.com/office/drawing/2014/main" id="{9548DE2F-4A88-4752-9AE3-621161E6D6CA}"/>
            </a:ext>
          </a:extLst>
        </xdr:cNvPr>
        <xdr:cNvCxnSpPr/>
      </xdr:nvCxnSpPr>
      <xdr:spPr>
        <a:xfrm>
          <a:off x="2880360" y="3550920"/>
          <a:ext cx="9906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12</xdr:row>
      <xdr:rowOff>76200</xdr:rowOff>
    </xdr:from>
    <xdr:to>
      <xdr:col>11</xdr:col>
      <xdr:colOff>0</xdr:colOff>
      <xdr:row>19</xdr:row>
      <xdr:rowOff>76200</xdr:rowOff>
    </xdr:to>
    <xdr:cxnSp macro="">
      <xdr:nvCxnSpPr>
        <xdr:cNvPr id="14" name="Solver_shapecon$N$13">
          <a:extLst>
            <a:ext uri="{FF2B5EF4-FFF2-40B4-BE49-F238E27FC236}">
              <a16:creationId xmlns:a16="http://schemas.microsoft.com/office/drawing/2014/main" id="{2B72CA08-4330-4A0F-A291-173D66FECF4B}"/>
            </a:ext>
          </a:extLst>
        </xdr:cNvPr>
        <xdr:cNvCxnSpPr/>
      </xdr:nvCxnSpPr>
      <xdr:spPr>
        <a:xfrm flipV="1">
          <a:off x="4008120" y="2270760"/>
          <a:ext cx="251460" cy="12801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12</xdr:row>
      <xdr:rowOff>0</xdr:rowOff>
    </xdr:from>
    <xdr:to>
      <xdr:col>14</xdr:col>
      <xdr:colOff>0</xdr:colOff>
      <xdr:row>12</xdr:row>
      <xdr:rowOff>152400</xdr:rowOff>
    </xdr:to>
    <xdr:sp macro="" textlink="">
      <xdr:nvSpPr>
        <xdr:cNvPr id="15" name="Solver_shape$N$13">
          <a:extLst>
            <a:ext uri="{FF2B5EF4-FFF2-40B4-BE49-F238E27FC236}">
              <a16:creationId xmlns:a16="http://schemas.microsoft.com/office/drawing/2014/main" id="{1194AC19-4D44-429F-B557-F287C2C189BD}"/>
            </a:ext>
          </a:extLst>
        </xdr:cNvPr>
        <xdr:cNvSpPr/>
      </xdr:nvSpPr>
      <xdr:spPr>
        <a:xfrm>
          <a:off x="5219700" y="2194560"/>
          <a:ext cx="16002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12</xdr:row>
      <xdr:rowOff>76200</xdr:rowOff>
    </xdr:from>
    <xdr:to>
      <xdr:col>13</xdr:col>
      <xdr:colOff>0</xdr:colOff>
      <xdr:row>12</xdr:row>
      <xdr:rowOff>76200</xdr:rowOff>
    </xdr:to>
    <xdr:cxnSp macro="">
      <xdr:nvCxnSpPr>
        <xdr:cNvPr id="16" name="Solver_line$N$13">
          <a:extLst>
            <a:ext uri="{FF2B5EF4-FFF2-40B4-BE49-F238E27FC236}">
              <a16:creationId xmlns:a16="http://schemas.microsoft.com/office/drawing/2014/main" id="{F53E73EC-5038-4156-A6D8-75C6B5F48FE4}"/>
            </a:ext>
          </a:extLst>
        </xdr:cNvPr>
        <xdr:cNvCxnSpPr/>
      </xdr:nvCxnSpPr>
      <xdr:spPr>
        <a:xfrm>
          <a:off x="4259580" y="2270760"/>
          <a:ext cx="96012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7</xdr:row>
      <xdr:rowOff>76200</xdr:rowOff>
    </xdr:from>
    <xdr:to>
      <xdr:col>15</xdr:col>
      <xdr:colOff>0</xdr:colOff>
      <xdr:row>12</xdr:row>
      <xdr:rowOff>76200</xdr:rowOff>
    </xdr:to>
    <xdr:cxnSp macro="">
      <xdr:nvCxnSpPr>
        <xdr:cNvPr id="17" name="Solver_shapecon$R$8">
          <a:extLst>
            <a:ext uri="{FF2B5EF4-FFF2-40B4-BE49-F238E27FC236}">
              <a16:creationId xmlns:a16="http://schemas.microsoft.com/office/drawing/2014/main" id="{BFC30C62-7C4E-4ED0-9B75-19D4E0899413}"/>
            </a:ext>
          </a:extLst>
        </xdr:cNvPr>
        <xdr:cNvCxnSpPr/>
      </xdr:nvCxnSpPr>
      <xdr:spPr>
        <a:xfrm flipV="1">
          <a:off x="5379720" y="1356360"/>
          <a:ext cx="251460" cy="9144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7</xdr:row>
      <xdr:rowOff>0</xdr:rowOff>
    </xdr:from>
    <xdr:to>
      <xdr:col>18</xdr:col>
      <xdr:colOff>0</xdr:colOff>
      <xdr:row>7</xdr:row>
      <xdr:rowOff>152400</xdr:rowOff>
    </xdr:to>
    <xdr:sp macro="" textlink="">
      <xdr:nvSpPr>
        <xdr:cNvPr id="18" name="Solver_shape$R$8">
          <a:extLst>
            <a:ext uri="{FF2B5EF4-FFF2-40B4-BE49-F238E27FC236}">
              <a16:creationId xmlns:a16="http://schemas.microsoft.com/office/drawing/2014/main" id="{87DBA4AD-9F24-48DF-A205-F5DBDF249B47}"/>
            </a:ext>
          </a:extLst>
        </xdr:cNvPr>
        <xdr:cNvSpPr/>
      </xdr:nvSpPr>
      <xdr:spPr>
        <a:xfrm rot="16200000">
          <a:off x="6412230" y="12763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7</xdr:row>
      <xdr:rowOff>76200</xdr:rowOff>
    </xdr:from>
    <xdr:to>
      <xdr:col>17</xdr:col>
      <xdr:colOff>0</xdr:colOff>
      <xdr:row>7</xdr:row>
      <xdr:rowOff>76200</xdr:rowOff>
    </xdr:to>
    <xdr:cxnSp macro="">
      <xdr:nvCxnSpPr>
        <xdr:cNvPr id="19" name="Solver_line$R$8">
          <a:extLst>
            <a:ext uri="{FF2B5EF4-FFF2-40B4-BE49-F238E27FC236}">
              <a16:creationId xmlns:a16="http://schemas.microsoft.com/office/drawing/2014/main" id="{329567DB-15CB-4371-88EB-CCDE70C3A948}"/>
            </a:ext>
          </a:extLst>
        </xdr:cNvPr>
        <xdr:cNvCxnSpPr/>
      </xdr:nvCxnSpPr>
      <xdr:spPr>
        <a:xfrm>
          <a:off x="5631180" y="13563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12</xdr:row>
      <xdr:rowOff>76200</xdr:rowOff>
    </xdr:from>
    <xdr:to>
      <xdr:col>15</xdr:col>
      <xdr:colOff>0</xdr:colOff>
      <xdr:row>12</xdr:row>
      <xdr:rowOff>76200</xdr:rowOff>
    </xdr:to>
    <xdr:cxnSp macro="">
      <xdr:nvCxnSpPr>
        <xdr:cNvPr id="20" name="Solver_shapecon$R$13">
          <a:extLst>
            <a:ext uri="{FF2B5EF4-FFF2-40B4-BE49-F238E27FC236}">
              <a16:creationId xmlns:a16="http://schemas.microsoft.com/office/drawing/2014/main" id="{5C31C3B1-16DD-44C4-AF1E-67FF4A749A4F}"/>
            </a:ext>
          </a:extLst>
        </xdr:cNvPr>
        <xdr:cNvCxnSpPr/>
      </xdr:nvCxnSpPr>
      <xdr:spPr>
        <a:xfrm>
          <a:off x="5379720" y="2270760"/>
          <a:ext cx="251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12</xdr:row>
      <xdr:rowOff>0</xdr:rowOff>
    </xdr:from>
    <xdr:to>
      <xdr:col>18</xdr:col>
      <xdr:colOff>0</xdr:colOff>
      <xdr:row>12</xdr:row>
      <xdr:rowOff>152400</xdr:rowOff>
    </xdr:to>
    <xdr:sp macro="" textlink="">
      <xdr:nvSpPr>
        <xdr:cNvPr id="21" name="Solver_shape$R$13">
          <a:extLst>
            <a:ext uri="{FF2B5EF4-FFF2-40B4-BE49-F238E27FC236}">
              <a16:creationId xmlns:a16="http://schemas.microsoft.com/office/drawing/2014/main" id="{916367B4-B56E-4744-9F82-6C664B80DBF6}"/>
            </a:ext>
          </a:extLst>
        </xdr:cNvPr>
        <xdr:cNvSpPr/>
      </xdr:nvSpPr>
      <xdr:spPr>
        <a:xfrm rot="16200000">
          <a:off x="6412230" y="21907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12</xdr:row>
      <xdr:rowOff>76200</xdr:rowOff>
    </xdr:from>
    <xdr:to>
      <xdr:col>17</xdr:col>
      <xdr:colOff>0</xdr:colOff>
      <xdr:row>12</xdr:row>
      <xdr:rowOff>76200</xdr:rowOff>
    </xdr:to>
    <xdr:cxnSp macro="">
      <xdr:nvCxnSpPr>
        <xdr:cNvPr id="22" name="Solver_line$R$13">
          <a:extLst>
            <a:ext uri="{FF2B5EF4-FFF2-40B4-BE49-F238E27FC236}">
              <a16:creationId xmlns:a16="http://schemas.microsoft.com/office/drawing/2014/main" id="{52E4C30D-EAAB-45B7-AF06-6FCF1BE7F31E}"/>
            </a:ext>
          </a:extLst>
        </xdr:cNvPr>
        <xdr:cNvCxnSpPr/>
      </xdr:nvCxnSpPr>
      <xdr:spPr>
        <a:xfrm>
          <a:off x="5631180" y="22707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12</xdr:row>
      <xdr:rowOff>76200</xdr:rowOff>
    </xdr:from>
    <xdr:to>
      <xdr:col>15</xdr:col>
      <xdr:colOff>0</xdr:colOff>
      <xdr:row>17</xdr:row>
      <xdr:rowOff>76200</xdr:rowOff>
    </xdr:to>
    <xdr:cxnSp macro="">
      <xdr:nvCxnSpPr>
        <xdr:cNvPr id="23" name="Solver_shapecon$R$18">
          <a:extLst>
            <a:ext uri="{FF2B5EF4-FFF2-40B4-BE49-F238E27FC236}">
              <a16:creationId xmlns:a16="http://schemas.microsoft.com/office/drawing/2014/main" id="{327F2C1A-B015-4A49-BCD8-93FF78D2A91B}"/>
            </a:ext>
          </a:extLst>
        </xdr:cNvPr>
        <xdr:cNvCxnSpPr/>
      </xdr:nvCxnSpPr>
      <xdr:spPr>
        <a:xfrm>
          <a:off x="5379720" y="2270760"/>
          <a:ext cx="251460" cy="9144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17</xdr:row>
      <xdr:rowOff>0</xdr:rowOff>
    </xdr:from>
    <xdr:to>
      <xdr:col>18</xdr:col>
      <xdr:colOff>0</xdr:colOff>
      <xdr:row>17</xdr:row>
      <xdr:rowOff>152400</xdr:rowOff>
    </xdr:to>
    <xdr:sp macro="" textlink="">
      <xdr:nvSpPr>
        <xdr:cNvPr id="24" name="Solver_shape$R$18">
          <a:extLst>
            <a:ext uri="{FF2B5EF4-FFF2-40B4-BE49-F238E27FC236}">
              <a16:creationId xmlns:a16="http://schemas.microsoft.com/office/drawing/2014/main" id="{4316C846-F2B7-4406-8B51-2A5DC8BA36B9}"/>
            </a:ext>
          </a:extLst>
        </xdr:cNvPr>
        <xdr:cNvSpPr/>
      </xdr:nvSpPr>
      <xdr:spPr>
        <a:xfrm rot="16200000">
          <a:off x="6412230" y="31051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17</xdr:row>
      <xdr:rowOff>76200</xdr:rowOff>
    </xdr:from>
    <xdr:to>
      <xdr:col>17</xdr:col>
      <xdr:colOff>0</xdr:colOff>
      <xdr:row>17</xdr:row>
      <xdr:rowOff>76200</xdr:rowOff>
    </xdr:to>
    <xdr:cxnSp macro="">
      <xdr:nvCxnSpPr>
        <xdr:cNvPr id="25" name="Solver_line$R$18">
          <a:extLst>
            <a:ext uri="{FF2B5EF4-FFF2-40B4-BE49-F238E27FC236}">
              <a16:creationId xmlns:a16="http://schemas.microsoft.com/office/drawing/2014/main" id="{6E55FB00-6E92-4B57-B5FA-41DD3915BE3F}"/>
            </a:ext>
          </a:extLst>
        </xdr:cNvPr>
        <xdr:cNvCxnSpPr/>
      </xdr:nvCxnSpPr>
      <xdr:spPr>
        <a:xfrm>
          <a:off x="5631180" y="31851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19</xdr:row>
      <xdr:rowOff>76200</xdr:rowOff>
    </xdr:from>
    <xdr:to>
      <xdr:col>11</xdr:col>
      <xdr:colOff>0</xdr:colOff>
      <xdr:row>27</xdr:row>
      <xdr:rowOff>76200</xdr:rowOff>
    </xdr:to>
    <xdr:cxnSp macro="">
      <xdr:nvCxnSpPr>
        <xdr:cNvPr id="26" name="Solver_shapecon$N$28">
          <a:extLst>
            <a:ext uri="{FF2B5EF4-FFF2-40B4-BE49-F238E27FC236}">
              <a16:creationId xmlns:a16="http://schemas.microsoft.com/office/drawing/2014/main" id="{62B0AC28-ECA0-459E-B7C4-021DAD67BE96}"/>
            </a:ext>
          </a:extLst>
        </xdr:cNvPr>
        <xdr:cNvCxnSpPr/>
      </xdr:nvCxnSpPr>
      <xdr:spPr>
        <a:xfrm>
          <a:off x="4008120" y="3550920"/>
          <a:ext cx="251460" cy="14630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27</xdr:row>
      <xdr:rowOff>0</xdr:rowOff>
    </xdr:from>
    <xdr:to>
      <xdr:col>14</xdr:col>
      <xdr:colOff>0</xdr:colOff>
      <xdr:row>27</xdr:row>
      <xdr:rowOff>152400</xdr:rowOff>
    </xdr:to>
    <xdr:sp macro="" textlink="">
      <xdr:nvSpPr>
        <xdr:cNvPr id="27" name="Solver_shape$N$28">
          <a:extLst>
            <a:ext uri="{FF2B5EF4-FFF2-40B4-BE49-F238E27FC236}">
              <a16:creationId xmlns:a16="http://schemas.microsoft.com/office/drawing/2014/main" id="{BDF1240D-FB9E-47EF-B2C0-1B96BA919117}"/>
            </a:ext>
          </a:extLst>
        </xdr:cNvPr>
        <xdr:cNvSpPr/>
      </xdr:nvSpPr>
      <xdr:spPr>
        <a:xfrm>
          <a:off x="5219700" y="4937760"/>
          <a:ext cx="16002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27</xdr:row>
      <xdr:rowOff>76200</xdr:rowOff>
    </xdr:from>
    <xdr:to>
      <xdr:col>13</xdr:col>
      <xdr:colOff>0</xdr:colOff>
      <xdr:row>27</xdr:row>
      <xdr:rowOff>76200</xdr:rowOff>
    </xdr:to>
    <xdr:cxnSp macro="">
      <xdr:nvCxnSpPr>
        <xdr:cNvPr id="28" name="Solver_line$N$28">
          <a:extLst>
            <a:ext uri="{FF2B5EF4-FFF2-40B4-BE49-F238E27FC236}">
              <a16:creationId xmlns:a16="http://schemas.microsoft.com/office/drawing/2014/main" id="{7E9C31FA-D8E7-4AAE-8303-A8167C0A7503}"/>
            </a:ext>
          </a:extLst>
        </xdr:cNvPr>
        <xdr:cNvCxnSpPr/>
      </xdr:nvCxnSpPr>
      <xdr:spPr>
        <a:xfrm>
          <a:off x="4259580" y="5013960"/>
          <a:ext cx="96012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22</xdr:row>
      <xdr:rowOff>76200</xdr:rowOff>
    </xdr:from>
    <xdr:to>
      <xdr:col>15</xdr:col>
      <xdr:colOff>0</xdr:colOff>
      <xdr:row>27</xdr:row>
      <xdr:rowOff>76200</xdr:rowOff>
    </xdr:to>
    <xdr:cxnSp macro="">
      <xdr:nvCxnSpPr>
        <xdr:cNvPr id="29" name="Solver_shapecon$R$23">
          <a:extLst>
            <a:ext uri="{FF2B5EF4-FFF2-40B4-BE49-F238E27FC236}">
              <a16:creationId xmlns:a16="http://schemas.microsoft.com/office/drawing/2014/main" id="{C08C887B-C559-4B24-82DF-758DC493A970}"/>
            </a:ext>
          </a:extLst>
        </xdr:cNvPr>
        <xdr:cNvCxnSpPr/>
      </xdr:nvCxnSpPr>
      <xdr:spPr>
        <a:xfrm flipV="1">
          <a:off x="5379720" y="4099560"/>
          <a:ext cx="251460" cy="9144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22</xdr:row>
      <xdr:rowOff>0</xdr:rowOff>
    </xdr:from>
    <xdr:to>
      <xdr:col>18</xdr:col>
      <xdr:colOff>0</xdr:colOff>
      <xdr:row>22</xdr:row>
      <xdr:rowOff>152400</xdr:rowOff>
    </xdr:to>
    <xdr:sp macro="" textlink="">
      <xdr:nvSpPr>
        <xdr:cNvPr id="30" name="Solver_shape$R$23">
          <a:extLst>
            <a:ext uri="{FF2B5EF4-FFF2-40B4-BE49-F238E27FC236}">
              <a16:creationId xmlns:a16="http://schemas.microsoft.com/office/drawing/2014/main" id="{BF373E86-9BF8-4511-845E-2A5D87A756A9}"/>
            </a:ext>
          </a:extLst>
        </xdr:cNvPr>
        <xdr:cNvSpPr/>
      </xdr:nvSpPr>
      <xdr:spPr>
        <a:xfrm rot="16200000">
          <a:off x="6412230" y="40195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22</xdr:row>
      <xdr:rowOff>76200</xdr:rowOff>
    </xdr:from>
    <xdr:to>
      <xdr:col>17</xdr:col>
      <xdr:colOff>0</xdr:colOff>
      <xdr:row>22</xdr:row>
      <xdr:rowOff>76200</xdr:rowOff>
    </xdr:to>
    <xdr:cxnSp macro="">
      <xdr:nvCxnSpPr>
        <xdr:cNvPr id="31" name="Solver_line$R$23">
          <a:extLst>
            <a:ext uri="{FF2B5EF4-FFF2-40B4-BE49-F238E27FC236}">
              <a16:creationId xmlns:a16="http://schemas.microsoft.com/office/drawing/2014/main" id="{2736ADD5-ED01-4932-BF9E-8898081C7251}"/>
            </a:ext>
          </a:extLst>
        </xdr:cNvPr>
        <xdr:cNvCxnSpPr/>
      </xdr:nvCxnSpPr>
      <xdr:spPr>
        <a:xfrm>
          <a:off x="5631180" y="40995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27</xdr:row>
      <xdr:rowOff>76200</xdr:rowOff>
    </xdr:from>
    <xdr:to>
      <xdr:col>15</xdr:col>
      <xdr:colOff>0</xdr:colOff>
      <xdr:row>27</xdr:row>
      <xdr:rowOff>76200</xdr:rowOff>
    </xdr:to>
    <xdr:cxnSp macro="">
      <xdr:nvCxnSpPr>
        <xdr:cNvPr id="32" name="Solver_shapecon$R$28">
          <a:extLst>
            <a:ext uri="{FF2B5EF4-FFF2-40B4-BE49-F238E27FC236}">
              <a16:creationId xmlns:a16="http://schemas.microsoft.com/office/drawing/2014/main" id="{E027A429-C013-4626-B36D-3A00823B05A2}"/>
            </a:ext>
          </a:extLst>
        </xdr:cNvPr>
        <xdr:cNvCxnSpPr/>
      </xdr:nvCxnSpPr>
      <xdr:spPr>
        <a:xfrm>
          <a:off x="5379720" y="5013960"/>
          <a:ext cx="2514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27</xdr:row>
      <xdr:rowOff>0</xdr:rowOff>
    </xdr:from>
    <xdr:to>
      <xdr:col>18</xdr:col>
      <xdr:colOff>0</xdr:colOff>
      <xdr:row>27</xdr:row>
      <xdr:rowOff>152400</xdr:rowOff>
    </xdr:to>
    <xdr:sp macro="" textlink="">
      <xdr:nvSpPr>
        <xdr:cNvPr id="33" name="Solver_shape$R$28">
          <a:extLst>
            <a:ext uri="{FF2B5EF4-FFF2-40B4-BE49-F238E27FC236}">
              <a16:creationId xmlns:a16="http://schemas.microsoft.com/office/drawing/2014/main" id="{90FE1A4F-FEDB-4377-BA94-FF204AE08C3A}"/>
            </a:ext>
          </a:extLst>
        </xdr:cNvPr>
        <xdr:cNvSpPr/>
      </xdr:nvSpPr>
      <xdr:spPr>
        <a:xfrm rot="16200000">
          <a:off x="6412230" y="49339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27</xdr:row>
      <xdr:rowOff>76200</xdr:rowOff>
    </xdr:from>
    <xdr:to>
      <xdr:col>17</xdr:col>
      <xdr:colOff>0</xdr:colOff>
      <xdr:row>27</xdr:row>
      <xdr:rowOff>76200</xdr:rowOff>
    </xdr:to>
    <xdr:cxnSp macro="">
      <xdr:nvCxnSpPr>
        <xdr:cNvPr id="34" name="Solver_line$R$28">
          <a:extLst>
            <a:ext uri="{FF2B5EF4-FFF2-40B4-BE49-F238E27FC236}">
              <a16:creationId xmlns:a16="http://schemas.microsoft.com/office/drawing/2014/main" id="{B60E0DC4-237A-4197-89D3-8EBD8A6B1755}"/>
            </a:ext>
          </a:extLst>
        </xdr:cNvPr>
        <xdr:cNvCxnSpPr/>
      </xdr:nvCxnSpPr>
      <xdr:spPr>
        <a:xfrm>
          <a:off x="5631180" y="50139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27</xdr:row>
      <xdr:rowOff>76200</xdr:rowOff>
    </xdr:from>
    <xdr:to>
      <xdr:col>15</xdr:col>
      <xdr:colOff>0</xdr:colOff>
      <xdr:row>32</xdr:row>
      <xdr:rowOff>76200</xdr:rowOff>
    </xdr:to>
    <xdr:cxnSp macro="">
      <xdr:nvCxnSpPr>
        <xdr:cNvPr id="35" name="Solver_shapecon$R$33">
          <a:extLst>
            <a:ext uri="{FF2B5EF4-FFF2-40B4-BE49-F238E27FC236}">
              <a16:creationId xmlns:a16="http://schemas.microsoft.com/office/drawing/2014/main" id="{165D9537-0076-4520-9FEA-D6D1873D1ABC}"/>
            </a:ext>
          </a:extLst>
        </xdr:cNvPr>
        <xdr:cNvCxnSpPr/>
      </xdr:nvCxnSpPr>
      <xdr:spPr>
        <a:xfrm>
          <a:off x="5379720" y="5013960"/>
          <a:ext cx="251460" cy="9144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17</xdr:col>
      <xdr:colOff>0</xdr:colOff>
      <xdr:row>32</xdr:row>
      <xdr:rowOff>0</xdr:rowOff>
    </xdr:from>
    <xdr:to>
      <xdr:col>18</xdr:col>
      <xdr:colOff>0</xdr:colOff>
      <xdr:row>32</xdr:row>
      <xdr:rowOff>152400</xdr:rowOff>
    </xdr:to>
    <xdr:sp macro="" textlink="">
      <xdr:nvSpPr>
        <xdr:cNvPr id="36" name="Solver_shape$R$33">
          <a:extLst>
            <a:ext uri="{FF2B5EF4-FFF2-40B4-BE49-F238E27FC236}">
              <a16:creationId xmlns:a16="http://schemas.microsoft.com/office/drawing/2014/main" id="{6C56EA20-9314-4705-96C3-1E31249D3D15}"/>
            </a:ext>
          </a:extLst>
        </xdr:cNvPr>
        <xdr:cNvSpPr/>
      </xdr:nvSpPr>
      <xdr:spPr>
        <a:xfrm rot="16200000">
          <a:off x="6412230" y="5848350"/>
          <a:ext cx="152400" cy="16002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32</xdr:row>
      <xdr:rowOff>76200</xdr:rowOff>
    </xdr:from>
    <xdr:to>
      <xdr:col>17</xdr:col>
      <xdr:colOff>0</xdr:colOff>
      <xdr:row>32</xdr:row>
      <xdr:rowOff>76200</xdr:rowOff>
    </xdr:to>
    <xdr:cxnSp macro="">
      <xdr:nvCxnSpPr>
        <xdr:cNvPr id="37" name="Solver_line$R$33">
          <a:extLst>
            <a:ext uri="{FF2B5EF4-FFF2-40B4-BE49-F238E27FC236}">
              <a16:creationId xmlns:a16="http://schemas.microsoft.com/office/drawing/2014/main" id="{EACDF5B9-63A1-4FBD-A1B8-863424C54DB3}"/>
            </a:ext>
          </a:extLst>
        </xdr:cNvPr>
        <xdr:cNvCxnSpPr/>
      </xdr:nvCxnSpPr>
      <xdr:spPr>
        <a:xfrm>
          <a:off x="5631180" y="5928360"/>
          <a:ext cx="77724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24</xdr:row>
      <xdr:rowOff>76200</xdr:rowOff>
    </xdr:from>
    <xdr:to>
      <xdr:col>3</xdr:col>
      <xdr:colOff>0</xdr:colOff>
      <xdr:row>39</xdr:row>
      <xdr:rowOff>76200</xdr:rowOff>
    </xdr:to>
    <xdr:cxnSp macro="">
      <xdr:nvCxnSpPr>
        <xdr:cNvPr id="38" name="Solver_shapecon$F$40">
          <a:extLst>
            <a:ext uri="{FF2B5EF4-FFF2-40B4-BE49-F238E27FC236}">
              <a16:creationId xmlns:a16="http://schemas.microsoft.com/office/drawing/2014/main" id="{5956E563-CEA0-4F63-A085-749C40B43A6D}"/>
            </a:ext>
          </a:extLst>
        </xdr:cNvPr>
        <xdr:cNvCxnSpPr/>
      </xdr:nvCxnSpPr>
      <xdr:spPr>
        <a:xfrm>
          <a:off x="746760" y="4465320"/>
          <a:ext cx="251460" cy="274320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39</xdr:row>
      <xdr:rowOff>0</xdr:rowOff>
    </xdr:from>
    <xdr:to>
      <xdr:col>6</xdr:col>
      <xdr:colOff>0</xdr:colOff>
      <xdr:row>39</xdr:row>
      <xdr:rowOff>152400</xdr:rowOff>
    </xdr:to>
    <xdr:sp macro="" textlink="">
      <xdr:nvSpPr>
        <xdr:cNvPr id="39" name="Solver_shape$F$40">
          <a:extLst>
            <a:ext uri="{FF2B5EF4-FFF2-40B4-BE49-F238E27FC236}">
              <a16:creationId xmlns:a16="http://schemas.microsoft.com/office/drawing/2014/main" id="{0B0162CC-01D6-4073-B499-A741B0DCAEBB}"/>
            </a:ext>
          </a:extLst>
        </xdr:cNvPr>
        <xdr:cNvSpPr/>
      </xdr:nvSpPr>
      <xdr:spPr>
        <a:xfrm>
          <a:off x="2468880" y="7132320"/>
          <a:ext cx="16002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39</xdr:row>
      <xdr:rowOff>76200</xdr:rowOff>
    </xdr:from>
    <xdr:to>
      <xdr:col>5</xdr:col>
      <xdr:colOff>0</xdr:colOff>
      <xdr:row>39</xdr:row>
      <xdr:rowOff>76200</xdr:rowOff>
    </xdr:to>
    <xdr:cxnSp macro="">
      <xdr:nvCxnSpPr>
        <xdr:cNvPr id="40" name="Solver_line$F$40">
          <a:extLst>
            <a:ext uri="{FF2B5EF4-FFF2-40B4-BE49-F238E27FC236}">
              <a16:creationId xmlns:a16="http://schemas.microsoft.com/office/drawing/2014/main" id="{36BEB2FF-8666-4D93-940A-B5143263E8F0}"/>
            </a:ext>
          </a:extLst>
        </xdr:cNvPr>
        <xdr:cNvCxnSpPr/>
      </xdr:nvCxnSpPr>
      <xdr:spPr>
        <a:xfrm>
          <a:off x="998220" y="7208520"/>
          <a:ext cx="147066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37</xdr:row>
      <xdr:rowOff>76200</xdr:rowOff>
    </xdr:from>
    <xdr:to>
      <xdr:col>7</xdr:col>
      <xdr:colOff>0</xdr:colOff>
      <xdr:row>39</xdr:row>
      <xdr:rowOff>76200</xdr:rowOff>
    </xdr:to>
    <xdr:cxnSp macro="">
      <xdr:nvCxnSpPr>
        <xdr:cNvPr id="41" name="Solver_shapecon$J$38">
          <a:extLst>
            <a:ext uri="{FF2B5EF4-FFF2-40B4-BE49-F238E27FC236}">
              <a16:creationId xmlns:a16="http://schemas.microsoft.com/office/drawing/2014/main" id="{C50E69F0-9076-4801-9BEE-7581E1FE5027}"/>
            </a:ext>
          </a:extLst>
        </xdr:cNvPr>
        <xdr:cNvCxnSpPr/>
      </xdr:nvCxnSpPr>
      <xdr:spPr>
        <a:xfrm flipV="1">
          <a:off x="2628900" y="6842760"/>
          <a:ext cx="251460" cy="36576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37</xdr:row>
      <xdr:rowOff>0</xdr:rowOff>
    </xdr:from>
    <xdr:to>
      <xdr:col>9</xdr:col>
      <xdr:colOff>133350</xdr:colOff>
      <xdr:row>37</xdr:row>
      <xdr:rowOff>152400</xdr:rowOff>
    </xdr:to>
    <xdr:sp macro="" textlink="">
      <xdr:nvSpPr>
        <xdr:cNvPr id="42" name="Solver_shape$J$38">
          <a:extLst>
            <a:ext uri="{FF2B5EF4-FFF2-40B4-BE49-F238E27FC236}">
              <a16:creationId xmlns:a16="http://schemas.microsoft.com/office/drawing/2014/main" id="{19E0A9F5-F8D1-4785-9D41-CAAC3194CB23}"/>
            </a:ext>
          </a:extLst>
        </xdr:cNvPr>
        <xdr:cNvSpPr/>
      </xdr:nvSpPr>
      <xdr:spPr>
        <a:xfrm rot="16200000">
          <a:off x="3872865" y="6764655"/>
          <a:ext cx="152400" cy="15621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37</xdr:row>
      <xdr:rowOff>76200</xdr:rowOff>
    </xdr:from>
    <xdr:to>
      <xdr:col>17</xdr:col>
      <xdr:colOff>0</xdr:colOff>
      <xdr:row>37</xdr:row>
      <xdr:rowOff>76200</xdr:rowOff>
    </xdr:to>
    <xdr:cxnSp macro="">
      <xdr:nvCxnSpPr>
        <xdr:cNvPr id="43" name="Solver_dash$J$38">
          <a:extLst>
            <a:ext uri="{FF2B5EF4-FFF2-40B4-BE49-F238E27FC236}">
              <a16:creationId xmlns:a16="http://schemas.microsoft.com/office/drawing/2014/main" id="{6E14FF67-E25A-4C28-AC48-13FC3E1BF8E3}"/>
            </a:ext>
          </a:extLst>
        </xdr:cNvPr>
        <xdr:cNvCxnSpPr/>
      </xdr:nvCxnSpPr>
      <xdr:spPr>
        <a:xfrm>
          <a:off x="4008120" y="6842760"/>
          <a:ext cx="240030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37</xdr:row>
      <xdr:rowOff>76200</xdr:rowOff>
    </xdr:from>
    <xdr:to>
      <xdr:col>9</xdr:col>
      <xdr:colOff>0</xdr:colOff>
      <xdr:row>37</xdr:row>
      <xdr:rowOff>76200</xdr:rowOff>
    </xdr:to>
    <xdr:cxnSp macro="">
      <xdr:nvCxnSpPr>
        <xdr:cNvPr id="44" name="Solver_line$J$38">
          <a:extLst>
            <a:ext uri="{FF2B5EF4-FFF2-40B4-BE49-F238E27FC236}">
              <a16:creationId xmlns:a16="http://schemas.microsoft.com/office/drawing/2014/main" id="{7B141CB8-A615-4364-B7F4-3848456E9BAC}"/>
            </a:ext>
          </a:extLst>
        </xdr:cNvPr>
        <xdr:cNvCxnSpPr/>
      </xdr:nvCxnSpPr>
      <xdr:spPr>
        <a:xfrm>
          <a:off x="2880360" y="6842760"/>
          <a:ext cx="9906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39</xdr:row>
      <xdr:rowOff>76200</xdr:rowOff>
    </xdr:from>
    <xdr:to>
      <xdr:col>7</xdr:col>
      <xdr:colOff>0</xdr:colOff>
      <xdr:row>42</xdr:row>
      <xdr:rowOff>76200</xdr:rowOff>
    </xdr:to>
    <xdr:cxnSp macro="">
      <xdr:nvCxnSpPr>
        <xdr:cNvPr id="45" name="Solver_shapecon$J$43">
          <a:extLst>
            <a:ext uri="{FF2B5EF4-FFF2-40B4-BE49-F238E27FC236}">
              <a16:creationId xmlns:a16="http://schemas.microsoft.com/office/drawing/2014/main" id="{FB4BF263-8F0A-40C2-8AE5-BD3ED66DB4FD}"/>
            </a:ext>
          </a:extLst>
        </xdr:cNvPr>
        <xdr:cNvCxnSpPr/>
      </xdr:nvCxnSpPr>
      <xdr:spPr>
        <a:xfrm>
          <a:off x="2628900" y="7208520"/>
          <a:ext cx="251460" cy="54864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0</xdr:colOff>
      <xdr:row>42</xdr:row>
      <xdr:rowOff>0</xdr:rowOff>
    </xdr:from>
    <xdr:to>
      <xdr:col>9</xdr:col>
      <xdr:colOff>133350</xdr:colOff>
      <xdr:row>42</xdr:row>
      <xdr:rowOff>152400</xdr:rowOff>
    </xdr:to>
    <xdr:sp macro="" textlink="">
      <xdr:nvSpPr>
        <xdr:cNvPr id="46" name="Solver_shape$J$43">
          <a:extLst>
            <a:ext uri="{FF2B5EF4-FFF2-40B4-BE49-F238E27FC236}">
              <a16:creationId xmlns:a16="http://schemas.microsoft.com/office/drawing/2014/main" id="{5101E64B-CE2A-443D-9458-0B3CE78BF6A4}"/>
            </a:ext>
          </a:extLst>
        </xdr:cNvPr>
        <xdr:cNvSpPr/>
      </xdr:nvSpPr>
      <xdr:spPr>
        <a:xfrm rot="16200000">
          <a:off x="3872865" y="7679055"/>
          <a:ext cx="152400" cy="15621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42</xdr:row>
      <xdr:rowOff>76200</xdr:rowOff>
    </xdr:from>
    <xdr:to>
      <xdr:col>17</xdr:col>
      <xdr:colOff>0</xdr:colOff>
      <xdr:row>42</xdr:row>
      <xdr:rowOff>76200</xdr:rowOff>
    </xdr:to>
    <xdr:cxnSp macro="">
      <xdr:nvCxnSpPr>
        <xdr:cNvPr id="47" name="Solver_dash$J$43">
          <a:extLst>
            <a:ext uri="{FF2B5EF4-FFF2-40B4-BE49-F238E27FC236}">
              <a16:creationId xmlns:a16="http://schemas.microsoft.com/office/drawing/2014/main" id="{9BF9C60E-FB80-4C58-BDE6-F8BD027E3E7F}"/>
            </a:ext>
          </a:extLst>
        </xdr:cNvPr>
        <xdr:cNvCxnSpPr/>
      </xdr:nvCxnSpPr>
      <xdr:spPr>
        <a:xfrm>
          <a:off x="4008120" y="7757160"/>
          <a:ext cx="2400300"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42</xdr:row>
      <xdr:rowOff>76200</xdr:rowOff>
    </xdr:from>
    <xdr:to>
      <xdr:col>9</xdr:col>
      <xdr:colOff>0</xdr:colOff>
      <xdr:row>42</xdr:row>
      <xdr:rowOff>76200</xdr:rowOff>
    </xdr:to>
    <xdr:cxnSp macro="">
      <xdr:nvCxnSpPr>
        <xdr:cNvPr id="48" name="Solver_line$J$43">
          <a:extLst>
            <a:ext uri="{FF2B5EF4-FFF2-40B4-BE49-F238E27FC236}">
              <a16:creationId xmlns:a16="http://schemas.microsoft.com/office/drawing/2014/main" id="{CB949F95-5FA4-4B8E-A380-EADAC5A6E771}"/>
            </a:ext>
          </a:extLst>
        </xdr:cNvPr>
        <xdr:cNvCxnSpPr/>
      </xdr:nvCxnSpPr>
      <xdr:spPr>
        <a:xfrm>
          <a:off x="2880360" y="7757160"/>
          <a:ext cx="990600" cy="0"/>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27A7F-9ECE-47BB-AC6A-70B7E2852112}">
  <dimension ref="A1:U44"/>
  <sheetViews>
    <sheetView tabSelected="1" workbookViewId="0">
      <selection activeCell="U7" sqref="U7"/>
    </sheetView>
  </sheetViews>
  <sheetFormatPr defaultRowHeight="14.4" x14ac:dyDescent="0.3"/>
  <cols>
    <col min="1" max="1" width="8.88671875" style="2"/>
    <col min="2" max="2" width="2" style="2" bestFit="1" customWidth="1"/>
    <col min="3" max="3" width="3.6640625" style="2" customWidth="1"/>
    <col min="4" max="4" width="16.44140625" style="2" bestFit="1" customWidth="1"/>
    <col min="5" max="5" width="5" style="2" bestFit="1" customWidth="1"/>
    <col min="6" max="6" width="2.33203125" style="2" customWidth="1"/>
    <col min="7" max="7" width="3.6640625" style="2" customWidth="1"/>
    <col min="8" max="8" width="9.44140625" style="2" bestFit="1" customWidth="1"/>
    <col min="9" max="9" width="5" style="2" bestFit="1" customWidth="1"/>
    <col min="10" max="10" width="2" style="2" bestFit="1" customWidth="1"/>
    <col min="11" max="11" width="3.6640625" style="2" customWidth="1"/>
    <col min="12" max="12" width="9" style="2" bestFit="1" customWidth="1"/>
    <col min="13" max="13" width="5" style="2" bestFit="1" customWidth="1"/>
    <col min="14" max="14" width="2.33203125" style="2" customWidth="1"/>
    <col min="15" max="15" width="3.6640625" style="2" customWidth="1"/>
    <col min="16" max="17" width="5.6640625" style="2" bestFit="1" customWidth="1"/>
    <col min="18" max="18" width="2.33203125" style="2" customWidth="1"/>
    <col min="19" max="19" width="5" style="2" customWidth="1"/>
    <col min="20" max="20" width="14.33203125" style="2" customWidth="1"/>
    <col min="21" max="21" width="78.5546875" customWidth="1"/>
  </cols>
  <sheetData>
    <row r="1" spans="4:21" x14ac:dyDescent="0.3">
      <c r="H1" s="4">
        <v>0.7</v>
      </c>
    </row>
    <row r="2" spans="4:21" x14ac:dyDescent="0.3">
      <c r="H2" s="2" t="s">
        <v>0</v>
      </c>
    </row>
    <row r="3" spans="4:21" ht="43.2" x14ac:dyDescent="0.3">
      <c r="S3" s="2">
        <f>SUM($H$4,$D$12)</f>
        <v>8000</v>
      </c>
      <c r="U3" s="3" t="s">
        <v>11</v>
      </c>
    </row>
    <row r="4" spans="4:21" ht="28.8" x14ac:dyDescent="0.3">
      <c r="H4" s="2">
        <v>8000</v>
      </c>
      <c r="I4" s="2">
        <f>$S$3</f>
        <v>8000</v>
      </c>
      <c r="U4" s="3" t="s">
        <v>12</v>
      </c>
    </row>
    <row r="5" spans="4:21" ht="43.2" x14ac:dyDescent="0.3">
      <c r="U5" s="3" t="s">
        <v>17</v>
      </c>
    </row>
    <row r="6" spans="4:21" ht="115.2" x14ac:dyDescent="0.3">
      <c r="H6" s="4"/>
      <c r="P6" s="4">
        <v>0.3</v>
      </c>
      <c r="U6" s="3" t="s">
        <v>13</v>
      </c>
    </row>
    <row r="7" spans="4:21" ht="28.8" x14ac:dyDescent="0.3">
      <c r="P7" s="2" t="s">
        <v>1</v>
      </c>
      <c r="U7" s="3" t="s">
        <v>14</v>
      </c>
    </row>
    <row r="8" spans="4:21" x14ac:dyDescent="0.3">
      <c r="H8" s="4"/>
      <c r="S8" s="2">
        <f>SUM($P$9,$L$14,$H$21,$D$12)</f>
        <v>6000</v>
      </c>
    </row>
    <row r="9" spans="4:21" x14ac:dyDescent="0.3">
      <c r="P9" s="2">
        <v>6000</v>
      </c>
      <c r="Q9" s="2">
        <f>$S$8</f>
        <v>6000</v>
      </c>
      <c r="U9" s="1" t="s">
        <v>16</v>
      </c>
    </row>
    <row r="10" spans="4:21" x14ac:dyDescent="0.3">
      <c r="D10" s="2" t="s">
        <v>2</v>
      </c>
    </row>
    <row r="11" spans="4:21" x14ac:dyDescent="0.3">
      <c r="H11" s="5"/>
      <c r="P11" s="4">
        <v>0.5</v>
      </c>
    </row>
    <row r="12" spans="4:21" x14ac:dyDescent="0.3">
      <c r="D12" s="2">
        <v>0</v>
      </c>
      <c r="E12" s="2">
        <f>IF(ABS(1-SUM($H$1,$H$18))&lt;=0.00001,SUM($H$1*$I$4,$H$18*$I$21),NA())</f>
        <v>6320</v>
      </c>
      <c r="L12" s="2" t="s">
        <v>3</v>
      </c>
      <c r="P12" s="2" t="s">
        <v>4</v>
      </c>
      <c r="U12" s="1" t="s">
        <v>15</v>
      </c>
    </row>
    <row r="13" spans="4:21" ht="28.8" x14ac:dyDescent="0.3">
      <c r="S13" s="2">
        <f>SUM($P$14,$L$14,$H$21,$D$12)</f>
        <v>2000</v>
      </c>
      <c r="U13" s="3" t="s">
        <v>18</v>
      </c>
    </row>
    <row r="14" spans="4:21" x14ac:dyDescent="0.3">
      <c r="L14" s="2">
        <v>0</v>
      </c>
      <c r="M14" s="2">
        <f>IF(ABS(1-SUM($P$6,$P$11,$P$16))&lt;=0.00001,SUM($P$6*$Q$9,$P$11*$Q$14,$P$16*$Q$19),NA())</f>
        <v>2400</v>
      </c>
      <c r="P14" s="2">
        <v>2000</v>
      </c>
      <c r="Q14" s="2">
        <f>$S$13</f>
        <v>2000</v>
      </c>
      <c r="U14" s="3" t="s">
        <v>19</v>
      </c>
    </row>
    <row r="16" spans="4:21" x14ac:dyDescent="0.3">
      <c r="H16" s="4"/>
      <c r="P16" s="4">
        <v>0.2</v>
      </c>
    </row>
    <row r="17" spans="1:19" x14ac:dyDescent="0.3">
      <c r="P17" s="2" t="s">
        <v>5</v>
      </c>
    </row>
    <row r="18" spans="1:19" x14ac:dyDescent="0.3">
      <c r="H18" s="4">
        <v>0.3</v>
      </c>
      <c r="S18" s="2">
        <f>SUM($P$19,$L$14,$H$21,$D$12)</f>
        <v>-2000</v>
      </c>
    </row>
    <row r="19" spans="1:19" x14ac:dyDescent="0.3">
      <c r="H19" s="2" t="s">
        <v>6</v>
      </c>
      <c r="P19" s="2">
        <v>-2000</v>
      </c>
      <c r="Q19" s="2">
        <f>$S$18</f>
        <v>-2000</v>
      </c>
    </row>
    <row r="20" spans="1:19" x14ac:dyDescent="0.3">
      <c r="J20" s="2">
        <f>IF($I$21=$M$14,1,IF($I$21=$M$29,2))</f>
        <v>1</v>
      </c>
    </row>
    <row r="21" spans="1:19" x14ac:dyDescent="0.3">
      <c r="H21" s="5">
        <v>0</v>
      </c>
      <c r="I21" s="2">
        <f>MAX($M$14,$M$29)</f>
        <v>2400</v>
      </c>
      <c r="P21" s="4">
        <v>0.1</v>
      </c>
    </row>
    <row r="22" spans="1:19" x14ac:dyDescent="0.3">
      <c r="P22" s="2" t="s">
        <v>1</v>
      </c>
    </row>
    <row r="23" spans="1:19" x14ac:dyDescent="0.3">
      <c r="S23" s="2">
        <f>SUM($P$24,$L$29,$H$21,$D$12)</f>
        <v>8000</v>
      </c>
    </row>
    <row r="24" spans="1:19" x14ac:dyDescent="0.3">
      <c r="P24" s="2">
        <v>8000</v>
      </c>
      <c r="Q24" s="2">
        <f>$S$23</f>
        <v>8000</v>
      </c>
    </row>
    <row r="25" spans="1:19" x14ac:dyDescent="0.3">
      <c r="B25" s="2">
        <f>IF($A$26=$E$12,1,IF($A$26=$E$41,2))</f>
        <v>1</v>
      </c>
    </row>
    <row r="26" spans="1:19" x14ac:dyDescent="0.3">
      <c r="A26" s="2">
        <f>MAX($E$12,$E$41)</f>
        <v>6320</v>
      </c>
      <c r="H26" s="4"/>
      <c r="P26" s="4">
        <v>0.2</v>
      </c>
    </row>
    <row r="27" spans="1:19" x14ac:dyDescent="0.3">
      <c r="L27" s="2" t="s">
        <v>7</v>
      </c>
      <c r="P27" s="2" t="s">
        <v>4</v>
      </c>
    </row>
    <row r="28" spans="1:19" x14ac:dyDescent="0.3">
      <c r="S28" s="2">
        <f>SUM($P$29,$L$29,$H$21,$D$12)</f>
        <v>4000</v>
      </c>
    </row>
    <row r="29" spans="1:19" x14ac:dyDescent="0.3">
      <c r="L29" s="2">
        <v>0</v>
      </c>
      <c r="M29" s="2">
        <f>IF(ABS(1-SUM($P$21,$P$26,$P$31))&lt;=0.00001,SUM($P$21*$Q$24,$P$26*$Q$29,$P$31*$Q$34),NA())</f>
        <v>1600</v>
      </c>
      <c r="P29" s="2">
        <v>4000</v>
      </c>
      <c r="Q29" s="2">
        <f>$S$28</f>
        <v>4000</v>
      </c>
    </row>
    <row r="31" spans="1:19" x14ac:dyDescent="0.3">
      <c r="H31" s="4"/>
      <c r="P31" s="4">
        <v>0.7</v>
      </c>
    </row>
    <row r="32" spans="1:19" x14ac:dyDescent="0.3">
      <c r="P32" s="2" t="s">
        <v>5</v>
      </c>
    </row>
    <row r="33" spans="4:19" x14ac:dyDescent="0.3">
      <c r="S33" s="2">
        <f>SUM($P$34,$L$29,$H$21,$D$12)</f>
        <v>0</v>
      </c>
    </row>
    <row r="34" spans="4:19" x14ac:dyDescent="0.3">
      <c r="P34" s="2">
        <v>0</v>
      </c>
      <c r="Q34" s="2">
        <f>$S$33</f>
        <v>0</v>
      </c>
    </row>
    <row r="36" spans="4:19" x14ac:dyDescent="0.3">
      <c r="H36" s="4">
        <v>0.2</v>
      </c>
    </row>
    <row r="37" spans="4:19" x14ac:dyDescent="0.3">
      <c r="H37" s="2" t="s">
        <v>8</v>
      </c>
    </row>
    <row r="38" spans="4:19" x14ac:dyDescent="0.3">
      <c r="S38" s="2">
        <f>SUM($H$39,$D$41)</f>
        <v>8000</v>
      </c>
    </row>
    <row r="39" spans="4:19" x14ac:dyDescent="0.3">
      <c r="D39" s="2" t="s">
        <v>9</v>
      </c>
      <c r="H39" s="2">
        <v>8000</v>
      </c>
      <c r="I39" s="2">
        <f>$S$38</f>
        <v>8000</v>
      </c>
    </row>
    <row r="41" spans="4:19" x14ac:dyDescent="0.3">
      <c r="D41" s="2">
        <v>0</v>
      </c>
      <c r="E41" s="2">
        <f>IF(ABS(1-SUM($H$36,$H$41))&lt;=0.00001,SUM($H$36*$I$39,$H$41*$I$44),NA())</f>
        <v>1600</v>
      </c>
      <c r="H41" s="4">
        <v>0.8</v>
      </c>
    </row>
    <row r="42" spans="4:19" x14ac:dyDescent="0.3">
      <c r="H42" s="2" t="s">
        <v>10</v>
      </c>
    </row>
    <row r="43" spans="4:19" x14ac:dyDescent="0.3">
      <c r="S43" s="2">
        <f>SUM($H$44,$D$41)</f>
        <v>0</v>
      </c>
    </row>
    <row r="44" spans="4:19" x14ac:dyDescent="0.3">
      <c r="H44" s="2">
        <v>0</v>
      </c>
      <c r="I44" s="2">
        <f>$S$43</f>
        <v>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jaswanth kumar</dc:creator>
  <cp:lastModifiedBy>jaswanth kumar</cp:lastModifiedBy>
  <dcterms:created xsi:type="dcterms:W3CDTF">2022-11-15T03:07:51Z</dcterms:created>
  <dcterms:modified xsi:type="dcterms:W3CDTF">2022-11-15T03:39:25Z</dcterms:modified>
</cp:coreProperties>
</file>