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john\MIACOR201901DATA3\01-Excel\Homework\"/>
    </mc:Choice>
  </mc:AlternateContent>
  <xr:revisionPtr revIDLastSave="0" documentId="13_ncr:1_{3BE2AE8B-DE89-4BED-B3E7-0D52695AAC0A}" xr6:coauthVersionLast="40" xr6:coauthVersionMax="40" xr10:uidLastSave="{00000000-0000-0000-0000-000000000000}"/>
  <bookViews>
    <workbookView xWindow="0" yWindow="0" windowWidth="14376" windowHeight="12780" tabRatio="438" firstSheet="3" activeTab="4" xr2:uid="{00000000-000D-0000-FFFF-FFFF00000000}"/>
  </bookViews>
  <sheets>
    <sheet name="Data" sheetId="1" r:id="rId1"/>
    <sheet name="Pivot_Cat" sheetId="3" r:id="rId2"/>
    <sheet name="Pivot_SubCat" sheetId="5" r:id="rId3"/>
    <sheet name="Pivot 3" sheetId="6" r:id="rId4"/>
    <sheet name="Bonus" sheetId="7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7" l="1"/>
  <c r="C3" i="7"/>
  <c r="D13" i="7"/>
  <c r="D12" i="7"/>
  <c r="D11" i="7"/>
  <c r="D10" i="7"/>
  <c r="D9" i="7"/>
  <c r="D2" i="7"/>
  <c r="D3" i="7"/>
  <c r="D4" i="7"/>
  <c r="D5" i="7"/>
  <c r="D6" i="7"/>
  <c r="D7" i="7"/>
  <c r="D8" i="7"/>
  <c r="C13" i="7"/>
  <c r="C12" i="7"/>
  <c r="C11" i="7"/>
  <c r="C10" i="7"/>
  <c r="C9" i="7"/>
  <c r="C8" i="7"/>
  <c r="C7" i="7"/>
  <c r="C6" i="7"/>
  <c r="C5" i="7"/>
  <c r="B12" i="7"/>
  <c r="B11" i="7"/>
  <c r="B10" i="7"/>
  <c r="B9" i="7"/>
  <c r="B8" i="7"/>
  <c r="B7" i="7"/>
  <c r="E7" i="7" s="1"/>
  <c r="B6" i="7"/>
  <c r="B5" i="7"/>
  <c r="B4" i="7"/>
  <c r="C4" i="7"/>
  <c r="C2" i="7"/>
  <c r="B2" i="7"/>
  <c r="B13" i="7"/>
  <c r="E8" i="7" l="1"/>
  <c r="H8" i="7" s="1"/>
  <c r="E6" i="7"/>
  <c r="F6" i="7" s="1"/>
  <c r="E10" i="7"/>
  <c r="F10" i="7" s="1"/>
  <c r="E2" i="7"/>
  <c r="G2" i="7" s="1"/>
  <c r="E9" i="7"/>
  <c r="H9" i="7" s="1"/>
  <c r="G7" i="7"/>
  <c r="H7" i="7"/>
  <c r="E13" i="7"/>
  <c r="H13" i="7" s="1"/>
  <c r="E5" i="7"/>
  <c r="F5" i="7" s="1"/>
  <c r="E12" i="7"/>
  <c r="F12" i="7" s="1"/>
  <c r="E4" i="7"/>
  <c r="F4" i="7" s="1"/>
  <c r="E11" i="7"/>
  <c r="G11" i="7" s="1"/>
  <c r="F7" i="7"/>
  <c r="E3" i="7"/>
  <c r="G3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F8" i="7" l="1"/>
  <c r="G6" i="7"/>
  <c r="H6" i="7"/>
  <c r="G8" i="7"/>
  <c r="G10" i="7"/>
  <c r="F2" i="7"/>
  <c r="H10" i="7"/>
  <c r="G13" i="7"/>
  <c r="F11" i="7"/>
  <c r="H11" i="7"/>
  <c r="H2" i="7"/>
  <c r="G9" i="7"/>
  <c r="F9" i="7"/>
  <c r="F13" i="7"/>
  <c r="H4" i="7"/>
  <c r="G4" i="7"/>
  <c r="G12" i="7"/>
  <c r="H12" i="7"/>
  <c r="H5" i="7"/>
  <c r="G5" i="7"/>
  <c r="F3" i="7"/>
  <c r="H3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<sst xmlns="http://schemas.openxmlformats.org/spreadsheetml/2006/main" count="33047" uniqueCount="8400">
  <si>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</si>
  <si>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</si>
  <si>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</si>
  <si>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</si>
  <si>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</si>
  <si>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</si>
  <si>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</si>
  <si>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</si>
  <si>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</si>
  <si>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</si>
  <si>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</si>
  <si>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</si>
  <si>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</si>
  <si>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</si>
  <si>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</si>
  <si>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</si>
  <si>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</si>
  <si>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</si>
  <si>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</si>
  <si>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</si>
  <si>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</si>
  <si>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</si>
  <si>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</si>
  <si>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</si>
  <si>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</si>
  <si>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</si>
  <si>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</si>
  <si>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</si>
  <si>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</si>
  <si>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</si>
  <si>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</si>
  <si>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</si>
  <si>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</si>
  <si>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</si>
  <si>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</si>
  <si>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</si>
  <si>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</si>
  <si>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</si>
  <si>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</si>
  <si>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</si>
  <si>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</si>
  <si>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</si>
  <si>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</si>
  <si>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</si>
  <si>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</si>
  <si>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</si>
  <si>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</si>
  <si>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</si>
  <si>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</si>
  <si>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</si>
  <si>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</si>
  <si>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</si>
  <si>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</si>
  <si>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</si>
  <si>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</si>
  <si>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</si>
  <si>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</si>
  <si>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</si>
  <si>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</si>
  <si>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</si>
  <si>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</si>
  <si>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</si>
  <si>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</si>
  <si>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</si>
  <si>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</si>
  <si>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</si>
  <si>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</si>
  <si>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</si>
  <si>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</si>
  <si>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</si>
  <si>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</si>
  <si>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</si>
  <si>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</si>
  <si>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</si>
  <si>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</si>
  <si>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</si>
  <si>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</si>
  <si>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</si>
  <si>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</si>
  <si>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</si>
  <si>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</si>
  <si>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</si>
  <si>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</si>
  <si>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</si>
  <si>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</si>
  <si>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</si>
  <si>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</si>
  <si>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</si>
  <si>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</si>
  <si>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</si>
  <si>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</si>
  <si>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</si>
  <si>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</si>
  <si>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</si>
  <si>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</si>
  <si>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</si>
  <si>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</si>
  <si>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</si>
  <si>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</si>
  <si>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</si>
  <si>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</si>
  <si>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</si>
  <si>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</si>
  <si>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</si>
  <si>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</si>
  <si>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</si>
  <si>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</si>
  <si>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</si>
  <si>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</si>
  <si>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</si>
  <si>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</si>
  <si>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</si>
  <si>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</si>
  <si>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</si>
  <si>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</si>
  <si>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</si>
  <si>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</si>
  <si>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</si>
  <si>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</si>
  <si>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</si>
  <si>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</si>
  <si>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</si>
  <si>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</si>
  <si>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</si>
  <si>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</si>
  <si>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</si>
  <si>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</si>
  <si>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</si>
  <si>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</si>
  <si>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</si>
  <si>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</si>
  <si>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</si>
  <si>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</si>
  <si>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</si>
  <si>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</si>
  <si>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</si>
  <si>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</si>
  <si>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</si>
  <si>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</si>
  <si>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</si>
  <si>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</si>
  <si>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</si>
  <si>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</si>
  <si>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</si>
  <si>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</si>
  <si>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</si>
  <si>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</si>
  <si>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</si>
  <si>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</si>
  <si>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</si>
  <si>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</si>
  <si>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</si>
  <si>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</si>
  <si>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</si>
  <si>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</si>
  <si>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</si>
  <si>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</si>
  <si>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</si>
  <si>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</si>
  <si>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</si>
  <si>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</si>
  <si>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</si>
  <si>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</si>
  <si>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</si>
  <si>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</si>
  <si>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</si>
  <si>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</si>
  <si>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</si>
  <si>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</si>
  <si>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</si>
  <si>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</si>
  <si>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</si>
  <si>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</si>
  <si>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</si>
  <si>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</si>
  <si>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</si>
  <si>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</si>
  <si>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</si>
  <si>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</si>
  <si>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</si>
  <si>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</si>
  <si>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</si>
  <si>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</si>
  <si>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</si>
  <si>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</si>
  <si>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</si>
  <si>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</si>
  <si>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</si>
  <si>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</si>
  <si>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</si>
  <si>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</si>
  <si>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</si>
  <si>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</si>
  <si>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</si>
  <si>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</si>
  <si>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</si>
  <si>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</si>
  <si>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</si>
  <si>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</si>
  <si>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</si>
  <si>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</si>
  <si>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</si>
  <si>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</si>
  <si>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</si>
  <si>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</si>
  <si>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</si>
  <si>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</si>
  <si>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</si>
  <si>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</si>
  <si>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</si>
  <si>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</si>
  <si>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</si>
  <si>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</si>
  <si>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</si>
  <si>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</si>
  <si>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</si>
  <si>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</si>
  <si>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</si>
  <si>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</si>
  <si>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</si>
  <si>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</si>
  <si>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</si>
  <si>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</si>
  <si>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</si>
  <si>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</si>
  <si>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</si>
  <si>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</si>
  <si>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</si>
  <si>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</si>
  <si>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</si>
  <si>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</si>
  <si>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</si>
  <si>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</si>
  <si>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</si>
  <si>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</si>
  <si>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</si>
  <si>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</si>
  <si>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</si>
  <si>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</si>
  <si>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</si>
  <si>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</si>
  <si>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</si>
  <si>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</si>
  <si>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</si>
  <si>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</si>
  <si>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</si>
  <si>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</si>
  <si>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</si>
  <si>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</si>
  <si>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</si>
  <si>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</si>
  <si>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</si>
  <si>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</si>
  <si>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</si>
  <si>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</si>
  <si>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</si>
  <si>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</si>
  <si>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</si>
  <si>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</si>
  <si>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</si>
  <si>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</si>
  <si>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</si>
  <si>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</si>
  <si>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</si>
  <si>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</si>
  <si>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</si>
  <si>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</si>
  <si>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</si>
  <si>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</si>
  <si>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</si>
  <si>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</si>
  <si>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</si>
  <si>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</si>
  <si>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</si>
  <si>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</si>
  <si>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</si>
  <si>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</si>
  <si>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</si>
  <si>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</si>
  <si>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</si>
  <si>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</si>
  <si>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</si>
  <si>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</si>
  <si>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</si>
  <si>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</si>
  <si>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</si>
  <si>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</si>
  <si>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</si>
  <si>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</si>
  <si>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</si>
  <si>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</si>
  <si>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</si>
  <si>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</si>
  <si>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</si>
  <si>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</si>
  <si>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</si>
  <si>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</si>
  <si>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</si>
  <si>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</si>
  <si>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</si>
  <si>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</si>
  <si>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</si>
  <si>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</si>
  <si>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</si>
  <si>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</si>
  <si>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</si>
  <si>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</si>
  <si>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</si>
  <si>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</si>
  <si>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</si>
  <si>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</si>
  <si>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</si>
  <si>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</si>
  <si>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</si>
  <si>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</si>
  <si>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</si>
  <si>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</si>
  <si>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</si>
  <si>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</si>
  <si>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</si>
  <si>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</si>
  <si>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</si>
  <si>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</si>
  <si>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</si>
  <si>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</si>
  <si>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</si>
  <si>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</si>
  <si>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</si>
  <si>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</si>
  <si>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</si>
  <si>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</si>
  <si>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</si>
  <si>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</si>
  <si>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</si>
  <si>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</si>
  <si>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</si>
  <si>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</si>
  <si>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</si>
  <si>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</si>
  <si>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</si>
  <si>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</si>
  <si>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</si>
  <si>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</si>
  <si>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</si>
  <si>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</si>
  <si>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</si>
  <si>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</si>
  <si>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</si>
  <si>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</si>
  <si>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</si>
  <si>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</si>
  <si>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</si>
  <si>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</si>
  <si>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</si>
  <si>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</si>
  <si>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</si>
  <si>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</si>
  <si>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</si>
  <si>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</si>
  <si>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</si>
  <si>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</si>
  <si>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</si>
  <si>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</si>
  <si>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</si>
  <si>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</si>
  <si>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</si>
  <si>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</si>
  <si>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</si>
  <si>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</si>
  <si>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</si>
  <si>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</si>
  <si>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</si>
  <si>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</si>
  <si>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</si>
  <si>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</si>
  <si>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</si>
  <si>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</si>
  <si>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</si>
  <si>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</si>
  <si>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</si>
  <si>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</si>
  <si>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</si>
  <si>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</si>
  <si>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</si>
  <si>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</si>
  <si>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</si>
  <si>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</si>
  <si>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</si>
  <si>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</si>
  <si>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</si>
  <si>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</si>
  <si>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</si>
  <si>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</si>
  <si>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</si>
  <si>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</si>
  <si>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</si>
  <si>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</si>
  <si>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</si>
  <si>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</si>
  <si>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</si>
  <si>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</si>
  <si>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</si>
  <si>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</si>
  <si>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</si>
  <si>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</si>
  <si>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</si>
  <si>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</si>
  <si>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</si>
  <si>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</si>
  <si>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</si>
  <si>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</si>
  <si>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</si>
  <si>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</si>
  <si>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</si>
  <si>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</si>
  <si>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</si>
  <si>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</si>
  <si>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</si>
  <si>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</si>
  <si>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</si>
  <si>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</si>
  <si>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</si>
  <si>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</si>
  <si>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</si>
  <si>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</si>
  <si>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</si>
  <si>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</si>
  <si>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</si>
  <si>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</si>
  <si>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</si>
  <si>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</si>
  <si>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</si>
  <si>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</si>
  <si>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</si>
  <si>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</si>
  <si>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</si>
  <si>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</si>
  <si>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</si>
  <si>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</si>
  <si>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</si>
  <si>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</si>
  <si>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</si>
  <si>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</si>
  <si>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</si>
  <si>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</si>
  <si>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</si>
  <si>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</si>
  <si>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</si>
  <si>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</si>
  <si>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</si>
  <si>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</si>
  <si>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</si>
  <si>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</si>
  <si>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</si>
  <si>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</si>
  <si>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</si>
  <si>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</si>
  <si>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</si>
  <si>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</si>
  <si>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</si>
  <si>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</si>
  <si>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</si>
  <si>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</si>
  <si>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</si>
  <si>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</si>
  <si>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</si>
  <si>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</si>
  <si>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</si>
  <si>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</si>
  <si>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</si>
  <si>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</si>
  <si>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</si>
  <si>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</si>
  <si>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</si>
  <si>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</si>
  <si>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</si>
  <si>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</si>
  <si>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</si>
  <si>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</si>
  <si>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</si>
  <si>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</si>
  <si>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</si>
  <si>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</si>
  <si>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</si>
  <si>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</si>
  <si>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</si>
  <si>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</si>
  <si>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</si>
  <si>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</si>
  <si>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</si>
  <si>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</si>
  <si>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</si>
  <si>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</si>
  <si>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</si>
  <si>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</si>
  <si>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</si>
  <si>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</si>
  <si>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</si>
  <si>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</si>
  <si>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</si>
  <si>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</si>
  <si>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</si>
  <si>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</si>
  <si>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</si>
  <si>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</si>
  <si>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</si>
  <si>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</si>
  <si>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</si>
  <si>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</si>
  <si>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</si>
  <si>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</si>
  <si>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</si>
  <si>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</si>
  <si>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</si>
  <si>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</si>
  <si>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</si>
  <si>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</si>
  <si>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</si>
  <si>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</si>
  <si>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</si>
  <si>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</si>
  <si>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</si>
  <si>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</si>
  <si>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</si>
  <si>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</si>
  <si>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</si>
  <si>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</si>
  <si>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</si>
  <si>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</si>
  <si>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</si>
  <si>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</si>
  <si>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</si>
  <si>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</si>
  <si>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</si>
  <si>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</si>
  <si>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</si>
  <si>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</si>
  <si>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</si>
  <si>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</si>
  <si>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</si>
  <si>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</si>
  <si>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</si>
  <si>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</si>
  <si>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</si>
  <si>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</si>
  <si>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</si>
  <si>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</si>
  <si>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</si>
  <si>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</si>
  <si>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</si>
  <si>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</si>
  <si>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</si>
  <si>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</si>
  <si>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</si>
  <si>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</si>
  <si>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</si>
  <si>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</si>
  <si>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</si>
  <si>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</si>
  <si>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</si>
  <si>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</si>
  <si>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</si>
  <si>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</si>
  <si>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</si>
  <si>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</si>
  <si>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</si>
  <si>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</si>
  <si>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</si>
  <si>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</si>
  <si>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</si>
  <si>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</si>
  <si>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</si>
  <si>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</si>
  <si>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</si>
  <si>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</si>
  <si>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</si>
  <si>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</si>
  <si>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</si>
  <si>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</si>
  <si>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</si>
  <si>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</si>
  <si>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</si>
  <si>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</si>
  <si>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</si>
  <si>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</si>
  <si>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</si>
  <si>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</si>
  <si>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</si>
  <si>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</si>
  <si>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</si>
  <si>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</si>
  <si>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</si>
  <si>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</si>
  <si>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</si>
  <si>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</si>
  <si>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</si>
  <si>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</si>
  <si>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</si>
  <si>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</si>
  <si>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</si>
  <si>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</si>
  <si>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</si>
  <si>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</si>
  <si>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</si>
  <si>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</si>
  <si>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</si>
  <si>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</si>
  <si>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</si>
  <si>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</si>
  <si>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</si>
  <si>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</si>
  <si>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</si>
  <si>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</si>
  <si>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</si>
  <si>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</si>
  <si>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</si>
  <si>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</si>
  <si>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</si>
  <si>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</si>
  <si>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</si>
  <si>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</si>
  <si>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</si>
  <si>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</si>
  <si>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</si>
  <si>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</si>
  <si>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</si>
  <si>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</si>
  <si>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</si>
  <si>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</si>
  <si>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</si>
  <si>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</si>
  <si>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</si>
  <si>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</si>
  <si>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</si>
  <si>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</si>
  <si>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</si>
  <si>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</si>
  <si>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</si>
  <si>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</si>
  <si>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</si>
  <si>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</si>
  <si>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</si>
  <si>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</si>
  <si>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</si>
  <si>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</si>
  <si>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</si>
  <si>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</si>
  <si>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</si>
  <si>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</si>
  <si>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</si>
  <si>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</si>
  <si>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</si>
  <si>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</si>
  <si>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</si>
  <si>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</si>
  <si>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</si>
  <si>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</si>
  <si>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</si>
  <si>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</si>
  <si>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</si>
  <si>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</si>
  <si>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</si>
  <si>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</si>
  <si>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</si>
  <si>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</si>
  <si>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</si>
  <si>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</si>
  <si>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</si>
  <si>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</si>
  <si>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</si>
  <si>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</si>
  <si>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</si>
  <si>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</si>
  <si>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</si>
  <si>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</si>
  <si>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</si>
  <si>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</si>
  <si>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</si>
  <si>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</si>
  <si>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</si>
  <si>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</si>
  <si>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</si>
  <si>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</si>
  <si>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</si>
  <si>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</si>
  <si>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</si>
  <si>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</si>
  <si>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</si>
  <si>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</si>
  <si>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</si>
  <si>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</si>
  <si>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</si>
  <si>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</si>
  <si>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</si>
  <si>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</si>
  <si>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</si>
  <si>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</si>
  <si>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</si>
  <si>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</si>
  <si>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</si>
  <si>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</si>
  <si>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</si>
  <si>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</si>
  <si>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</si>
  <si>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</si>
  <si>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</si>
  <si>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</si>
  <si>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</si>
  <si>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</si>
  <si>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</si>
  <si>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</si>
  <si>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</si>
  <si>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</si>
  <si>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</si>
  <si>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</si>
  <si>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</si>
  <si>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</si>
  <si>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</si>
  <si>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</si>
  <si>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</si>
  <si>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</si>
  <si>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</si>
  <si>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</si>
  <si>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</si>
  <si>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</si>
  <si>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</si>
  <si>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</si>
  <si>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</si>
  <si>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</si>
  <si>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</si>
  <si>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</si>
  <si>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</si>
  <si>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</si>
  <si>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</si>
  <si>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</si>
  <si>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</si>
  <si>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</si>
  <si>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</si>
  <si>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</si>
  <si>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</si>
  <si>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</si>
  <si>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</si>
  <si>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</si>
  <si>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</si>
  <si>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</si>
  <si>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</si>
  <si>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</si>
  <si>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</si>
  <si>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</si>
  <si>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</si>
  <si>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</si>
  <si>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</si>
  <si>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</si>
  <si>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</si>
  <si>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</si>
  <si>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</si>
  <si>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</si>
  <si>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</si>
  <si>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</si>
  <si>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</si>
  <si>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</si>
  <si>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</si>
  <si>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</si>
  <si>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</si>
  <si>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</si>
  <si>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</si>
  <si>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</si>
  <si>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</si>
  <si>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</si>
  <si>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</si>
  <si>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</si>
  <si>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</si>
  <si>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</si>
  <si>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</si>
  <si>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</si>
  <si>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</si>
  <si>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</si>
  <si>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</si>
  <si>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</si>
  <si>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</si>
  <si>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</si>
  <si>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</si>
  <si>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</si>
  <si>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</si>
  <si>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</si>
  <si>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</si>
  <si>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</si>
  <si>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</si>
  <si>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</si>
  <si>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</si>
  <si>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</si>
  <si>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</si>
  <si>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</si>
  <si>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</si>
  <si>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</si>
  <si>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</si>
  <si>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</si>
  <si>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</si>
  <si>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</si>
  <si>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</si>
  <si>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</si>
  <si>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</si>
  <si>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</si>
  <si>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</si>
  <si>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</si>
  <si>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</si>
  <si>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</si>
  <si>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</si>
  <si>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</si>
  <si>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</si>
  <si>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</si>
  <si>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</si>
  <si>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</si>
  <si>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</si>
  <si>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</si>
  <si>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</si>
  <si>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</si>
  <si>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</si>
  <si>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</si>
  <si>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</si>
  <si>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</si>
  <si>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</si>
  <si>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</si>
  <si>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</si>
  <si>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</si>
  <si>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</si>
  <si>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</si>
  <si>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</si>
  <si>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</si>
  <si>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</si>
  <si>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</si>
  <si>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</si>
  <si>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</si>
  <si>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</si>
  <si>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</si>
  <si>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</si>
  <si>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</si>
  <si>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</si>
  <si>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</si>
  <si>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</si>
  <si>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</si>
  <si>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</si>
  <si>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</si>
  <si>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</si>
  <si>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</si>
  <si>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</si>
  <si>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</si>
  <si>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</si>
  <si>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</si>
  <si>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</si>
  <si>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</si>
  <si>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</si>
  <si>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</si>
  <si>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</si>
  <si>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</si>
  <si>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</si>
  <si>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</si>
  <si>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</si>
  <si>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</si>
  <si>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</si>
  <si>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</si>
  <si>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</si>
  <si>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</si>
  <si>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</si>
  <si>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</si>
  <si>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</si>
  <si>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</si>
  <si>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</si>
  <si>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</si>
  <si>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</si>
  <si>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</si>
  <si>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</si>
  <si>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</si>
  <si>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</si>
  <si>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</si>
  <si>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</si>
  <si>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</si>
  <si>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</si>
  <si>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</si>
  <si>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</si>
  <si>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</si>
  <si>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</si>
  <si>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</si>
  <si>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</si>
  <si>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</si>
  <si>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</si>
  <si>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</si>
  <si>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</si>
  <si>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</si>
  <si>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</si>
  <si>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</si>
  <si>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</si>
  <si>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</si>
  <si>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</si>
  <si>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</si>
  <si>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</si>
  <si>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</si>
  <si>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</si>
  <si>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</si>
  <si>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</si>
  <si>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</si>
  <si>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</si>
  <si>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</si>
  <si>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</si>
  <si>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</si>
  <si>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</si>
  <si>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</si>
  <si>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</si>
  <si>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</si>
  <si>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</si>
  <si>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</si>
  <si>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</si>
  <si>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</si>
  <si>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</si>
  <si>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</si>
  <si>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</si>
  <si>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</si>
  <si>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</si>
  <si>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</si>
  <si>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</si>
  <si>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</si>
  <si>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</si>
  <si>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</si>
  <si>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</si>
  <si>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</si>
  <si>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</si>
  <si>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</si>
  <si>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</si>
  <si>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</si>
  <si>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</si>
  <si>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</si>
  <si>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</si>
  <si>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</si>
  <si>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</si>
  <si>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</si>
  <si>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</si>
  <si>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</si>
  <si>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</si>
  <si>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</si>
  <si>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</si>
  <si>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</si>
  <si>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</si>
  <si>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</si>
  <si>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</si>
  <si>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</si>
  <si>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</si>
  <si>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</si>
  <si>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</si>
  <si>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</si>
  <si>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</si>
  <si>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</si>
  <si>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</si>
  <si>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</si>
  <si>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</si>
  <si>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</si>
  <si>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</si>
  <si>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</si>
  <si>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</si>
  <si>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</si>
  <si>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</si>
  <si>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</si>
  <si>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</si>
  <si>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</si>
  <si>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</si>
  <si>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</si>
  <si>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</si>
  <si>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</si>
  <si>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</si>
  <si>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</si>
  <si>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</si>
  <si>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</si>
  <si>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</si>
  <si>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</si>
  <si>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</si>
  <si>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</si>
  <si>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</si>
  <si>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</si>
  <si>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</si>
  <si>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</si>
  <si>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</si>
  <si>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</si>
  <si>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</si>
  <si>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</si>
  <si>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</si>
  <si>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</si>
  <si>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</si>
  <si>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</si>
  <si>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</si>
  <si>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</si>
  <si>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</si>
  <si>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</si>
  <si>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</si>
  <si>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</si>
  <si>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</si>
  <si>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</si>
  <si>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</si>
  <si>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</si>
  <si>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</si>
  <si>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</si>
  <si>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</si>
  <si>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</si>
  <si>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</si>
  <si>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</si>
  <si>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</si>
  <si>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</si>
  <si>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</si>
  <si>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</si>
  <si>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</si>
  <si>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</si>
  <si>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</si>
  <si>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</si>
  <si>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</si>
  <si>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</si>
  <si>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</si>
  <si>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</si>
  <si>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</si>
  <si>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</si>
  <si>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</si>
  <si>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</si>
  <si>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</si>
  <si>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</si>
  <si>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</si>
  <si>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</si>
  <si>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</si>
  <si>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</si>
  <si>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</si>
  <si>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</si>
  <si>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</si>
  <si>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</si>
  <si>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</si>
  <si>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</si>
  <si>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</si>
  <si>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</si>
  <si>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</si>
  <si>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</si>
  <si>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</si>
  <si>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</si>
  <si>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</si>
  <si>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</si>
  <si>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</si>
  <si>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</si>
  <si>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</si>
  <si>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</si>
  <si>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</si>
  <si>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</si>
  <si>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</si>
  <si>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</si>
  <si>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</si>
  <si>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</si>
  <si>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</si>
  <si>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</si>
  <si>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</si>
  <si>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</si>
  <si>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</si>
  <si>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</si>
  <si>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</si>
  <si>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</si>
  <si>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</si>
  <si>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</si>
  <si>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</si>
  <si>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</si>
  <si>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</si>
  <si>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</si>
  <si>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</si>
  <si>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</si>
  <si>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</si>
  <si>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</si>
  <si>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</si>
  <si>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</si>
  <si>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</si>
  <si>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</si>
  <si>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</si>
  <si>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</si>
  <si>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</si>
  <si>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</si>
  <si>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</si>
  <si>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</si>
  <si>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</si>
  <si>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</si>
  <si>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</si>
  <si>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</si>
  <si>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</si>
  <si>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</si>
  <si>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</si>
  <si>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</si>
  <si>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</si>
  <si>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</si>
  <si>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</si>
  <si>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</si>
  <si>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</si>
  <si>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</si>
  <si>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</si>
  <si>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</si>
  <si>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</si>
  <si>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</si>
  <si>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</si>
  <si>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</si>
  <si>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</si>
  <si>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</si>
  <si>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</si>
  <si>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</si>
  <si>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</si>
  <si>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</si>
  <si>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</si>
  <si>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</si>
  <si>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</si>
  <si>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</si>
  <si>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</si>
  <si>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</si>
  <si>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</si>
  <si>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</si>
  <si>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</si>
  <si>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</si>
  <si>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</si>
  <si>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</si>
  <si>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</si>
  <si>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</si>
  <si>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</si>
  <si>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</si>
  <si>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</si>
  <si>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</si>
  <si>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</si>
  <si>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</si>
  <si>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</si>
  <si>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</si>
  <si>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</si>
  <si>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</si>
  <si>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</si>
  <si>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</si>
  <si>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</si>
  <si>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</si>
  <si>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</si>
  <si>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</si>
  <si>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</si>
  <si>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</si>
  <si>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</si>
  <si>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</si>
  <si>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</si>
  <si>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</si>
  <si>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</si>
  <si>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</si>
  <si>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</si>
  <si>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</si>
  <si>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</si>
  <si>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</si>
  <si>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</si>
  <si>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</si>
  <si>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</si>
  <si>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</si>
  <si>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</si>
  <si>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</si>
  <si>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</si>
  <si>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</si>
  <si>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</si>
  <si>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</si>
  <si>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</si>
  <si>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</si>
  <si>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</si>
  <si>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</si>
  <si>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</si>
  <si>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</si>
  <si>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</si>
  <si>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</si>
  <si>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</si>
  <si>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</si>
  <si>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</si>
  <si>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</si>
  <si>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</si>
  <si>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</si>
  <si>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</si>
  <si>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</si>
  <si>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</si>
  <si>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</si>
  <si>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</si>
  <si>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</si>
  <si>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</si>
  <si>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</si>
  <si>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</si>
  <si>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</si>
  <si>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</si>
  <si>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</si>
  <si>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</si>
  <si>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</si>
  <si>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</si>
  <si>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</si>
  <si>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</si>
  <si>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</si>
  <si>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</si>
  <si>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</si>
  <si>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</si>
  <si>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</si>
  <si>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</si>
  <si>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</si>
  <si>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</si>
  <si>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</si>
  <si>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</si>
  <si>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</si>
  <si>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</si>
  <si>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</si>
  <si>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</si>
  <si>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</si>
  <si>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</si>
  <si>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</si>
  <si>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</si>
  <si>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</si>
  <si>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</si>
  <si>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</si>
  <si>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</si>
  <si>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</si>
  <si>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</si>
  <si>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</si>
  <si>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</si>
  <si>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</si>
  <si>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</si>
  <si>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</si>
  <si>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</si>
  <si>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</si>
  <si>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</si>
  <si>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</si>
  <si>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</si>
  <si>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</si>
  <si>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</si>
  <si>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</si>
  <si>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</si>
  <si>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</si>
  <si>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</si>
  <si>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</si>
  <si>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</si>
  <si>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</si>
  <si>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</si>
  <si>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</si>
  <si>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</si>
  <si>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</si>
  <si>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</si>
  <si>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</si>
  <si>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</si>
  <si>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</si>
  <si>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</si>
  <si>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</si>
  <si>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</si>
  <si>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</si>
  <si>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</si>
  <si>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</si>
  <si>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</si>
  <si>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</si>
  <si>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</si>
  <si>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</si>
  <si>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</si>
  <si>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</si>
  <si>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</si>
  <si>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</si>
  <si>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</si>
  <si>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</si>
  <si>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</si>
  <si>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</si>
  <si>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</si>
  <si>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</si>
  <si>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</si>
  <si>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</si>
  <si>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</si>
  <si>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</si>
  <si>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</si>
  <si>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</si>
  <si>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</si>
  <si>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</si>
  <si>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</si>
  <si>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</si>
  <si>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</si>
  <si>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</si>
  <si>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</si>
  <si>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</si>
  <si>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</si>
  <si>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</si>
  <si>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</si>
  <si>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</si>
  <si>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</si>
  <si>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</si>
  <si>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</si>
  <si>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</si>
  <si>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</si>
  <si>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</si>
  <si>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</si>
  <si>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</si>
  <si>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</si>
  <si>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</si>
  <si>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</si>
  <si>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</si>
  <si>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</si>
  <si>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</si>
  <si>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</si>
  <si>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</si>
  <si>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</si>
  <si>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</si>
  <si>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</si>
  <si>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</si>
  <si>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</si>
  <si>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</si>
  <si>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</si>
  <si>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</si>
  <si>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</si>
  <si>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</si>
  <si>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</si>
  <si>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</si>
  <si>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</si>
  <si>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</si>
  <si>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</si>
  <si>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</si>
  <si>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</si>
  <si>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</si>
  <si>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</si>
  <si>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</si>
  <si>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</si>
  <si>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</si>
  <si>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</si>
  <si>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</si>
  <si>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</si>
  <si>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</si>
  <si>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</si>
  <si>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</si>
  <si>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</si>
  <si>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</si>
  <si>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</si>
  <si>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</si>
  <si>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</si>
  <si>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</si>
  <si>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</si>
  <si>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</si>
  <si>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</si>
  <si>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</si>
  <si>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</si>
  <si>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</si>
  <si>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</si>
  <si>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</si>
  <si>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</si>
  <si>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</si>
  <si>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</si>
  <si>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</si>
  <si>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</si>
  <si>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</si>
  <si>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</si>
  <si>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</si>
  <si>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</si>
  <si>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</si>
  <si>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</si>
  <si>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</si>
  <si>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</si>
  <si>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</si>
  <si>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</si>
  <si>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</si>
  <si>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</si>
  <si>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</si>
  <si>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</si>
  <si>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</si>
  <si>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</si>
  <si>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</si>
  <si>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</si>
  <si>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</si>
  <si>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</si>
  <si>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</si>
  <si>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</si>
  <si>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</si>
  <si>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</si>
  <si>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</si>
  <si>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</si>
  <si>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</si>
  <si>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</si>
  <si>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</si>
  <si>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</si>
  <si>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</si>
  <si>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</si>
  <si>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</si>
  <si>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</si>
  <si>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</si>
  <si>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</si>
  <si>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</si>
  <si>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</si>
  <si>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</si>
  <si>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</si>
  <si>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</si>
  <si>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</si>
  <si>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</si>
  <si>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</si>
  <si>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</si>
  <si>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</si>
  <si>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</si>
  <si>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</si>
  <si>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</si>
  <si>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</si>
  <si>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</si>
  <si>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</si>
  <si>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</si>
  <si>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</si>
  <si>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</si>
  <si>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</si>
  <si>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</si>
  <si>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</si>
  <si>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</si>
  <si>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</si>
  <si>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</si>
  <si>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</si>
  <si>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</si>
  <si>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</si>
  <si>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</si>
  <si>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</si>
  <si>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</si>
  <si>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</si>
  <si>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</si>
  <si>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</si>
  <si>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</si>
  <si>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</si>
  <si>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</si>
  <si>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</si>
  <si>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</si>
  <si>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</si>
  <si>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</si>
  <si>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</si>
  <si>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</si>
  <si>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</si>
  <si>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</si>
  <si>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</si>
  <si>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</si>
  <si>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</si>
  <si>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</si>
  <si>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</si>
  <si>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</si>
  <si>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</si>
  <si>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</si>
  <si>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</si>
  <si>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</si>
  <si>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</si>
  <si>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</si>
  <si>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</si>
  <si>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</si>
  <si>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</si>
  <si>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</si>
  <si>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</si>
  <si>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</si>
  <si>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</si>
  <si>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</si>
  <si>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</si>
  <si>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</si>
  <si>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</si>
  <si>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</si>
  <si>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</si>
  <si>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</si>
  <si>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</si>
  <si>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</si>
  <si>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</si>
  <si>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</si>
  <si>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</si>
  <si>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</si>
  <si>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</si>
  <si>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</si>
  <si>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</si>
  <si>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</si>
  <si>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</si>
  <si>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</si>
  <si>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</si>
  <si>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</si>
  <si>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</si>
  <si>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</si>
  <si>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</si>
  <si>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</si>
  <si>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</si>
  <si>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</si>
  <si>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</si>
  <si>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</si>
  <si>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</si>
  <si>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</si>
  <si>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</si>
  <si>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</si>
  <si>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</si>
  <si>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</si>
  <si>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</si>
  <si>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</si>
  <si>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</si>
  <si>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</si>
  <si>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</si>
  <si>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</si>
  <si>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</si>
  <si>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</si>
  <si>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</si>
  <si>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</si>
  <si>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</si>
  <si>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</si>
  <si>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</si>
  <si>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</si>
  <si>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</si>
  <si>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</si>
  <si>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</si>
  <si>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</si>
  <si>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</si>
  <si>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</si>
  <si>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</si>
  <si>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</si>
  <si>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</si>
  <si>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</si>
  <si>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</si>
  <si>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</si>
  <si>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</si>
  <si>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</si>
  <si>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</si>
  <si>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</si>
  <si>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</si>
  <si>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</si>
  <si>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</si>
  <si>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</si>
  <si>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</si>
  <si>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</si>
  <si>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</si>
  <si>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</si>
  <si>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</si>
  <si>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</si>
  <si>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</si>
  <si>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</si>
  <si>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</si>
  <si>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</si>
  <si>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</si>
  <si>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</si>
  <si>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</si>
  <si>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</si>
  <si>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</si>
  <si>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</si>
  <si>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</si>
  <si>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</si>
  <si>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</si>
  <si>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</si>
  <si>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</si>
  <si>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</si>
  <si>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</si>
  <si>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</si>
  <si>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</si>
  <si>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</si>
  <si>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</si>
  <si>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</si>
  <si>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</si>
  <si>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</si>
  <si>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</si>
  <si>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</si>
  <si>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</si>
  <si>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</si>
  <si>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</si>
  <si>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</si>
  <si>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</si>
  <si>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</si>
  <si>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</si>
  <si>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</si>
  <si>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</si>
  <si>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</si>
  <si>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</si>
  <si>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</si>
  <si>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</si>
  <si>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</si>
  <si>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</si>
  <si>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</si>
  <si>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</si>
  <si>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</si>
  <si>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</si>
  <si>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</si>
  <si>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</si>
  <si>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</si>
  <si>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</si>
  <si>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</si>
  <si>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</si>
  <si>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</si>
  <si>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</si>
  <si>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</si>
  <si>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</si>
  <si>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</si>
  <si>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</si>
  <si>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</si>
  <si>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</si>
  <si>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</si>
  <si>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</si>
  <si>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</si>
  <si>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</si>
  <si>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</si>
  <si>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</si>
  <si>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</si>
  <si>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</si>
  <si>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</si>
  <si>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</si>
  <si>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</si>
  <si>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</si>
  <si>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</si>
  <si>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</si>
  <si>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</si>
  <si>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</si>
  <si>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</si>
  <si>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</si>
  <si>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</si>
  <si>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</si>
  <si>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</si>
  <si>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</si>
  <si>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</si>
  <si>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</si>
  <si>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</si>
  <si>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</si>
  <si>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</si>
  <si>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</si>
  <si>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</si>
  <si>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</si>
  <si>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</si>
  <si>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</si>
  <si>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</si>
  <si>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</si>
  <si>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</si>
  <si>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</si>
  <si>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</si>
  <si>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</si>
  <si>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</si>
  <si>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</si>
  <si>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</si>
  <si>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</si>
  <si>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</si>
  <si>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</si>
  <si>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</si>
  <si>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</si>
  <si>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</si>
  <si>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</si>
  <si>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</si>
  <si>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</si>
  <si>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</si>
  <si>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</si>
  <si>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</si>
  <si>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</si>
  <si>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</si>
  <si>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</si>
  <si>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</si>
  <si>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</si>
  <si>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</si>
  <si>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</si>
  <si>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</si>
  <si>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</si>
  <si>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</si>
  <si>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</si>
  <si>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</si>
  <si>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</si>
  <si>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</si>
  <si>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</si>
  <si>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</si>
  <si>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</si>
  <si>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</si>
  <si>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</si>
  <si>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</si>
  <si>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</si>
  <si>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</si>
  <si>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</si>
  <si>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</si>
  <si>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</si>
  <si>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</si>
  <si>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</si>
  <si>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</si>
  <si>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</si>
  <si>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</si>
  <si>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</si>
  <si>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</si>
  <si>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</si>
  <si>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</si>
  <si>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</si>
  <si>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</si>
  <si>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</si>
  <si>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</si>
  <si>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</si>
  <si>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</si>
  <si>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</si>
  <si>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</si>
  <si>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</si>
  <si>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</si>
  <si>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</si>
  <si>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</si>
  <si>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</si>
  <si>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</si>
  <si>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</si>
  <si>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</si>
  <si>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</si>
  <si>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</si>
  <si>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</si>
  <si>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</si>
  <si>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</si>
  <si>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</si>
  <si>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</si>
  <si>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</si>
  <si>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</si>
  <si>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</si>
  <si>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</si>
  <si>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</si>
  <si>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</si>
  <si>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</si>
  <si>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</si>
  <si>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</si>
  <si>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</si>
  <si>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</si>
  <si>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</si>
  <si>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</si>
  <si>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</si>
  <si>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</si>
  <si>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</si>
  <si>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</si>
  <si>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</si>
  <si>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</si>
  <si>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</si>
  <si>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</si>
  <si>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</si>
  <si>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</si>
  <si>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</si>
  <si>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</si>
  <si>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</si>
  <si>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</si>
  <si>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</si>
  <si>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</si>
  <si>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</si>
  <si>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</si>
  <si>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</si>
  <si>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</si>
  <si>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</si>
  <si>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</si>
  <si>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</si>
  <si>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</si>
  <si>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</si>
  <si>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</si>
  <si>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</si>
  <si>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</si>
  <si>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</si>
  <si>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</si>
  <si>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</si>
  <si>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</si>
  <si>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</si>
  <si>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</si>
  <si>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</si>
  <si>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</si>
  <si>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</si>
  <si>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</si>
  <si>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</si>
  <si>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</si>
  <si>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</si>
  <si>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</si>
  <si>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</si>
  <si>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</si>
  <si>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</si>
  <si>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</si>
  <si>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</si>
  <si>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</si>
  <si>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</si>
  <si>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</si>
  <si>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</si>
  <si>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</si>
  <si>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</si>
  <si>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</si>
  <si>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</si>
  <si>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</si>
  <si>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</si>
  <si>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</si>
  <si>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</si>
  <si>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</si>
  <si>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</si>
  <si>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</si>
  <si>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</si>
  <si>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</si>
  <si>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</si>
  <si>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</si>
  <si>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</si>
  <si>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</si>
  <si>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</si>
  <si>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</si>
  <si>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</si>
  <si>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</si>
  <si>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</si>
  <si>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</si>
  <si>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</si>
  <si>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</si>
  <si>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</si>
  <si>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</si>
  <si>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</si>
  <si>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</si>
  <si>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</si>
  <si>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</si>
  <si>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</si>
  <si>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</si>
  <si>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</si>
  <si>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</si>
  <si>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</si>
  <si>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</si>
  <si>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</si>
  <si>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</si>
  <si>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</si>
  <si>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</si>
  <si>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</si>
  <si>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</si>
  <si>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</si>
  <si>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</si>
  <si>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</si>
  <si>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</si>
  <si>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</si>
  <si>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</si>
  <si>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</si>
  <si>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</si>
  <si>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</si>
  <si>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</si>
  <si>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</si>
  <si>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</si>
  <si>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</si>
  <si>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</si>
  <si>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</si>
  <si>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</si>
  <si>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</si>
  <si>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</si>
  <si>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</si>
  <si>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</si>
  <si>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</si>
  <si>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</si>
  <si>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</si>
  <si>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</si>
  <si>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</si>
  <si>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</si>
  <si>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</si>
  <si>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</si>
  <si>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</si>
  <si>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</si>
  <si>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</si>
  <si>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</si>
  <si>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</si>
  <si>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</si>
  <si>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</si>
  <si>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</si>
  <si>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</si>
  <si>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</si>
  <si>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</si>
  <si>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</si>
  <si>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</si>
  <si>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</si>
  <si>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</si>
  <si>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</si>
  <si>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</si>
  <si>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</si>
  <si>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</si>
  <si>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</si>
  <si>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</si>
  <si>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</si>
  <si>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</si>
  <si>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</si>
  <si>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</si>
  <si>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</si>
  <si>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</si>
  <si>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</si>
  <si>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</si>
  <si>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</si>
  <si>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</si>
  <si>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</si>
  <si>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</si>
  <si>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</si>
  <si>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</si>
  <si>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</si>
  <si>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</si>
  <si>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</si>
  <si>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</si>
  <si>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</si>
  <si>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</si>
  <si>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</si>
  <si>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</si>
  <si>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</si>
  <si>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</si>
  <si>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</si>
  <si>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</si>
  <si>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</si>
  <si>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</si>
  <si>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</si>
  <si>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</si>
  <si>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</si>
  <si>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</si>
  <si>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</si>
  <si>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</si>
  <si>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</si>
  <si>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</si>
  <si>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</si>
  <si>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</si>
  <si>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</si>
  <si>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</si>
  <si>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</si>
  <si>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</si>
  <si>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</si>
  <si>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</si>
  <si>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</si>
  <si>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</si>
  <si>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</si>
  <si>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</si>
  <si>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</si>
  <si>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</si>
  <si>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</si>
  <si>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</si>
  <si>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</si>
  <si>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</si>
  <si>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</si>
  <si>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</si>
  <si>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</si>
  <si>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</si>
  <si>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</si>
  <si>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</si>
  <si>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</si>
  <si>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</si>
  <si>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</si>
  <si>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</si>
  <si>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</si>
  <si>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</si>
  <si>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</si>
  <si>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</si>
  <si>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</si>
  <si>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</si>
  <si>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</si>
  <si>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</si>
  <si>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</si>
  <si>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</si>
  <si>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</si>
  <si>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</si>
  <si>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</si>
  <si>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</si>
  <si>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</si>
  <si>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</si>
  <si>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</si>
  <si>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</si>
  <si>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</si>
  <si>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</si>
  <si>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</si>
  <si>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</si>
  <si>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</si>
  <si>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</si>
  <si>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</si>
  <si>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</si>
  <si>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</si>
  <si>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</si>
  <si>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</si>
  <si>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</si>
  <si>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</si>
  <si>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</si>
  <si>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</si>
  <si>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</si>
  <si>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</si>
  <si>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</si>
  <si>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</si>
  <si>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</si>
  <si>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</si>
  <si>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</si>
  <si>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</si>
  <si>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</si>
  <si>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</si>
  <si>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</si>
  <si>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</si>
  <si>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</si>
  <si>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</si>
  <si>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</si>
  <si>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</si>
  <si>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</si>
  <si>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</si>
  <si>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</si>
  <si>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</si>
  <si>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</si>
  <si>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</si>
  <si>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</si>
  <si>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</si>
  <si>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</si>
  <si>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</si>
  <si>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</si>
  <si>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</si>
  <si>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</si>
  <si>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</si>
  <si>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</si>
  <si>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</si>
  <si>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</si>
  <si>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</si>
  <si>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</si>
  <si>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</si>
  <si>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</si>
  <si>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</si>
  <si>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</si>
  <si>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</si>
  <si>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</si>
  <si>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</si>
  <si>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</si>
  <si>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</si>
  <si>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</si>
  <si>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</si>
  <si>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</si>
  <si>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</si>
  <si>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</si>
  <si>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</si>
  <si>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</si>
  <si>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</si>
  <si>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</si>
  <si>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</si>
  <si>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</si>
  <si>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</si>
  <si>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</si>
  <si>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</si>
  <si>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</si>
  <si>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</si>
  <si>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</si>
  <si>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</si>
  <si>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</si>
  <si>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</si>
  <si>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</si>
  <si>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</si>
  <si>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</si>
  <si>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</si>
  <si>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</si>
  <si>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</si>
  <si>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</si>
  <si>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</si>
  <si>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</si>
  <si>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</si>
  <si>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</si>
  <si>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</si>
  <si>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</si>
  <si>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</si>
  <si>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</si>
  <si>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</si>
  <si>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</si>
  <si>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</si>
  <si>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</si>
  <si>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</si>
  <si>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</si>
  <si>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</si>
  <si>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</si>
  <si>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</si>
  <si>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</si>
  <si>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</si>
  <si>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</si>
  <si>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</si>
  <si>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</si>
  <si>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</si>
  <si>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</si>
  <si>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</si>
  <si>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</si>
  <si>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</si>
  <si>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</si>
  <si>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</si>
  <si>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</si>
  <si>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</si>
  <si>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</si>
  <si>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</si>
  <si>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</si>
  <si>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</si>
  <si>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</si>
  <si>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</si>
  <si>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</si>
  <si>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</si>
  <si>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</si>
  <si>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</si>
  <si>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</si>
  <si>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</si>
  <si>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</si>
  <si>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</si>
  <si>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</si>
  <si>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</si>
  <si>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</si>
  <si>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</si>
  <si>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</si>
  <si>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</si>
  <si>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</si>
  <si>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</si>
  <si>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</si>
  <si>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</si>
  <si>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</si>
  <si>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</si>
  <si>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</si>
  <si>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</si>
  <si>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</si>
  <si>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</si>
  <si>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</si>
  <si>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</si>
  <si>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</si>
  <si>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</si>
  <si>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</si>
  <si>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</si>
  <si>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</si>
  <si>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</si>
  <si>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</si>
  <si>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</si>
  <si>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</si>
  <si>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</si>
  <si>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</si>
  <si>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</si>
  <si>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</si>
  <si>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</si>
  <si>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</si>
  <si>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</si>
  <si>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</si>
  <si>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</si>
  <si>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</si>
  <si>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</si>
  <si>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</si>
  <si>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</si>
  <si>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</si>
  <si>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</si>
  <si>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</si>
  <si>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</si>
  <si>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</si>
  <si>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</si>
  <si>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</si>
  <si>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</si>
  <si>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</si>
  <si>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</si>
  <si>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</si>
  <si>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</si>
  <si>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</si>
  <si>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</si>
  <si>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</si>
  <si>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</si>
  <si>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</si>
  <si>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</si>
  <si>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</si>
  <si>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</si>
  <si>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</si>
  <si>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</si>
  <si>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</si>
  <si>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</si>
  <si>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</si>
  <si>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</si>
  <si>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</si>
  <si>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</si>
  <si>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</si>
  <si>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</si>
  <si>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</si>
  <si>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</si>
  <si>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</si>
  <si>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</si>
  <si>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</si>
  <si>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</si>
  <si>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</si>
  <si>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</si>
  <si>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</si>
  <si>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</si>
  <si>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</si>
  <si>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</si>
  <si>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</si>
  <si>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</si>
  <si>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</si>
  <si>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</si>
  <si>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</si>
  <si>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</si>
  <si>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</si>
  <si>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</si>
  <si>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</si>
  <si>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</si>
  <si>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</si>
  <si>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</si>
  <si>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</si>
  <si>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</si>
  <si>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</si>
  <si>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</si>
  <si>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</si>
  <si>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</si>
  <si>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</si>
  <si>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</si>
  <si>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</si>
  <si>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</si>
  <si>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</si>
  <si>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</si>
  <si>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</si>
  <si>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</si>
  <si>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</si>
  <si>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</si>
  <si>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</si>
  <si>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</si>
  <si>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</si>
  <si>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</si>
  <si>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</si>
  <si>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</si>
  <si>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</si>
  <si>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</si>
  <si>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</si>
  <si>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</si>
  <si>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</si>
  <si>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</si>
  <si>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</si>
  <si>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</si>
  <si>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</si>
  <si>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</si>
  <si>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</si>
  <si>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</si>
  <si>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</si>
  <si>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</si>
  <si>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</si>
  <si>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</si>
  <si>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</si>
  <si>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</si>
  <si>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</si>
  <si>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</si>
  <si>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</si>
  <si>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</si>
  <si>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</si>
  <si>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</si>
  <si>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</si>
  <si>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</si>
  <si>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</si>
  <si>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</si>
  <si>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</si>
  <si>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</si>
  <si>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</si>
  <si>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</si>
  <si>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</si>
  <si>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</si>
  <si>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</si>
  <si>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</si>
  <si>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</si>
  <si>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</si>
  <si>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</si>
  <si>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</si>
  <si>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</si>
  <si>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</si>
  <si>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</si>
  <si>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</si>
  <si>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</si>
  <si>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</si>
  <si>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</si>
  <si>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</si>
  <si>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</si>
  <si>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</si>
  <si>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</si>
  <si>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</si>
  <si>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</si>
  <si>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</si>
  <si>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</si>
  <si>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</si>
  <si>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</si>
  <si>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</si>
  <si>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</si>
  <si>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</si>
  <si>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</si>
  <si>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</si>
  <si>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</si>
  <si>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</si>
  <si>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</si>
  <si>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</si>
  <si>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</si>
  <si>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</si>
  <si>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</si>
  <si>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</si>
  <si>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</si>
  <si>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</si>
  <si>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</si>
  <si>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</si>
  <si>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</si>
  <si>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</si>
  <si>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</si>
  <si>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</si>
  <si>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</si>
  <si>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</si>
  <si>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</si>
  <si>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</si>
  <si>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</si>
  <si>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</si>
  <si>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</si>
  <si>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</si>
  <si>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</si>
  <si>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</si>
  <si>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</si>
  <si>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</si>
  <si>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</si>
  <si>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</si>
  <si>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</si>
  <si>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</si>
  <si>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</si>
  <si>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</si>
  <si>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</si>
  <si>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</si>
  <si>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</si>
  <si>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</si>
  <si>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</si>
  <si>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</si>
  <si>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</si>
  <si>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</si>
  <si>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</si>
  <si>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</si>
  <si>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</si>
  <si>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</si>
  <si>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</si>
  <si>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</si>
  <si>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</si>
  <si>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</si>
  <si>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</si>
  <si>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</si>
  <si>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</si>
  <si>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</si>
  <si>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</si>
  <si>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</si>
  <si>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</si>
  <si>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</si>
  <si>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</si>
  <si>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</si>
  <si>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</si>
  <si>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</si>
  <si>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</si>
  <si>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</si>
  <si>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</si>
  <si>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</si>
  <si>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</si>
  <si>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</si>
  <si>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</si>
  <si>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</si>
  <si>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</si>
  <si>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</si>
  <si>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</si>
  <si>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</si>
  <si>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</si>
  <si>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</si>
  <si>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</si>
  <si>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</si>
  <si>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</si>
  <si>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</si>
  <si>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</si>
  <si>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</si>
  <si>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</si>
  <si>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</si>
  <si>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</si>
  <si>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</si>
  <si>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</si>
  <si>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</si>
  <si>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</si>
  <si>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</si>
  <si>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</si>
  <si>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</si>
  <si>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</si>
  <si>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</si>
  <si>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</si>
  <si>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</si>
  <si>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</si>
  <si>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</si>
  <si>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</si>
  <si>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</si>
  <si>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</si>
  <si>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</si>
  <si>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</si>
  <si>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</si>
  <si>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</si>
  <si>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</si>
  <si>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</si>
  <si>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</si>
  <si>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</si>
  <si>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</si>
  <si>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</si>
  <si>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</si>
  <si>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</si>
  <si>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</si>
  <si>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</si>
  <si>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</si>
  <si>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</si>
  <si>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</si>
  <si>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</si>
  <si>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</si>
  <si>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</si>
  <si>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</si>
  <si>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</si>
  <si>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</si>
  <si>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</si>
  <si>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</si>
  <si>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</si>
  <si>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</si>
  <si>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</si>
  <si>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</si>
  <si>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</si>
  <si>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</si>
  <si>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</si>
  <si>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</si>
  <si>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</si>
  <si>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</si>
  <si>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</si>
  <si>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</si>
  <si>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</si>
  <si>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</si>
  <si>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</si>
  <si>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</si>
  <si>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</si>
  <si>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</si>
  <si>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</si>
  <si>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</si>
  <si>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</si>
  <si>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</si>
  <si>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</si>
  <si>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</si>
  <si>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</si>
  <si>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</si>
  <si>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</si>
  <si>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</si>
  <si>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</si>
  <si>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</si>
  <si>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</si>
  <si>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</si>
  <si>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</si>
  <si>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</si>
  <si>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</si>
  <si>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</si>
  <si>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</si>
  <si>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</si>
  <si>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</si>
  <si>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</si>
  <si>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</si>
  <si>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</si>
  <si>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</si>
  <si>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</si>
  <si>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</si>
  <si>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</si>
  <si>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</si>
  <si>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</si>
  <si>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</si>
  <si>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</si>
  <si>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</si>
  <si>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</si>
  <si>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</si>
  <si>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</si>
  <si>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</si>
  <si>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</si>
  <si>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</si>
  <si>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</si>
  <si>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</si>
  <si>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</si>
  <si>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</si>
  <si>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</si>
  <si>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</si>
  <si>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</si>
  <si>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</si>
  <si>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</si>
  <si>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</si>
  <si>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</si>
  <si>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</si>
  <si>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</si>
  <si>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</si>
  <si>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</si>
  <si>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</si>
  <si>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</si>
  <si>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</si>
  <si>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</si>
  <si>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</si>
  <si>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</si>
  <si>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</si>
  <si>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</si>
  <si>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</si>
  <si>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</si>
  <si>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</si>
  <si>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</si>
  <si>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</si>
  <si>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</si>
  <si>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</si>
  <si>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</si>
  <si>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</si>
  <si>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</si>
  <si>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</si>
  <si>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</si>
  <si>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</si>
  <si>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</si>
  <si>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</si>
  <si>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</si>
  <si>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</si>
  <si>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</si>
  <si>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</si>
  <si>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</si>
  <si>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</si>
  <si>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</si>
  <si>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</si>
  <si>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</si>
  <si>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</si>
  <si>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</si>
  <si>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</si>
  <si>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</si>
  <si>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</si>
  <si>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</si>
  <si>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</si>
  <si>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</si>
  <si>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</si>
  <si>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</si>
  <si>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</si>
  <si>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</si>
  <si>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</si>
  <si>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</si>
  <si>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</si>
  <si>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</si>
  <si>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</si>
  <si>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</si>
  <si>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</si>
  <si>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</si>
  <si>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</si>
  <si>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</si>
  <si>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</si>
  <si>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</si>
  <si>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</si>
  <si>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</si>
  <si>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</si>
  <si>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</si>
  <si>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</si>
  <si>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</si>
  <si>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</si>
  <si>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</si>
  <si>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</si>
  <si>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</si>
  <si>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</si>
  <si>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</si>
  <si>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</si>
  <si>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</si>
  <si>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</si>
  <si>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</si>
  <si>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</si>
  <si>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</si>
  <si>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</si>
  <si>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</si>
  <si>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</si>
  <si>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</si>
  <si>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</si>
  <si>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</si>
  <si>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</si>
  <si>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</si>
  <si>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</si>
  <si>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</si>
  <si>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</si>
  <si>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</si>
  <si>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</si>
  <si>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</si>
  <si>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</si>
  <si>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</si>
  <si>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</si>
  <si>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</si>
  <si>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</si>
  <si>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</si>
  <si>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</si>
  <si>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</si>
  <si>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</si>
  <si>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</si>
  <si>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</si>
  <si>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</si>
  <si>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</si>
  <si>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</si>
  <si>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</si>
  <si>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</si>
  <si>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</si>
  <si>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</si>
  <si>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</si>
  <si>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</si>
  <si>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</si>
  <si>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</si>
  <si>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</si>
  <si>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</si>
  <si>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</si>
  <si>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</si>
  <si>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</si>
  <si>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</si>
  <si>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</si>
  <si>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</si>
  <si>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</si>
  <si>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</si>
  <si>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</si>
  <si>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</si>
  <si>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</si>
  <si>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</si>
  <si>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</si>
  <si>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</si>
  <si>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</si>
  <si>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</si>
  <si>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</si>
  <si>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</si>
  <si>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</si>
  <si>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</si>
  <si>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</si>
  <si>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</si>
  <si>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</si>
  <si>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</si>
  <si>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</si>
  <si>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</si>
  <si>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</si>
  <si>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</si>
  <si>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</si>
  <si>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</si>
  <si>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</si>
  <si>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</si>
  <si>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</si>
  <si>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</si>
  <si>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</si>
  <si>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</si>
  <si>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</si>
  <si>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</si>
  <si>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</si>
  <si>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</si>
  <si>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</si>
  <si>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</si>
  <si>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</si>
  <si>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</si>
  <si>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</si>
  <si>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</si>
  <si>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</si>
  <si>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</si>
  <si>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</si>
  <si>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</si>
  <si>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</si>
  <si>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</si>
  <si>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</si>
  <si>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</si>
  <si>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</si>
  <si>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</si>
  <si>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</si>
  <si>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</si>
  <si>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</si>
  <si>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</si>
  <si>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</si>
  <si>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</si>
  <si>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</si>
  <si>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</si>
  <si>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</si>
  <si>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</si>
  <si>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</si>
  <si>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</si>
  <si>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</si>
  <si>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</si>
  <si>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</si>
  <si>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</si>
  <si>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</si>
  <si>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</si>
  <si>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</si>
  <si>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</si>
  <si>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</si>
  <si>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</si>
  <si>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</si>
  <si>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</si>
  <si>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</si>
  <si>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</si>
  <si>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</si>
  <si>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</si>
  <si>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</si>
  <si>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</si>
  <si>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</si>
  <si>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</si>
  <si>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</si>
  <si>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</si>
  <si>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</si>
  <si>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</si>
  <si>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</si>
  <si>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</si>
  <si>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</si>
  <si>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</si>
  <si>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</si>
  <si>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</si>
  <si>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</si>
  <si>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</si>
  <si>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</si>
  <si>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</si>
  <si>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</si>
  <si>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</si>
  <si>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</si>
  <si>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</si>
  <si>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</si>
  <si>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</si>
  <si>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</si>
  <si>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</si>
  <si>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</si>
  <si>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</si>
  <si>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</si>
  <si>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</si>
  <si>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</si>
  <si>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</si>
  <si>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</si>
  <si>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</si>
  <si>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</si>
  <si>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</si>
  <si>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</si>
  <si>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</si>
  <si>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</si>
  <si>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</si>
  <si>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</si>
  <si>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</si>
  <si>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</si>
  <si>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</si>
  <si>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</si>
  <si>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</si>
  <si>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</si>
  <si>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</si>
  <si>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</si>
  <si>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</si>
  <si>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</si>
  <si>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</si>
  <si>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</si>
  <si>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</si>
  <si>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</si>
  <si>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</si>
  <si>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</si>
  <si>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</si>
  <si>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</si>
  <si>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</si>
  <si>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</si>
  <si>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</si>
  <si>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</si>
  <si>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</si>
  <si>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</si>
  <si>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</si>
  <si>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</si>
  <si>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</si>
  <si>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</si>
  <si>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</si>
  <si>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</si>
  <si>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</si>
  <si>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</si>
  <si>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</si>
  <si>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</si>
  <si>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</si>
  <si>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</si>
  <si>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</si>
  <si>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</si>
  <si>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</si>
  <si>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</si>
  <si>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</si>
  <si>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</si>
  <si>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</si>
  <si>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</si>
  <si>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</si>
  <si>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</si>
  <si>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</si>
  <si>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</si>
  <si>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</si>
  <si>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</si>
  <si>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</si>
  <si>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</si>
  <si>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</si>
  <si>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</si>
  <si>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</si>
  <si>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</si>
  <si>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</si>
  <si>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</si>
  <si>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</si>
  <si>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</si>
  <si>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</si>
  <si>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</si>
  <si>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</si>
  <si>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</si>
  <si>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</si>
  <si>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</si>
  <si>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</si>
  <si>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</si>
  <si>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</si>
  <si>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</si>
  <si>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</si>
  <si>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</si>
  <si>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</si>
  <si>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</si>
  <si>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</si>
  <si>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</si>
  <si>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</si>
  <si>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</si>
  <si>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</si>
  <si>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</si>
  <si>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</si>
  <si>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</si>
  <si>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</si>
  <si>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</si>
  <si>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</si>
  <si>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</si>
  <si>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</si>
  <si>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</si>
  <si>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</si>
  <si>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</si>
  <si>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</si>
  <si>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</si>
  <si>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</si>
  <si>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</si>
  <si>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</si>
  <si>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</si>
  <si>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</si>
  <si>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</si>
  <si>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</si>
  <si>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</si>
  <si>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</si>
  <si>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</si>
  <si>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</si>
  <si>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</si>
  <si>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</si>
  <si>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</si>
  <si>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</si>
  <si>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</si>
  <si>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</si>
  <si>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</si>
  <si>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</si>
  <si>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</si>
  <si>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</si>
  <si>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</si>
  <si>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</si>
  <si>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</si>
  <si>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</si>
  <si>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</si>
  <si>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</si>
  <si>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</si>
  <si>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</si>
  <si>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</si>
  <si>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</si>
  <si>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</si>
  <si>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</si>
  <si>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</si>
  <si>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</si>
  <si>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</si>
  <si>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</si>
  <si>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</si>
  <si>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</si>
  <si>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</si>
  <si>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</si>
  <si>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</si>
  <si>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</si>
  <si>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</si>
  <si>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</si>
  <si>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</si>
  <si>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</si>
  <si>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</si>
  <si>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</si>
  <si>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</si>
  <si>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</si>
  <si>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</si>
  <si>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</si>
  <si>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</si>
  <si>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</si>
  <si>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</si>
  <si>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</si>
  <si>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</si>
  <si>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</si>
  <si>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</si>
  <si>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</si>
  <si>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</si>
  <si>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</si>
  <si>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</si>
  <si>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</si>
  <si>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</si>
  <si>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</si>
  <si>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</si>
  <si>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</si>
  <si>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</si>
  <si>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</si>
  <si>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</si>
  <si>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</si>
  <si>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</si>
  <si>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</si>
  <si>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</si>
  <si>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</si>
  <si>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</si>
  <si>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</si>
  <si>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</si>
  <si>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</si>
  <si>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</si>
  <si>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</si>
  <si>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</si>
  <si>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</si>
  <si>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</si>
  <si>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</si>
  <si>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</si>
  <si>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</si>
  <si>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</si>
  <si>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</si>
  <si>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</si>
  <si>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</si>
  <si>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</si>
  <si>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</si>
  <si>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</si>
  <si>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</si>
  <si>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</si>
  <si>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</si>
  <si>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</si>
  <si>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</si>
  <si>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</si>
  <si>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</si>
  <si>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</si>
  <si>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</si>
  <si>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</si>
  <si>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</si>
  <si>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</si>
  <si>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</si>
  <si>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</si>
  <si>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</si>
  <si>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</si>
  <si>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</si>
  <si>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</si>
  <si>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</si>
  <si>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</si>
  <si>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</si>
  <si>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</si>
  <si>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</si>
  <si>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</si>
  <si>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</si>
  <si>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</si>
  <si>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</si>
  <si>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</si>
  <si>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</si>
  <si>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</si>
  <si>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</si>
  <si>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</si>
  <si>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</si>
  <si>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</si>
  <si>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</si>
  <si>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</si>
  <si>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</si>
  <si>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</si>
  <si>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</si>
  <si>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</si>
  <si>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</si>
  <si>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</si>
  <si>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</si>
  <si>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</si>
  <si>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</si>
  <si>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</si>
  <si>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</si>
  <si>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</si>
  <si>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</si>
  <si>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</si>
  <si>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</si>
  <si>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</si>
  <si>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</si>
  <si>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</si>
  <si>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</si>
  <si>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</si>
  <si>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</si>
  <si>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</si>
  <si>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</si>
  <si>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</si>
  <si>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</si>
  <si>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</si>
  <si>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</si>
  <si>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</si>
  <si>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</si>
  <si>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</si>
  <si>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</si>
  <si>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</si>
  <si>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</si>
  <si>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</si>
  <si>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</si>
  <si>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</si>
  <si>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</si>
  <si>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</si>
  <si>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</si>
  <si>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</si>
  <si>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</si>
  <si>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</si>
  <si>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</si>
  <si>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</si>
  <si>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</si>
  <si>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</si>
  <si>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</si>
  <si>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</si>
  <si>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</si>
  <si>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</si>
  <si>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</si>
  <si>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</si>
  <si>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</si>
  <si>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</si>
  <si>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</si>
  <si>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</si>
  <si>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</si>
  <si>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</si>
  <si>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</si>
  <si>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</si>
  <si>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</si>
  <si>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</si>
  <si>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</si>
  <si>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</si>
  <si>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</si>
  <si>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</si>
  <si>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</si>
  <si>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</si>
  <si>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</si>
  <si>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</si>
  <si>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</si>
  <si>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</si>
  <si>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</si>
  <si>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</si>
  <si>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</si>
  <si>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</si>
  <si>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</si>
  <si>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</si>
  <si>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</si>
  <si>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</si>
  <si>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</si>
  <si>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</si>
  <si>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</si>
  <si>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</si>
  <si>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</si>
  <si>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</si>
  <si>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</si>
  <si>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</si>
  <si>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</si>
  <si>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</si>
  <si>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</si>
  <si>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</si>
  <si>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</si>
  <si>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</si>
  <si>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</si>
  <si>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</si>
  <si>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</si>
  <si>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</si>
  <si>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</si>
  <si>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</si>
  <si>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</si>
  <si>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</si>
  <si>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</si>
  <si>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</si>
  <si>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</si>
  <si>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</si>
  <si>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</si>
  <si>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</si>
  <si>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</si>
  <si>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</si>
  <si>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</si>
  <si>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</si>
  <si>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</si>
  <si>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</si>
  <si>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</si>
  <si>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</si>
  <si>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</si>
  <si>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</si>
  <si>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</si>
  <si>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</si>
  <si>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</si>
  <si>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</si>
  <si>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</si>
  <si>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</si>
  <si>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</si>
  <si>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</si>
  <si>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</si>
  <si>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</si>
  <si>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</si>
  <si>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</si>
  <si>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</si>
  <si>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</si>
  <si>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</si>
  <si>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</si>
  <si>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</si>
  <si>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</si>
  <si>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</si>
  <si>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</si>
  <si>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</si>
  <si>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</si>
  <si>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</si>
  <si>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</si>
  <si>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</si>
  <si>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</si>
  <si>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</si>
  <si>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</si>
  <si>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</si>
  <si>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</si>
  <si>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</si>
  <si>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</si>
  <si>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</si>
  <si>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</si>
  <si>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</si>
  <si>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</si>
  <si>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</si>
  <si>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</si>
  <si>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</si>
  <si>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</si>
  <si>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</si>
  <si>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</si>
  <si>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</si>
  <si>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</si>
  <si>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</si>
  <si>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</si>
  <si>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</si>
  <si>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</si>
  <si>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</si>
  <si>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</si>
  <si>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</si>
  <si>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</si>
  <si>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</si>
  <si>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</si>
  <si>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</si>
  <si>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</si>
  <si>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</si>
  <si>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</si>
  <si>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</si>
  <si>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</si>
  <si>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</si>
  <si>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</si>
  <si>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</si>
  <si>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</si>
  <si>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</si>
  <si>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</si>
  <si>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</si>
  <si>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</si>
  <si>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</si>
  <si>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</si>
  <si>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</si>
  <si>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</si>
  <si>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</si>
  <si>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</si>
  <si>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</si>
  <si>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</si>
  <si>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</si>
  <si>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</si>
  <si>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</si>
  <si>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</si>
  <si>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</si>
  <si>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</si>
  <si>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</si>
  <si>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</si>
  <si>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</si>
  <si>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</si>
  <si>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</si>
  <si>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</si>
  <si>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</si>
  <si>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</si>
  <si>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</si>
  <si>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</si>
  <si>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</si>
  <si>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</si>
  <si>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</si>
  <si>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</si>
  <si>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</si>
  <si>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</si>
  <si>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</si>
  <si>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</si>
  <si>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</si>
  <si>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</si>
  <si>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</si>
  <si>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</si>
  <si>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</si>
  <si>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</si>
  <si>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</si>
  <si>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</si>
  <si>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</si>
  <si>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</si>
  <si>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</si>
  <si>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</si>
  <si>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</si>
  <si>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</si>
  <si>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</si>
  <si>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</si>
  <si>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</si>
  <si>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</si>
  <si>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</si>
  <si>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</si>
  <si>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</si>
  <si>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</si>
  <si>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</si>
  <si>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</si>
  <si>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</si>
  <si>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</si>
  <si>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</si>
  <si>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</si>
  <si>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</si>
  <si>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</si>
  <si>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</si>
  <si>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</si>
  <si>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</si>
  <si>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</si>
  <si>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</si>
  <si>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</si>
  <si>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</si>
  <si>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</si>
  <si>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</si>
  <si>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</si>
  <si>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</si>
  <si>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</si>
  <si>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</si>
  <si>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</si>
  <si>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</si>
  <si>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</si>
  <si>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</si>
  <si>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</si>
  <si>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</si>
  <si>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</si>
  <si>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</si>
  <si>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</si>
  <si>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</si>
  <si>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</si>
  <si>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</si>
  <si>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</si>
  <si>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</si>
  <si>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</si>
  <si>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</si>
  <si>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</si>
  <si>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</si>
  <si>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</si>
  <si>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</si>
  <si>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</si>
  <si>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</si>
  <si>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</si>
  <si>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</si>
  <si>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</si>
  <si>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</si>
  <si>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</si>
  <si>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</si>
  <si>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</si>
  <si>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</si>
  <si>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</si>
  <si>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</si>
  <si>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</si>
  <si>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</si>
  <si>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</si>
  <si>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</si>
  <si>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</si>
  <si>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</si>
  <si>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</si>
  <si>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</si>
  <si>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</si>
  <si>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</si>
  <si>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</si>
  <si>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</si>
  <si>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</si>
  <si>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</si>
  <si>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</si>
  <si>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</si>
  <si>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</si>
  <si>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</si>
  <si>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</si>
  <si>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</si>
  <si>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</si>
  <si>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</si>
  <si>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</si>
  <si>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</si>
  <si>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</si>
  <si>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</si>
  <si>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</si>
  <si>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</si>
  <si>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</si>
  <si>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</si>
  <si>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</si>
  <si>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</si>
  <si>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</si>
  <si>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</si>
  <si>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</si>
  <si>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</si>
  <si>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</si>
  <si>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</si>
  <si>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</si>
  <si>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</si>
  <si>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</si>
  <si>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</si>
  <si>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</si>
  <si>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</si>
  <si>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</si>
  <si>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</si>
  <si>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</si>
  <si>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</si>
  <si>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</si>
  <si>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</si>
  <si>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</si>
  <si>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</si>
  <si>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</si>
  <si>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</si>
  <si>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</si>
  <si>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</si>
  <si>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</si>
  <si>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</si>
  <si>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</si>
  <si>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</si>
  <si>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</si>
  <si>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</si>
  <si>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</si>
  <si>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</si>
  <si>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</si>
  <si>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</si>
  <si>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</si>
  <si>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</si>
  <si>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</si>
  <si>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</si>
  <si>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</si>
  <si>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</si>
  <si>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</si>
  <si>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</si>
  <si>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</si>
  <si>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</si>
  <si>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</si>
  <si>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</si>
  <si>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</si>
  <si>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</si>
  <si>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</si>
  <si>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</si>
  <si>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</si>
  <si>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</si>
  <si>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</si>
  <si>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</si>
  <si>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</si>
  <si>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</si>
  <si>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</si>
  <si>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</si>
  <si>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</si>
  <si>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</si>
  <si>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</si>
  <si>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</si>
  <si>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</si>
  <si>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</si>
  <si>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</si>
  <si>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</si>
  <si>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</si>
  <si>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</si>
  <si>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</si>
  <si>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</si>
  <si>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</si>
  <si>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</si>
  <si>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</si>
  <si>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</si>
  <si>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</si>
  <si>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</si>
  <si>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</si>
  <si>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</si>
  <si>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</si>
  <si>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</si>
  <si>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</si>
  <si>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</si>
  <si>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</si>
  <si>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</si>
  <si>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</si>
  <si>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</si>
  <si>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</si>
  <si>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</si>
  <si>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</si>
  <si>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</si>
  <si>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</si>
  <si>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</si>
  <si>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</si>
  <si>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</si>
  <si>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</si>
  <si>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</si>
  <si>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</si>
  <si>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</si>
  <si>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</si>
  <si>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</si>
  <si>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</si>
  <si>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</si>
  <si>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</si>
  <si>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</si>
  <si>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</si>
  <si>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</si>
  <si>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</si>
  <si>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</si>
  <si>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</si>
  <si>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</si>
  <si>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</si>
  <si>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</si>
  <si>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</si>
  <si>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</si>
  <si>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</si>
  <si>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</si>
  <si>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</si>
  <si>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</si>
  <si>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</si>
  <si>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</si>
  <si>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</si>
  <si>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</si>
  <si>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</si>
  <si>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</si>
  <si>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</si>
  <si>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</si>
  <si>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</si>
  <si>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</si>
  <si>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</si>
  <si>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</si>
  <si>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</si>
  <si>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</si>
  <si>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</si>
  <si>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</si>
  <si>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</si>
  <si>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</si>
  <si>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</si>
  <si>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</si>
  <si>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</si>
  <si>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</si>
  <si>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</si>
  <si>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</si>
  <si>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</si>
  <si>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</si>
  <si>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</si>
  <si>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</si>
  <si>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</si>
  <si>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</si>
  <si>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</si>
  <si>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</si>
  <si>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</si>
  <si>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</si>
  <si>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</si>
  <si>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</si>
  <si>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</si>
  <si>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</si>
  <si>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</si>
  <si>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</si>
  <si>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</si>
  <si>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</si>
  <si>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</si>
  <si>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</si>
  <si>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</si>
  <si>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</si>
  <si>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</si>
  <si>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</si>
  <si>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</si>
  <si>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</si>
  <si>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</si>
  <si>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</si>
  <si>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</si>
  <si>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</si>
  <si>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</si>
  <si>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</si>
  <si>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</si>
  <si>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</si>
  <si>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</si>
  <si>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</si>
  <si>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</si>
  <si>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</si>
  <si>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</si>
  <si>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</si>
  <si>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</si>
  <si>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</si>
  <si>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</si>
  <si>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</si>
  <si>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</si>
  <si>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</si>
  <si>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</si>
  <si>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</si>
  <si>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</si>
  <si>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</si>
  <si>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</si>
  <si>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</si>
  <si>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</si>
  <si>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</si>
  <si>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</si>
  <si>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</si>
  <si>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</si>
  <si>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</si>
  <si>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</si>
  <si>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</si>
  <si>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</si>
  <si>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</si>
  <si>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</si>
  <si>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</si>
  <si>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</si>
  <si>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</si>
  <si>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</si>
  <si>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</si>
  <si>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</si>
  <si>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</si>
  <si>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</si>
  <si>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</si>
  <si>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</si>
  <si>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</si>
  <si>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</si>
  <si>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</si>
  <si>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</si>
  <si>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</si>
  <si>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</si>
  <si>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</si>
  <si>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</si>
  <si>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</si>
  <si>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</si>
  <si>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</si>
  <si>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</si>
  <si>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</si>
  <si>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</si>
  <si>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</si>
  <si>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</si>
  <si>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</si>
  <si>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</si>
  <si>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</si>
  <si>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</si>
  <si>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</si>
  <si>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</si>
  <si>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</si>
  <si>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</si>
  <si>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</si>
  <si>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</si>
  <si>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</si>
  <si>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</si>
  <si>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</si>
  <si>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</si>
  <si>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</si>
  <si>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</si>
  <si>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</si>
  <si>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</si>
  <si>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</si>
  <si>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</si>
  <si>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</si>
  <si>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</si>
  <si>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</si>
  <si>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</si>
  <si>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</si>
  <si>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</si>
  <si>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</si>
  <si>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</si>
  <si>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</si>
  <si>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</si>
  <si>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</si>
  <si>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</si>
  <si>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</si>
  <si>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</si>
  <si>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</si>
  <si>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</si>
  <si>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</si>
  <si>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</si>
  <si>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</si>
  <si>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</si>
  <si>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</si>
  <si>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</si>
  <si>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</si>
  <si>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</si>
  <si>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</si>
  <si>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</si>
  <si>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</si>
  <si>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</si>
  <si>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</si>
  <si>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</si>
  <si>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</si>
  <si>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</si>
  <si>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</si>
  <si>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</si>
  <si>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</si>
  <si>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</si>
  <si>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</si>
  <si>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</si>
  <si>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</si>
  <si>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</si>
  <si>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</si>
  <si>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</si>
  <si>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</si>
  <si>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</si>
  <si>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</si>
  <si>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</si>
  <si>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</si>
  <si>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</si>
  <si>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</si>
  <si>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</si>
  <si>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</si>
  <si>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</si>
  <si>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</si>
  <si>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</si>
  <si>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</si>
  <si>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</si>
  <si>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</si>
  <si>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</si>
  <si>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</si>
  <si>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</si>
  <si>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</si>
  <si>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</si>
  <si>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</si>
  <si>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</si>
  <si>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</si>
  <si>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</si>
  <si>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</si>
  <si>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</si>
  <si>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</si>
  <si>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</si>
  <si>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</si>
  <si>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</si>
  <si>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</si>
  <si>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</si>
  <si>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</si>
  <si>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</si>
  <si>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</si>
  <si>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</si>
  <si>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</si>
  <si>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</si>
  <si>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</si>
  <si>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</si>
  <si>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</si>
  <si>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</si>
  <si>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</si>
  <si>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</si>
  <si>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</si>
  <si>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</si>
  <si>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</si>
  <si>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</si>
  <si>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</si>
  <si>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</si>
  <si>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</si>
  <si>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</si>
  <si>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</si>
  <si>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</si>
  <si>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</si>
  <si>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</si>
  <si>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</si>
  <si>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</si>
  <si>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</si>
  <si>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</si>
  <si>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</si>
  <si>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</si>
  <si>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</si>
  <si>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</si>
  <si>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</si>
  <si>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</si>
  <si>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</si>
  <si>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</si>
  <si>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</si>
  <si>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</si>
  <si>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</si>
  <si>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</si>
  <si>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</si>
  <si>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</si>
  <si>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</si>
  <si>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</si>
  <si>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</si>
  <si>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</si>
  <si>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</si>
  <si>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</si>
  <si>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</si>
  <si>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</si>
  <si>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</si>
  <si>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</si>
  <si>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</si>
  <si>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</si>
  <si>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</si>
  <si>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</si>
  <si>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</si>
  <si>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</si>
  <si>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</si>
  <si>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</si>
  <si>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</si>
  <si>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</si>
  <si>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</si>
  <si>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</si>
  <si>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</si>
  <si>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</si>
  <si>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</si>
  <si>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</si>
  <si>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</si>
  <si>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</si>
  <si>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</si>
  <si>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</si>
  <si>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</si>
  <si>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</si>
  <si>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</si>
  <si>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</si>
  <si>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</si>
  <si>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</si>
  <si>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</si>
  <si>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</si>
  <si>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</si>
  <si>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</si>
  <si>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</si>
  <si>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</si>
  <si>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</si>
  <si>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</si>
  <si>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</si>
  <si>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</si>
  <si>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</si>
  <si>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</si>
  <si>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</si>
  <si>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</si>
  <si>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</si>
  <si>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</si>
  <si>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</si>
  <si>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</si>
  <si>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</si>
  <si>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</si>
  <si>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</si>
  <si>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</si>
  <si>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</si>
  <si>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</si>
  <si>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</si>
  <si>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</si>
  <si>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</si>
  <si>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</si>
  <si>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</si>
  <si>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</si>
  <si>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</si>
  <si>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</si>
  <si>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</si>
  <si>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</si>
  <si>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</si>
  <si>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</si>
  <si>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</si>
  <si>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</si>
  <si>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</si>
  <si>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</si>
  <si>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</si>
  <si>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</si>
  <si>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</si>
  <si>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</si>
  <si>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</si>
  <si>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</si>
  <si>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</si>
  <si>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</si>
  <si>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</si>
  <si>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</si>
  <si>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</si>
  <si>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</si>
  <si>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</si>
  <si>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</si>
  <si>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</si>
  <si>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</si>
  <si>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</si>
  <si>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</si>
  <si>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</si>
  <si>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</si>
  <si>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</si>
  <si>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</si>
  <si>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</si>
  <si>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</si>
  <si>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</si>
  <si>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</si>
  <si>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</si>
  <si>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</si>
  <si>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</si>
  <si>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</si>
  <si>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</si>
  <si>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</si>
  <si>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</si>
  <si>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</si>
  <si>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</si>
  <si>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</si>
  <si>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</si>
  <si>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</si>
  <si>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</si>
  <si>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</si>
  <si>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</si>
  <si>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</si>
  <si>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</si>
  <si>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</si>
  <si>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</si>
  <si>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</si>
  <si>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</si>
  <si>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</si>
  <si>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</si>
  <si>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</si>
  <si>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</si>
  <si>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</si>
  <si>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</si>
  <si>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</si>
  <si>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</si>
  <si>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</si>
  <si>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</si>
  <si>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</si>
  <si>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</si>
  <si>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</si>
  <si>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</si>
  <si>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</si>
  <si>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</si>
  <si>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</si>
  <si>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</si>
  <si>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</si>
  <si>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</si>
  <si>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</si>
  <si>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</si>
  <si>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</si>
  <si>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</si>
  <si>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</si>
  <si>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</si>
  <si>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</si>
  <si>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</si>
  <si>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</si>
  <si>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</si>
  <si>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</si>
  <si>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</si>
  <si>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</si>
  <si>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</si>
  <si>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</si>
  <si>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</si>
  <si>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</si>
  <si>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</si>
  <si>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</si>
  <si>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</si>
  <si>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</si>
  <si>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</si>
  <si>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</si>
  <si>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</si>
  <si>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</si>
  <si>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</si>
  <si>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</si>
  <si>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</si>
  <si>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</si>
  <si>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</si>
  <si>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</si>
  <si>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</si>
  <si>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</si>
  <si>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</si>
  <si>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</si>
  <si>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</si>
  <si>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</si>
  <si>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</si>
  <si>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</si>
  <si>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</si>
  <si>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</si>
  <si>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</si>
  <si>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</si>
  <si>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</si>
  <si>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</si>
  <si>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</si>
  <si>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</si>
  <si>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</si>
  <si>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</si>
  <si>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</si>
  <si>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</si>
  <si>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</si>
  <si>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</si>
  <si>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</si>
  <si>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</si>
  <si>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</si>
  <si>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</si>
  <si>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</si>
  <si>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</si>
  <si>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</si>
  <si>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</si>
  <si>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</si>
  <si>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</si>
  <si>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</si>
  <si>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</si>
  <si>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</si>
  <si>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</si>
  <si>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</si>
  <si>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</si>
  <si>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</si>
  <si>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</si>
  <si>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</si>
  <si>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</si>
  <si>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</si>
  <si>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</si>
  <si>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</si>
  <si>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</si>
  <si>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</si>
  <si>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</si>
  <si>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</si>
  <si>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</si>
  <si>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</si>
  <si>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</si>
  <si>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</si>
  <si>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</si>
  <si>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</si>
  <si>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</si>
  <si>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</si>
  <si>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</si>
  <si>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</si>
  <si>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</si>
  <si>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</si>
  <si>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</si>
  <si>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</si>
  <si>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</si>
  <si>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</si>
  <si>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</si>
  <si>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</si>
  <si>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</si>
  <si>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</si>
  <si>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</si>
  <si>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</si>
  <si>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</si>
  <si>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</si>
  <si>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</si>
  <si>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</si>
  <si>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</si>
  <si>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</si>
  <si>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</si>
  <si>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</si>
  <si>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</si>
  <si>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</si>
  <si>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</si>
  <si>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</si>
  <si>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</si>
  <si>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</si>
  <si>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</si>
  <si>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</si>
  <si>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</si>
  <si>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</si>
  <si>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</si>
  <si>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</si>
  <si>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</si>
  <si>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</si>
  <si>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</si>
  <si>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</si>
  <si>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</si>
  <si>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</si>
  <si>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</si>
  <si>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</si>
  <si>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</si>
  <si>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</si>
  <si>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</si>
  <si>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</si>
  <si>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</si>
  <si>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</si>
  <si>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</si>
  <si>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</si>
  <si>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</si>
  <si>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</si>
  <si>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</si>
  <si>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</si>
  <si>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</si>
  <si>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</si>
  <si>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</si>
  <si>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</si>
  <si>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</si>
  <si>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</si>
  <si>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</si>
  <si>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</si>
  <si>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</si>
  <si>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</si>
  <si>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</si>
  <si>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</si>
  <si>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</si>
  <si>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</si>
  <si>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</si>
  <si>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</si>
  <si>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</si>
  <si>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</si>
  <si>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</si>
  <si>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</si>
  <si>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</si>
  <si>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</si>
  <si>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</si>
  <si>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</si>
  <si>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</si>
  <si>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</si>
  <si>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</si>
  <si>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</si>
  <si>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</si>
  <si>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</si>
  <si>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</si>
  <si>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</si>
  <si>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</si>
  <si>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</si>
  <si>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</si>
  <si>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</si>
  <si>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</si>
  <si>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</si>
  <si>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</si>
  <si>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</si>
  <si>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</si>
  <si>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</si>
  <si>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</si>
  <si>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</si>
  <si>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</si>
  <si>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</si>
  <si>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</si>
  <si>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</si>
  <si>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</si>
  <si>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</si>
  <si>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</si>
  <si>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</si>
  <si>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</si>
  <si>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</si>
  <si>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</si>
  <si>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</si>
  <si>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</si>
  <si>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</si>
  <si>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</si>
  <si>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</si>
  <si>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</si>
  <si>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</si>
  <si>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</si>
  <si>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</si>
  <si>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</si>
  <si>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</si>
  <si>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</si>
  <si>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</si>
  <si>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</si>
  <si>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</si>
  <si>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</si>
  <si>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</si>
  <si>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</si>
  <si>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</si>
  <si>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</si>
  <si>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</si>
  <si>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</si>
  <si>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</si>
  <si>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</si>
  <si>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</si>
  <si>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</si>
  <si>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</si>
  <si>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</si>
  <si>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</si>
  <si>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</si>
  <si>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</si>
  <si>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</si>
  <si>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</si>
  <si>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</si>
  <si>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</si>
  <si>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</si>
  <si>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</si>
  <si>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</si>
  <si>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</si>
  <si>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</si>
  <si>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</si>
  <si>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</si>
  <si>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</si>
  <si>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</si>
  <si>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</si>
  <si>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</si>
  <si>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</si>
  <si>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</si>
  <si>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</si>
  <si>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</si>
  <si>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</si>
  <si>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</si>
  <si>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</si>
  <si>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</si>
  <si>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</si>
  <si>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</si>
  <si>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</si>
  <si>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</si>
  <si>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</si>
  <si>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</si>
  <si>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</si>
  <si>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</si>
  <si>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</si>
  <si>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</si>
  <si>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</si>
  <si>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</si>
  <si>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</si>
  <si>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</si>
  <si>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</si>
  <si>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</si>
  <si>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</si>
  <si>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</si>
  <si>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</si>
  <si>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</si>
  <si>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</si>
  <si>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</si>
  <si>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</si>
  <si>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</si>
  <si>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</si>
  <si>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</si>
  <si>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</si>
  <si>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</si>
  <si>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</si>
  <si>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</si>
  <si>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</si>
  <si>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</si>
  <si>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</si>
  <si>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</si>
  <si>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</si>
  <si>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</si>
  <si>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</si>
  <si>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</si>
  <si>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</si>
  <si>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</si>
  <si>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</si>
  <si>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</si>
  <si>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</si>
  <si>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</si>
  <si>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</si>
  <si>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</si>
  <si>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</si>
  <si>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</si>
  <si>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</si>
  <si>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</si>
  <si>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</si>
  <si>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</si>
  <si>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</si>
  <si>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</si>
  <si>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</si>
  <si>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</si>
  <si>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</si>
  <si>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</si>
  <si>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</si>
  <si>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</si>
  <si>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</si>
  <si>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</si>
  <si>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</si>
  <si>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</si>
  <si>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</si>
  <si>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</si>
  <si>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</si>
  <si>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</si>
  <si>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</si>
  <si>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</si>
  <si>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</si>
  <si>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</si>
  <si>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</si>
  <si>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</si>
  <si>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</si>
  <si>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</si>
  <si>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</si>
  <si>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</si>
  <si>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</si>
  <si>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</si>
  <si>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</si>
  <si>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</si>
  <si>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</si>
  <si>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</si>
  <si>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</si>
  <si>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</si>
  <si>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</si>
  <si>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</si>
  <si>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</si>
  <si>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</si>
  <si>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</si>
  <si>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</si>
  <si>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</si>
  <si>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</si>
  <si>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</si>
  <si>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</si>
  <si>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</si>
  <si>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</si>
  <si>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</si>
  <si>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</si>
  <si>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</si>
  <si>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</si>
  <si>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</si>
  <si>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</si>
  <si>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</si>
  <si>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</si>
  <si>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</si>
  <si>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</si>
  <si>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</si>
  <si>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</si>
  <si>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</si>
  <si>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</si>
  <si>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</si>
  <si>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</si>
  <si>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</si>
  <si>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</si>
  <si>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</si>
  <si>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</si>
  <si>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</si>
  <si>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</si>
  <si>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</si>
  <si>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</si>
  <si>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</si>
  <si>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</si>
  <si>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</si>
  <si>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</si>
  <si>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</si>
  <si>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</si>
  <si>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</si>
  <si>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</si>
  <si>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</si>
  <si>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</si>
  <si>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</si>
  <si>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</si>
  <si>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</si>
  <si>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</si>
  <si>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</si>
  <si>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</si>
  <si>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</si>
  <si>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</si>
  <si>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</si>
  <si>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</si>
  <si>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</si>
  <si>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</si>
  <si>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</si>
  <si>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</si>
  <si>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</si>
  <si>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</si>
  <si>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</si>
  <si>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</si>
  <si>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</si>
  <si>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</si>
  <si>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</si>
  <si>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</si>
  <si>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</si>
  <si>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</si>
  <si>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</si>
  <si>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</si>
  <si>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</si>
  <si>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</si>
  <si>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</si>
  <si>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</si>
  <si>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</si>
  <si>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</si>
  <si>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</si>
  <si>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</si>
  <si>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</si>
  <si>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</si>
  <si>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</si>
  <si>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</si>
  <si>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</si>
  <si>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</si>
  <si>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</si>
  <si>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</si>
  <si>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</si>
  <si>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</si>
  <si>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</si>
  <si>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</si>
  <si>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</si>
  <si>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</si>
  <si>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</si>
  <si>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</si>
  <si>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</si>
  <si>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</si>
  <si>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</si>
  <si>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</si>
  <si>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</si>
  <si>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</si>
  <si>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</si>
  <si>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</si>
  <si>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</si>
  <si>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</si>
  <si>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</si>
  <si>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</si>
  <si>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</si>
  <si>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</si>
  <si>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</si>
  <si>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</si>
  <si>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</si>
  <si>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</si>
  <si>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</si>
  <si>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</si>
  <si>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</si>
  <si>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</si>
  <si>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</si>
  <si>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</si>
  <si>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</si>
  <si>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</si>
  <si>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</si>
  <si>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</si>
  <si>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</si>
  <si>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</si>
  <si>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</si>
  <si>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</si>
  <si>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</si>
  <si>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</si>
  <si>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</si>
  <si>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</si>
  <si>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</si>
  <si>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</si>
  <si>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</si>
  <si>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</si>
  <si>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</si>
  <si>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</si>
  <si>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</si>
  <si>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</si>
  <si>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</si>
  <si>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</si>
  <si>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</si>
  <si>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</si>
  <si>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</si>
  <si>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</si>
  <si>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</si>
  <si>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</si>
  <si>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</si>
  <si>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</si>
  <si>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</si>
  <si>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</si>
  <si>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</si>
  <si>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</si>
  <si>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</si>
  <si>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</si>
  <si>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</si>
  <si>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</si>
  <si>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</si>
  <si>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</si>
  <si>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</si>
  <si>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</si>
  <si>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</si>
  <si>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</si>
  <si>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</si>
  <si>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</si>
  <si>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</si>
  <si>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</si>
  <si>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</si>
  <si>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</si>
  <si>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</si>
  <si>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</si>
  <si>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</si>
  <si>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</si>
  <si>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</si>
  <si>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</si>
  <si>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</si>
  <si>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</si>
  <si>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</si>
  <si>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</si>
  <si>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</si>
  <si>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</si>
  <si>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</si>
  <si>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</si>
  <si>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</si>
  <si>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</si>
  <si>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</si>
  <si>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</si>
  <si>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</si>
  <si>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</si>
  <si>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</si>
  <si>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</si>
  <si>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</si>
  <si>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</si>
  <si>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</si>
  <si>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</si>
  <si>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</si>
  <si>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</si>
  <si>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</si>
  <si>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</si>
  <si>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</si>
  <si>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</si>
  <si>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</si>
  <si>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</si>
  <si>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</si>
  <si>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</si>
  <si>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</si>
  <si>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</si>
  <si>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</si>
  <si>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</si>
  <si>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</si>
  <si>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</si>
  <si>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</si>
  <si>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</si>
  <si>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</si>
  <si>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</si>
  <si>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</si>
  <si>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</si>
  <si>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</si>
  <si>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</si>
  <si>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</si>
  <si>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</si>
  <si>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</si>
  <si>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</si>
  <si>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</si>
  <si>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</si>
  <si>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</si>
  <si>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</si>
  <si>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</si>
  <si>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</si>
  <si>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</si>
  <si>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</si>
  <si>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</si>
  <si>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</si>
  <si>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</si>
  <si>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</si>
  <si>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</si>
  <si>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</si>
  <si>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</si>
  <si>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</si>
  <si>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</si>
  <si>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</si>
  <si>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</si>
  <si>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</si>
  <si>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</si>
  <si>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</si>
  <si>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</si>
  <si>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</si>
  <si>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</si>
  <si>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</si>
  <si>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</si>
  <si>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</si>
  <si>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</si>
  <si>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</si>
  <si>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</si>
  <si>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</si>
  <si>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</si>
  <si>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</si>
  <si>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</si>
  <si>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</si>
  <si>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</si>
  <si>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</si>
  <si>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</si>
  <si>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</si>
  <si>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</si>
  <si>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</si>
  <si>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</si>
  <si>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</si>
  <si>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</si>
  <si>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</si>
  <si>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</si>
  <si>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</si>
  <si>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</si>
  <si>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</si>
  <si>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</si>
  <si>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</si>
  <si>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</si>
  <si>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</si>
  <si>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</si>
  <si>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</si>
  <si>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</si>
  <si>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</si>
  <si>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</si>
  <si>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</si>
  <si>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</si>
  <si>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</si>
  <si>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</si>
  <si>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</si>
  <si>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</si>
  <si>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</si>
  <si>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</si>
  <si>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</si>
  <si>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</si>
  <si>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</si>
  <si>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</si>
  <si>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</si>
  <si>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</si>
  <si>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</si>
  <si>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</si>
  <si>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</si>
  <si>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</si>
  <si>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</si>
  <si>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</si>
  <si>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</si>
  <si>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</si>
  <si>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</si>
  <si>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</si>
  <si>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</si>
  <si>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</si>
  <si>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</si>
  <si>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</si>
  <si>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</si>
  <si>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</si>
  <si>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</si>
  <si>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</si>
  <si>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</si>
  <si>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</si>
  <si>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</si>
  <si>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</si>
  <si>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</si>
  <si>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</si>
  <si>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</si>
  <si>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</si>
  <si>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</si>
  <si>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</si>
  <si>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</si>
  <si>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</si>
  <si>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</si>
  <si>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</si>
  <si>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</si>
  <si>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</si>
  <si>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</si>
  <si>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</si>
  <si>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</si>
  <si>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</si>
  <si>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</si>
  <si>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</si>
  <si>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</si>
  <si>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</si>
  <si>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</si>
  <si>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</si>
  <si>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</si>
  <si>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</si>
  <si>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</si>
  <si>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</si>
  <si>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</si>
  <si>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</si>
  <si>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</si>
  <si>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</si>
  <si>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</si>
  <si>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</si>
  <si>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</si>
  <si>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</si>
  <si>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</si>
  <si>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</si>
  <si>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</si>
  <si>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</si>
  <si>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</si>
  <si>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</si>
  <si>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</si>
  <si>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</si>
  <si>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</si>
  <si>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</si>
  <si>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</si>
  <si>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</si>
  <si>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</si>
  <si>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</si>
  <si>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</si>
  <si>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</si>
  <si>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</si>
  <si>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</si>
  <si>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</si>
  <si>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</si>
  <si>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</si>
  <si>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</si>
  <si>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</si>
  <si>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</si>
  <si>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</si>
  <si>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</si>
  <si>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</si>
  <si>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</si>
  <si>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</si>
  <si>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</si>
  <si>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</si>
  <si>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</si>
  <si>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</si>
  <si>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</si>
  <si>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</si>
  <si>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</si>
  <si>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</si>
  <si>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</si>
  <si>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</si>
  <si>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</si>
  <si>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</si>
  <si>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</si>
  <si>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</si>
  <si>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</si>
  <si>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</si>
  <si>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</si>
  <si>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</si>
  <si>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</si>
  <si>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</si>
  <si>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</si>
  <si>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</si>
  <si>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</si>
  <si>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</si>
  <si>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</si>
  <si>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</si>
  <si>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</si>
  <si>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</si>
  <si>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</si>
  <si>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</si>
  <si>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</si>
  <si>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</si>
  <si>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</si>
  <si>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</si>
  <si>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</si>
  <si>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</si>
  <si>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</si>
  <si>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</si>
  <si>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</si>
  <si>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</si>
  <si>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</si>
  <si>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</si>
  <si>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</si>
  <si>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</si>
  <si>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</si>
  <si>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</si>
  <si>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</si>
  <si>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</si>
  <si>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</si>
  <si>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</si>
  <si>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</si>
  <si>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</si>
  <si>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</si>
  <si>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</si>
  <si>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</si>
  <si>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</si>
  <si>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</si>
  <si>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</si>
  <si>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</si>
  <si>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</si>
  <si>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</si>
  <si>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</si>
  <si>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</si>
  <si>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</si>
  <si>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</si>
  <si>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</si>
  <si>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</si>
  <si>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</si>
  <si>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</si>
  <si>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</si>
  <si>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</si>
  <si>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</si>
  <si>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</si>
  <si>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</si>
  <si>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</si>
  <si>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</si>
  <si>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</si>
  <si>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</si>
  <si>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</si>
  <si>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</si>
  <si>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</si>
  <si>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</si>
  <si>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</si>
  <si>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</si>
  <si>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</si>
  <si>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</si>
  <si>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</si>
  <si>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</si>
  <si>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</si>
  <si>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</si>
  <si>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</si>
  <si>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</si>
  <si>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</si>
  <si>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</si>
  <si>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</si>
  <si>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</si>
  <si>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</si>
  <si>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</si>
  <si>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</si>
  <si>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</si>
  <si>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</si>
  <si>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</si>
  <si>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</si>
  <si>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</si>
  <si>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</si>
  <si>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</si>
  <si>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</si>
  <si>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</si>
  <si>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</si>
  <si>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</si>
  <si>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</si>
  <si>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</si>
  <si>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</si>
  <si>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</si>
  <si>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</si>
  <si>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</si>
  <si>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</si>
  <si>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</si>
  <si>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</si>
  <si>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</si>
  <si>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</si>
  <si>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</si>
  <si>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</si>
  <si>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</si>
  <si>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</si>
  <si>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</si>
  <si>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</si>
  <si>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</si>
  <si>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</si>
  <si>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</si>
  <si>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</si>
  <si>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</si>
  <si>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</si>
  <si>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</si>
  <si>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</si>
  <si>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</si>
  <si>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</si>
  <si>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</si>
  <si>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</si>
  <si>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</si>
  <si>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</si>
  <si>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</si>
  <si>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</si>
  <si>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</si>
  <si>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</si>
  <si>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</si>
  <si>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</si>
  <si>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</si>
  <si>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</si>
  <si>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</si>
  <si>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</si>
  <si>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</si>
  <si>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</si>
  <si>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</si>
  <si>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</si>
  <si>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</si>
  <si>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</si>
  <si>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</si>
  <si>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</si>
  <si>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</si>
  <si>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</si>
  <si>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</si>
  <si>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</si>
  <si>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</si>
  <si>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</si>
  <si>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</si>
  <si>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</si>
  <si>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</si>
  <si>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</si>
  <si>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</si>
  <si>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</si>
  <si>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</si>
  <si>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</si>
  <si>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</si>
  <si>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</si>
  <si>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</si>
  <si>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</si>
  <si>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</si>
  <si>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</si>
  <si>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</si>
  <si>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</si>
  <si>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</si>
  <si>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</si>
  <si>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</si>
  <si>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</si>
  <si>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</si>
  <si>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</si>
  <si>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</si>
  <si>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</si>
  <si>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</si>
  <si>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</si>
  <si>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</si>
  <si>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</si>
  <si>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</si>
  <si>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</si>
  <si>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</si>
  <si>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</si>
  <si>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</si>
  <si>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</si>
  <si>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</si>
  <si>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</si>
  <si>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</si>
  <si>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</si>
  <si>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</si>
  <si>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</si>
  <si>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</si>
  <si>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</si>
  <si>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</si>
  <si>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</si>
  <si>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</si>
  <si>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</si>
  <si>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</si>
  <si>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</si>
  <si>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</si>
  <si>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</si>
  <si>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</si>
  <si>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</si>
  <si>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</si>
  <si>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</si>
  <si>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</si>
  <si>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</si>
  <si>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</si>
  <si>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</si>
  <si>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</si>
  <si>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</si>
  <si>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</si>
  <si>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</si>
  <si>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</si>
  <si>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</si>
  <si>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</si>
  <si>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</si>
  <si>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</si>
  <si>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</si>
  <si>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</si>
  <si>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</si>
  <si>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</si>
  <si>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</si>
  <si>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</si>
  <si>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</si>
  <si>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</si>
  <si>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</si>
  <si>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</si>
  <si>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</si>
  <si>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</si>
  <si>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</si>
  <si>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</si>
  <si>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</si>
  <si>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</si>
  <si>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</si>
  <si>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</si>
  <si>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</si>
  <si>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</si>
  <si>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</si>
  <si>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</si>
  <si>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</si>
  <si>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</si>
  <si>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</si>
  <si>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</si>
  <si>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</si>
  <si>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</si>
  <si>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</si>
  <si>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</si>
  <si>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</si>
  <si>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</si>
  <si>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</si>
  <si>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</si>
  <si>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</si>
  <si>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</si>
  <si>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</si>
  <si>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</si>
  <si>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</si>
  <si>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</si>
  <si>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</si>
  <si>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</si>
  <si>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</si>
  <si>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</si>
  <si>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</si>
  <si>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</si>
  <si>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</si>
  <si>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</si>
  <si>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</si>
  <si>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</si>
  <si>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</si>
  <si>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</si>
  <si>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</si>
  <si>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</si>
  <si>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</si>
  <si>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</si>
  <si>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</si>
  <si>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</si>
  <si>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</si>
  <si>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</si>
  <si>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</si>
  <si>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</si>
  <si>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</si>
  <si>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</si>
  <si>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</si>
  <si>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</si>
  <si>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</si>
  <si>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</si>
  <si>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</si>
  <si>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</si>
  <si>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</si>
  <si>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</si>
  <si>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</si>
  <si>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</si>
  <si>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</si>
  <si>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</si>
  <si>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</si>
  <si>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</si>
  <si>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</si>
  <si>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</si>
  <si>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</si>
  <si>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</si>
  <si>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</si>
  <si>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</si>
  <si>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</si>
  <si>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</si>
  <si>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</si>
  <si>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</si>
  <si>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</si>
  <si>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</si>
  <si>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</si>
  <si>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</si>
  <si>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</si>
  <si>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</si>
  <si>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</si>
  <si>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</si>
  <si>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</si>
  <si>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</si>
  <si>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</si>
  <si>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</si>
  <si>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</si>
  <si>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</si>
  <si>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</si>
  <si>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</si>
  <si>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</si>
  <si>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</si>
  <si>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</si>
  <si>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</si>
  <si>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</si>
  <si>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</si>
  <si>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</si>
  <si>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</si>
  <si>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</si>
  <si>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</si>
  <si>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</si>
  <si>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</si>
  <si>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</si>
  <si>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</si>
  <si>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</si>
  <si>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</si>
  <si>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</si>
  <si>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</si>
  <si>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</si>
  <si>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</si>
  <si>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</si>
  <si>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</si>
  <si>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</si>
  <si>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</si>
  <si>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</si>
  <si>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</si>
  <si>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</si>
  <si>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</si>
  <si>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</si>
  <si>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</si>
  <si>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</si>
  <si>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</si>
  <si>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</si>
  <si>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</si>
  <si>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</si>
  <si>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</si>
  <si>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</si>
  <si>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</si>
  <si>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</si>
  <si>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</si>
  <si>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</si>
  <si>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</si>
  <si>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</si>
  <si>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</si>
  <si>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</si>
  <si>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</si>
  <si>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</si>
  <si>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</si>
  <si>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</si>
  <si>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</si>
  <si>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</si>
  <si>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</si>
  <si>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</si>
  <si>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</si>
  <si>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</si>
  <si>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</si>
  <si>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</si>
  <si>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</si>
  <si>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</si>
  <si>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</si>
  <si>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</si>
  <si>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</si>
  <si>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</si>
  <si>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</si>
  <si>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</si>
  <si>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</si>
  <si>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</si>
  <si>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</si>
  <si>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</si>
  <si>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</si>
  <si>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</si>
  <si>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</si>
  <si>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</si>
  <si>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</si>
  <si>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</si>
  <si>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</si>
  <si>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</si>
  <si>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</si>
  <si>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</si>
  <si>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</si>
  <si>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</si>
  <si>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</si>
  <si>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</si>
  <si>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</si>
  <si>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</si>
  <si>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</si>
  <si>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</si>
  <si>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</si>
  <si>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</si>
  <si>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</si>
  <si>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</si>
  <si>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</si>
  <si>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</si>
  <si>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</si>
  <si>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</si>
  <si>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</si>
  <si>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</si>
  <si>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</si>
  <si>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</si>
  <si>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</si>
  <si>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</si>
  <si>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</si>
  <si>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</si>
  <si>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</si>
  <si>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</si>
  <si>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</si>
  <si>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</si>
  <si>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</si>
  <si>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</si>
  <si>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</si>
  <si>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</si>
  <si>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</si>
  <si>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</si>
  <si>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</si>
  <si>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</si>
  <si>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</si>
  <si>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</si>
  <si>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</si>
  <si>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</si>
  <si>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</si>
  <si>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</si>
  <si>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</si>
  <si>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</si>
  <si>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</si>
  <si>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</si>
  <si>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</si>
  <si>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</si>
  <si>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</si>
  <si>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</si>
  <si>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</si>
  <si>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</si>
  <si>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</si>
  <si>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</si>
  <si>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</si>
  <si>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</si>
  <si>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</si>
  <si>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</si>
  <si>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</si>
  <si>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</si>
  <si>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</si>
  <si>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</si>
  <si>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</si>
  <si>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</si>
  <si>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</si>
  <si>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</si>
  <si>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</si>
  <si>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</si>
  <si>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</si>
  <si>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</si>
  <si>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</si>
  <si>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</si>
  <si>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</si>
  <si>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</si>
  <si>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</si>
  <si>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</si>
  <si>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</si>
  <si>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</si>
  <si>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</si>
  <si>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</si>
  <si>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</si>
  <si>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</si>
  <si>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</si>
  <si>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</si>
  <si>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</si>
  <si>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</si>
  <si>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</si>
  <si>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</si>
  <si>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</si>
  <si>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</si>
  <si>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</si>
  <si>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</si>
  <si>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</si>
  <si>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</si>
  <si>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</si>
  <si>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</si>
  <si>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</si>
  <si>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</si>
  <si>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</si>
  <si>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</si>
  <si>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</si>
  <si>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</si>
  <si>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</si>
  <si>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</si>
  <si>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</si>
  <si>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</si>
  <si>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</si>
  <si>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</si>
  <si>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</si>
  <si>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</si>
  <si>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</si>
  <si>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</si>
  <si>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</si>
  <si>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</si>
  <si>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</si>
  <si>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</si>
  <si>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</si>
  <si>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</si>
  <si>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</si>
  <si>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</si>
  <si>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</si>
  <si>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</si>
  <si>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</si>
  <si>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</si>
  <si>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</si>
  <si>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</si>
  <si>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</si>
  <si>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</si>
  <si>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</si>
  <si>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</si>
  <si>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</si>
  <si>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</si>
  <si>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</si>
  <si>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</si>
  <si>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</si>
  <si>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</si>
  <si>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</si>
  <si>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</si>
  <si>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</si>
  <si>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</si>
  <si>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</si>
  <si>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</si>
  <si>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</si>
  <si>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</si>
  <si>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</si>
  <si>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</si>
  <si>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</si>
  <si>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</si>
  <si>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</si>
  <si>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</si>
  <si>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</si>
  <si>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</si>
  <si>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</si>
  <si>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</si>
  <si>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</si>
  <si>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</si>
  <si>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</si>
  <si>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</si>
  <si>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</si>
  <si>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</si>
  <si>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</si>
  <si>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</si>
  <si>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</si>
  <si>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</si>
  <si>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</si>
  <si>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</si>
  <si>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</si>
  <si>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</si>
  <si>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</si>
  <si>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</si>
  <si>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</si>
  <si>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</si>
  <si>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</si>
  <si>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</si>
  <si>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</si>
  <si>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</si>
  <si>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</si>
  <si>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</si>
  <si>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</si>
  <si>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</si>
  <si>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</si>
  <si>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</si>
  <si>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</si>
  <si>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</si>
  <si>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</si>
  <si>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</si>
  <si>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</si>
  <si>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</si>
  <si>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</si>
  <si>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</si>
  <si>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</si>
  <si>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</si>
  <si>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</si>
  <si>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</si>
  <si>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</si>
  <si>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</si>
  <si>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</si>
  <si>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</si>
  <si>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</si>
  <si>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</si>
  <si>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</si>
  <si>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</si>
  <si>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</si>
  <si>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</si>
  <si>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</si>
  <si>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</si>
  <si>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</si>
  <si>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</si>
  <si>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</si>
  <si>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</si>
  <si>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</si>
  <si>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</si>
  <si>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</si>
  <si>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</si>
  <si>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</si>
  <si>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</si>
  <si>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</si>
  <si>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</si>
  <si>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</si>
  <si>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</si>
  <si>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</si>
  <si>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</si>
  <si>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</si>
  <si>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</si>
  <si>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</si>
  <si>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</si>
  <si>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</si>
  <si>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</si>
  <si>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</si>
  <si>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</si>
  <si>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</si>
  <si>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</si>
  <si>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</si>
  <si>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</si>
  <si>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</si>
  <si>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</si>
  <si>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</si>
  <si>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</si>
  <si>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</si>
  <si>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</si>
  <si>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</si>
  <si>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</si>
  <si>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</si>
  <si>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</si>
  <si>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</si>
  <si>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</si>
  <si>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</si>
  <si>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</si>
  <si>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</si>
  <si>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</si>
  <si>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</si>
  <si>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</si>
  <si>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</si>
  <si>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</si>
  <si>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</si>
  <si>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</si>
  <si>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</si>
  <si>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</si>
  <si>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</si>
  <si>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</si>
  <si>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</si>
  <si>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</si>
  <si>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</si>
  <si>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</si>
  <si>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</si>
  <si>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</si>
  <si>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</si>
  <si>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</si>
  <si>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</si>
  <si>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</si>
  <si>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</si>
  <si>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</si>
  <si>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</si>
  <si>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</si>
  <si>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</si>
  <si>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</si>
  <si>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</si>
  <si>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</si>
  <si>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</si>
  <si>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</si>
  <si>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</si>
  <si>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</si>
  <si>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</si>
  <si>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</si>
  <si>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</si>
  <si>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</si>
  <si>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</si>
  <si>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</si>
  <si>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</si>
  <si>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</si>
  <si>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</si>
  <si>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</si>
  <si>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</si>
  <si>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</si>
  <si>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</si>
  <si>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</si>
  <si>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</si>
  <si>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</si>
  <si>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</si>
  <si>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</si>
  <si>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</si>
  <si>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</si>
  <si>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</si>
  <si>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</si>
  <si>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</si>
  <si>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</si>
  <si>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</si>
  <si>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</si>
  <si>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</si>
  <si>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</si>
  <si>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</si>
  <si>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</si>
  <si>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</si>
  <si>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</si>
  <si>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</si>
  <si>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</si>
  <si>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</si>
  <si>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</si>
  <si>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</si>
  <si>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</si>
  <si>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</si>
  <si>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</si>
  <si>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</si>
  <si>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</si>
  <si>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</si>
  <si>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</si>
  <si>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</si>
  <si>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</si>
  <si>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</si>
  <si>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</si>
  <si>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</si>
  <si>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</si>
  <si>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</si>
  <si>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</si>
  <si>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</si>
  <si>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</si>
  <si>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</si>
  <si>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</si>
  <si>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</si>
  <si>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</si>
  <si>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</si>
  <si>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</si>
  <si>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</si>
  <si>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</si>
  <si>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</si>
  <si>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</si>
  <si>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</si>
  <si>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</si>
  <si>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</si>
  <si>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</si>
  <si>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</si>
  <si>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</si>
  <si>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</si>
  <si>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</si>
  <si>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</si>
  <si>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</si>
  <si>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</si>
  <si>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</si>
  <si>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</si>
  <si>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</si>
  <si>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</si>
  <si>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</si>
  <si>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</si>
  <si>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</si>
  <si>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</si>
  <si>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</si>
  <si>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</si>
  <si>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</si>
  <si>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</si>
  <si>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</si>
  <si>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</si>
  <si>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</si>
  <si>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</si>
  <si>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</si>
  <si>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</si>
  <si>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</si>
  <si>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</si>
  <si>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</si>
  <si>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</si>
  <si>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</si>
  <si>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</si>
  <si>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</si>
  <si>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</si>
  <si>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</si>
  <si>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</si>
  <si>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</si>
  <si>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</si>
  <si>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</si>
  <si>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</si>
  <si>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</si>
  <si>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</si>
  <si>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</si>
  <si>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</si>
  <si>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</si>
  <si>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</si>
  <si>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</si>
  <si>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</si>
  <si>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</si>
  <si>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</si>
  <si>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</si>
  <si>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</si>
  <si>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</si>
  <si>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</si>
  <si>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</si>
  <si>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</si>
  <si>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</si>
  <si>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</si>
  <si>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</si>
  <si>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</si>
  <si>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</si>
  <si>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</si>
  <si>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</si>
  <si>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</si>
  <si>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</si>
  <si>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</si>
  <si>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</si>
  <si>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</si>
  <si>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</si>
  <si>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</si>
  <si>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</si>
  <si>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</si>
  <si>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</si>
  <si>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</si>
  <si>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</si>
  <si>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</si>
  <si>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</si>
  <si>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</si>
  <si>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</si>
  <si>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</si>
  <si>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</si>
  <si>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</si>
  <si>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</si>
  <si>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</si>
  <si>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</si>
  <si>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</si>
  <si>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</si>
  <si>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</si>
  <si>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</si>
  <si>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</si>
  <si>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</si>
  <si>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</si>
  <si>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</si>
  <si>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</si>
  <si>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</si>
  <si>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</si>
  <si>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</si>
  <si>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</si>
  <si>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</si>
  <si>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</si>
  <si>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</si>
  <si>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</si>
  <si>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</si>
  <si>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</si>
  <si>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</si>
  <si>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</si>
  <si>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</si>
  <si>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</si>
  <si>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</si>
  <si>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</si>
  <si>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</si>
  <si>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</si>
  <si>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</si>
  <si>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</si>
  <si>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</si>
  <si>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</si>
  <si>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</si>
  <si>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</si>
  <si>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</si>
  <si>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</si>
  <si>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</si>
  <si>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</si>
  <si>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</si>
  <si>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</si>
  <si>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</si>
  <si>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</si>
  <si>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</si>
  <si>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</si>
  <si>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</si>
  <si>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</si>
  <si>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</si>
  <si>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</si>
  <si>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</si>
  <si>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</si>
  <si>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</si>
  <si>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</si>
  <si>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</si>
  <si>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</si>
  <si>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</si>
  <si>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</si>
  <si>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</si>
  <si>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</si>
  <si>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</si>
  <si>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</si>
  <si>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</si>
  <si>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</si>
  <si>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</si>
  <si>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</si>
  <si>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</si>
  <si>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</si>
  <si>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</si>
  <si>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</si>
  <si>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</si>
  <si>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</si>
  <si>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</si>
  <si>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</si>
  <si>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</si>
  <si>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</si>
  <si>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</si>
  <si>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</si>
  <si>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</si>
  <si>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</si>
  <si>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</si>
  <si>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</si>
  <si>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</si>
  <si>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</si>
  <si>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</si>
  <si>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</si>
  <si>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</si>
  <si>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</si>
  <si>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</si>
  <si>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</si>
  <si>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</si>
  <si>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</si>
  <si>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</si>
  <si>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</si>
  <si>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</si>
  <si>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</si>
  <si>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</si>
  <si>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</si>
  <si>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</si>
  <si>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</si>
  <si>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</si>
  <si>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</si>
  <si>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</si>
  <si>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</si>
  <si>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</si>
  <si>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</si>
  <si>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</si>
  <si>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</si>
  <si>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</si>
  <si>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</si>
  <si>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</si>
  <si>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</si>
  <si>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</si>
  <si>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</si>
  <si>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</si>
  <si>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</si>
  <si>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</si>
  <si>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</si>
  <si>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</si>
  <si>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</si>
  <si>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</si>
  <si>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</si>
  <si>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</si>
  <si>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</si>
  <si>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</si>
  <si>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</si>
  <si>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</si>
  <si>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</si>
  <si>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</si>
  <si>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</si>
  <si>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</si>
  <si>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</si>
  <si>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</si>
  <si>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</si>
  <si>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</si>
  <si>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</si>
  <si>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</si>
  <si>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</si>
  <si>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</si>
  <si>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</si>
  <si>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</si>
  <si>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</si>
  <si>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</si>
  <si>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</si>
  <si>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</si>
  <si>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</si>
  <si>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</si>
  <si>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</si>
  <si>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</si>
  <si>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</si>
  <si>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</si>
  <si>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</si>
  <si>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</si>
  <si>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</si>
  <si>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</si>
  <si>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</si>
  <si>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</si>
  <si>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</si>
  <si>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</si>
  <si>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</si>
  <si>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</si>
  <si>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</si>
  <si>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</si>
  <si>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</si>
  <si>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</si>
  <si>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</si>
  <si>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</si>
  <si>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</si>
  <si>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</si>
  <si>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</si>
  <si>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</si>
  <si>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</si>
  <si>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</si>
  <si>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</si>
  <si>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</si>
  <si>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</si>
  <si>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</si>
  <si>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</si>
  <si>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</si>
  <si>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</si>
  <si>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</si>
  <si>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</si>
  <si>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</si>
  <si>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</si>
  <si>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</si>
  <si>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</si>
  <si>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</si>
  <si>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</si>
  <si>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</si>
  <si>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</si>
  <si>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</si>
  <si>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</si>
  <si>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</si>
  <si>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</si>
  <si>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</si>
  <si>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</si>
  <si>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</si>
  <si>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</si>
  <si>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</si>
  <si>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</si>
  <si>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</si>
  <si>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</si>
  <si>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</si>
  <si>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</si>
  <si>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</si>
  <si>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</si>
  <si>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</si>
  <si>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</si>
  <si>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</si>
  <si>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</si>
  <si>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</si>
  <si>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</si>
  <si>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</si>
  <si>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</si>
  <si>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</si>
  <si>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</si>
  <si>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</si>
  <si>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</si>
  <si>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</si>
  <si>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</si>
  <si>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</si>
  <si>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</si>
  <si>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</si>
  <si>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</si>
  <si>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</si>
  <si>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</si>
  <si>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</si>
  <si>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</si>
  <si>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</si>
  <si>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</si>
  <si>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</si>
  <si>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</si>
  <si>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</si>
  <si>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</si>
  <si>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</si>
  <si>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</si>
  <si>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</si>
  <si>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</si>
  <si>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</si>
  <si>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</si>
  <si>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</si>
  <si>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</si>
  <si>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</si>
  <si>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</si>
  <si>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</si>
  <si>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</si>
  <si>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</si>
  <si>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</si>
  <si>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</si>
  <si>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</si>
  <si>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</si>
  <si>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</si>
  <si>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</si>
  <si>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</si>
  <si>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</si>
  <si>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</si>
  <si>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</si>
  <si>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</si>
  <si>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</si>
  <si>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</si>
  <si>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</si>
  <si>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</si>
  <si>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</si>
  <si>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</si>
  <si>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</si>
  <si>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</si>
  <si>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</si>
  <si>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</si>
  <si>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</si>
  <si>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</si>
  <si>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</si>
  <si>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</si>
  <si>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</si>
  <si>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</si>
  <si>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</si>
  <si>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</si>
  <si>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</si>
  <si>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</si>
  <si>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</si>
  <si>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</si>
  <si>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</si>
  <si>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</si>
  <si>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</si>
  <si>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</si>
  <si>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</si>
  <si>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</si>
  <si>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</si>
  <si>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</si>
  <si>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</si>
  <si>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</si>
  <si>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</si>
  <si>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</si>
  <si>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</si>
  <si>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</si>
  <si>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</si>
  <si>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</si>
  <si>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</si>
  <si>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</si>
  <si>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</si>
  <si>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</si>
  <si>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</si>
  <si>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</si>
  <si>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</si>
  <si>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</si>
  <si>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</si>
  <si>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</si>
  <si>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</si>
  <si>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</si>
  <si>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</si>
  <si>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</si>
  <si>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</si>
  <si>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</si>
  <si>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</si>
  <si>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</si>
  <si>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</si>
  <si>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</si>
  <si>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</si>
  <si>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</si>
  <si>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</si>
  <si>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</si>
  <si>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</si>
  <si>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</si>
  <si>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</si>
  <si>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</si>
  <si>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</si>
  <si>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</si>
  <si>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</si>
  <si>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</si>
  <si>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</si>
  <si>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</si>
  <si>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</si>
  <si>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</si>
  <si>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</si>
  <si>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</si>
  <si>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</si>
  <si>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</si>
  <si>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</si>
  <si>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</si>
  <si>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</si>
  <si>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</si>
  <si>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</si>
  <si>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</si>
  <si>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</si>
  <si>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</si>
  <si>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</si>
  <si>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</si>
  <si>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</si>
  <si>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</si>
  <si>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</si>
  <si>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</si>
  <si>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</si>
  <si>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</si>
  <si>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</si>
  <si>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</si>
  <si>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</si>
  <si>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</si>
  <si>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</si>
  <si>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</si>
  <si>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</si>
  <si>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</si>
  <si>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</si>
  <si>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</si>
  <si>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</si>
  <si>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</si>
  <si>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</si>
  <si>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</si>
  <si>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</si>
  <si>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</si>
  <si>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</si>
  <si>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</si>
  <si>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</si>
  <si>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</si>
  <si>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</si>
  <si>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</si>
  <si>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</si>
  <si>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</si>
  <si>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</si>
  <si>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</si>
  <si>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</si>
  <si>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</si>
  <si>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</si>
  <si>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</si>
  <si>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</si>
  <si>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</si>
  <si>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</si>
  <si>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</si>
  <si>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</si>
  <si>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</si>
  <si>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</si>
  <si>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</si>
  <si>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</si>
  <si>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</si>
  <si>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</si>
  <si>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</si>
  <si>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</si>
  <si>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</si>
  <si>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</si>
  <si>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</si>
  <si>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</si>
  <si>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</si>
  <si>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</si>
  <si>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</si>
  <si>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</si>
  <si>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</si>
  <si>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</si>
  <si>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</si>
  <si>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</si>
  <si>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</si>
  <si>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</si>
  <si>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</si>
  <si>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</si>
  <si>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</si>
  <si>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</si>
  <si>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</si>
  <si>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</si>
  <si>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</si>
  <si>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</si>
  <si>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</si>
  <si>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</si>
  <si>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</si>
  <si>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</si>
  <si>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</si>
  <si>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</si>
  <si>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</si>
  <si>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</si>
  <si>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</si>
  <si>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</si>
  <si>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</si>
  <si>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</si>
  <si>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</si>
  <si>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</si>
  <si>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</si>
  <si>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</si>
  <si>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</si>
  <si>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</si>
  <si>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</si>
  <si>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</si>
  <si>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</si>
  <si>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</si>
  <si>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</si>
  <si>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</si>
  <si>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</si>
  <si>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</si>
  <si>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</si>
  <si>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</si>
  <si>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</si>
  <si>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</si>
  <si>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</si>
  <si>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</si>
  <si>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</si>
  <si>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</si>
  <si>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</si>
  <si>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</si>
  <si>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</si>
  <si>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</si>
  <si>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</si>
  <si>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</si>
  <si>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</si>
  <si>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</si>
  <si>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</si>
  <si>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</si>
  <si>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</si>
  <si>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</si>
  <si>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</si>
  <si>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</si>
  <si>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</si>
  <si>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</si>
  <si>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</si>
  <si>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</si>
  <si>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</si>
  <si>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</si>
  <si>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</si>
  <si>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</si>
  <si>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</si>
  <si>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</si>
  <si>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</si>
  <si>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</si>
  <si>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</si>
  <si>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</si>
  <si>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</si>
  <si>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</si>
  <si>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</si>
  <si>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</si>
  <si>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</si>
  <si>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</si>
  <si>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</si>
  <si>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</si>
  <si>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</si>
  <si>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</si>
  <si>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</si>
  <si>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</si>
  <si>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</si>
  <si>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</si>
  <si>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</si>
  <si>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</si>
  <si>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</si>
  <si>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</si>
  <si>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</si>
  <si>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</si>
  <si>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</si>
  <si>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</si>
  <si>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</si>
  <si>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</si>
  <si>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</si>
  <si>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</si>
  <si>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</si>
  <si>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</si>
  <si>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</si>
  <si>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</si>
  <si>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</si>
  <si>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</si>
  <si>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</si>
  <si>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</si>
  <si>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</si>
  <si>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</si>
  <si>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</si>
  <si>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</si>
  <si>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</si>
  <si>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</si>
  <si>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</si>
  <si>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</si>
  <si>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</si>
  <si>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</si>
  <si>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</si>
  <si>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</si>
  <si>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</si>
  <si>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</si>
  <si>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</si>
  <si>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</si>
  <si>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</si>
  <si>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</si>
  <si>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</si>
  <si>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</si>
  <si>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</si>
  <si>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</si>
  <si>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</si>
  <si>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</si>
  <si>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</si>
  <si>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</si>
  <si>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</si>
  <si>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</si>
  <si>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</si>
  <si>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</si>
  <si>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</si>
  <si>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</si>
  <si>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</si>
  <si>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</si>
  <si>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</si>
  <si>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</si>
  <si>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</si>
  <si>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</si>
  <si>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</si>
  <si>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</si>
  <si>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</si>
  <si>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</si>
  <si>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</si>
  <si>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</si>
  <si>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</si>
  <si>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</si>
  <si>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</si>
  <si>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</si>
  <si>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</si>
  <si>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</si>
  <si>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</si>
  <si>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</si>
  <si>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</si>
  <si>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</si>
  <si>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</si>
  <si>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</si>
  <si>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</si>
  <si>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</si>
  <si>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</si>
  <si>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</si>
  <si>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</si>
  <si>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</si>
  <si>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</si>
  <si>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</si>
  <si>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</si>
  <si>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</si>
  <si>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</si>
  <si>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</si>
  <si>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</si>
  <si>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</si>
  <si>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</si>
  <si>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</si>
  <si>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</si>
  <si>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</si>
  <si>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</si>
  <si>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</si>
  <si>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</si>
  <si>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</si>
  <si>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</si>
  <si>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</si>
  <si>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</si>
  <si>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</si>
  <si>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</si>
  <si>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</si>
  <si>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</si>
  <si>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</si>
  <si>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</si>
  <si>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</si>
  <si>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</si>
  <si>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</si>
  <si>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</si>
  <si>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</si>
  <si>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</si>
  <si>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</si>
  <si>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</si>
  <si>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</si>
  <si>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</si>
  <si>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</si>
  <si>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</si>
  <si>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</si>
  <si>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</si>
  <si>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</si>
  <si>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</si>
  <si>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</si>
  <si>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</si>
  <si>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</si>
  <si>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</si>
  <si>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</si>
  <si>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</si>
  <si>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</si>
  <si>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</si>
  <si>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</si>
  <si>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</si>
  <si>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</si>
  <si>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</si>
  <si>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</si>
  <si>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</si>
  <si>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</si>
  <si>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</si>
  <si>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</si>
  <si>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</si>
  <si>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</si>
  <si>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</si>
  <si>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</si>
  <si>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</si>
  <si>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</si>
  <si>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</si>
  <si>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</si>
  <si>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</si>
  <si>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</si>
  <si>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</si>
  <si>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</si>
  <si>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</si>
  <si>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</si>
  <si>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</si>
  <si>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</si>
  <si>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</si>
  <si>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</si>
  <si>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</si>
  <si>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</si>
  <si>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</si>
  <si>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</si>
  <si>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</si>
  <si>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</si>
  <si>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</si>
  <si>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</si>
  <si>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</si>
  <si>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</si>
  <si>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</si>
  <si>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</si>
  <si>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</si>
  <si>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</si>
  <si>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</si>
  <si>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</si>
  <si>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</si>
  <si>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</si>
  <si>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</si>
  <si>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</si>
  <si>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</si>
  <si>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</si>
  <si>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</si>
  <si>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</si>
  <si>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</si>
  <si>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</si>
  <si>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</si>
  <si>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</si>
  <si>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</si>
  <si>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</si>
  <si>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</si>
  <si>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</si>
  <si>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</si>
  <si>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</si>
  <si>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</si>
  <si>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</si>
  <si>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</si>
  <si>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</si>
  <si>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</si>
  <si>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</si>
  <si>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</si>
  <si>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</si>
  <si>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</si>
  <si>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</si>
  <si>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</si>
  <si>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</si>
  <si>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</si>
  <si>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</si>
  <si>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</si>
  <si>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</si>
  <si>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</si>
  <si>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</si>
  <si>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</si>
  <si>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</si>
  <si>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</si>
  <si>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</si>
  <si>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</si>
  <si>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</si>
  <si>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</si>
  <si>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</si>
  <si>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</si>
  <si>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</si>
  <si>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</si>
  <si>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</si>
  <si>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</si>
  <si>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</si>
  <si>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</si>
  <si>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</si>
  <si>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</si>
  <si>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</si>
  <si>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</si>
  <si>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</si>
  <si>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</si>
  <si>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</si>
  <si>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</si>
  <si>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</si>
  <si>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</si>
  <si>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</si>
  <si>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</si>
  <si>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</si>
  <si>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</si>
  <si>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</si>
  <si>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</si>
  <si>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</si>
  <si>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</si>
  <si>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</si>
  <si>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</si>
  <si>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</si>
  <si>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</si>
  <si>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</si>
  <si>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</si>
  <si>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</si>
  <si>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</si>
  <si>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</si>
  <si>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</si>
  <si>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</si>
  <si>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</si>
  <si>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</si>
  <si>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</si>
  <si>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</si>
  <si>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</si>
  <si>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</si>
  <si>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</si>
  <si>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</si>
  <si>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</si>
  <si>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</si>
  <si>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</si>
  <si>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</si>
  <si>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</si>
  <si>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</si>
  <si>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</si>
  <si>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</si>
  <si>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</si>
  <si>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</si>
  <si>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</si>
  <si>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</si>
  <si>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</si>
  <si>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</si>
  <si>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</si>
  <si>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</si>
  <si>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</si>
  <si>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</si>
  <si>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</si>
  <si>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</si>
  <si>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</si>
  <si>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</si>
  <si>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</si>
  <si>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</si>
  <si>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</si>
  <si>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</si>
  <si>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</si>
  <si>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</si>
  <si>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</si>
  <si>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</si>
  <si>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</si>
  <si>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</si>
  <si>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</si>
  <si>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</si>
  <si>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</si>
  <si>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</si>
  <si>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</si>
  <si>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</si>
  <si>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</si>
  <si>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</si>
  <si>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</si>
  <si>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</si>
  <si>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</si>
  <si>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</si>
  <si>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</si>
  <si>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</si>
  <si>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</si>
  <si>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</si>
  <si>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</si>
  <si>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</si>
  <si>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</si>
  <si>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</si>
  <si>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</si>
  <si>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</si>
  <si>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</si>
  <si>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</si>
  <si>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</si>
  <si>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</si>
  <si>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</si>
  <si>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</si>
  <si>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</si>
  <si>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</si>
  <si>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</si>
  <si>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</si>
  <si>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</si>
  <si>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</si>
  <si>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</si>
  <si>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</si>
  <si>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</si>
  <si>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</si>
  <si>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</si>
  <si>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</si>
  <si>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</si>
  <si>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</si>
  <si>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</si>
  <si>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</si>
  <si>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</si>
  <si>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</si>
  <si>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</si>
  <si>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</si>
  <si>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</si>
  <si>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</si>
  <si>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</si>
  <si>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</si>
  <si>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</si>
  <si>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</si>
  <si>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</si>
  <si>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</si>
  <si>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</si>
  <si>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</si>
  <si>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</si>
  <si>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</si>
  <si>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</si>
  <si>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</si>
  <si>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</si>
  <si>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</si>
  <si>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</si>
  <si>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</si>
  <si>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</si>
  <si>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</si>
  <si>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</si>
  <si>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</si>
  <si>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</si>
  <si>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</si>
  <si>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</si>
  <si>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</si>
  <si>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</si>
  <si>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</si>
  <si>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</si>
  <si>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</si>
  <si>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</si>
  <si>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</si>
  <si>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</si>
  <si>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</si>
  <si>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</si>
  <si>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</si>
  <si>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</si>
  <si>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</si>
  <si>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</si>
  <si>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</si>
  <si>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</si>
  <si>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</si>
  <si>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</si>
  <si>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</si>
  <si>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</si>
  <si>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</si>
  <si>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</si>
  <si>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</si>
  <si>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</si>
  <si>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</si>
  <si>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</si>
  <si>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</si>
  <si>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</si>
  <si>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</si>
  <si>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</si>
  <si>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</si>
  <si>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</si>
  <si>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</si>
  <si>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</si>
  <si>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</si>
  <si>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</si>
  <si>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</si>
  <si>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</si>
  <si>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</si>
  <si>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</si>
  <si>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</si>
  <si>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</si>
  <si>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</si>
  <si>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</si>
  <si>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</si>
  <si>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</si>
  <si>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</si>
  <si>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</si>
  <si>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</si>
  <si>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</si>
  <si>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</si>
  <si>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</si>
  <si>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</si>
  <si>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</si>
  <si>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</si>
  <si>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</si>
  <si>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</si>
  <si>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</si>
  <si>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</si>
  <si>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</si>
  <si>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</si>
  <si>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</si>
  <si>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</si>
  <si>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</si>
  <si>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</si>
  <si>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</si>
  <si>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</si>
  <si>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</si>
  <si>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</si>
  <si>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</si>
  <si>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</si>
  <si>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</si>
  <si>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</si>
  <si>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</si>
  <si>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</si>
  <si>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</si>
  <si>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</si>
  <si>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</si>
  <si>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</si>
  <si>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</si>
  <si>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</si>
  <si>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</si>
  <si>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</si>
  <si>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</si>
  <si>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</si>
  <si>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</si>
  <si>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</si>
  <si>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</si>
  <si>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</si>
  <si>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</si>
  <si>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</si>
  <si>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</si>
  <si>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</si>
  <si>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</si>
  <si>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</si>
  <si>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</si>
  <si>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</si>
  <si>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</si>
  <si>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</si>
  <si>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</si>
  <si>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</si>
  <si>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</si>
  <si>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</si>
  <si>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</si>
  <si>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</si>
  <si>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</si>
  <si>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</si>
  <si>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</si>
  <si>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</si>
  <si>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</si>
  <si>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</si>
  <si>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</si>
  <si>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</si>
  <si>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</si>
  <si>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</si>
  <si>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</si>
  <si>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</si>
  <si>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</si>
  <si>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</si>
  <si>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</si>
  <si>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</si>
  <si>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</si>
  <si>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</si>
  <si>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</si>
  <si>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</si>
  <si>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</si>
  <si>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</si>
  <si>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</si>
  <si>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</si>
  <si>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</si>
  <si>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</si>
  <si>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</si>
  <si>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</si>
  <si>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</si>
  <si>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</si>
  <si>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</si>
  <si>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</si>
  <si>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</si>
  <si>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</si>
  <si>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</si>
  <si>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</si>
  <si>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</si>
  <si>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</si>
  <si>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</si>
  <si>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</si>
  <si>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</si>
  <si>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</si>
  <si>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</si>
  <si>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</si>
  <si>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</si>
  <si>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</si>
  <si>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</si>
  <si>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</si>
  <si>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</si>
  <si>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</si>
  <si>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</si>
  <si>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</si>
  <si>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</si>
  <si>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</si>
  <si>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</si>
  <si>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</si>
  <si>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</si>
  <si>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</si>
  <si>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</si>
  <si>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</si>
  <si>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</si>
  <si>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</si>
  <si>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</si>
  <si>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</si>
  <si>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</si>
  <si>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</si>
  <si>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</si>
  <si>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</si>
  <si>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</si>
  <si>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</si>
  <si>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</si>
  <si>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</si>
  <si>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</si>
  <si>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</si>
  <si>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</si>
  <si>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</si>
  <si>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</si>
  <si>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</si>
  <si>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</si>
  <si>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</si>
  <si>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</si>
  <si>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</si>
  <si>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</si>
  <si>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</si>
  <si>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</si>
  <si>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</si>
  <si>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</si>
  <si>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</si>
  <si>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</si>
  <si>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</si>
  <si>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</si>
  <si>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</si>
  <si>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</si>
  <si>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</si>
  <si>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</si>
  <si>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</si>
  <si>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</si>
  <si>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</si>
  <si>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</si>
  <si>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</si>
  <si>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</si>
  <si>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</si>
  <si>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</si>
  <si>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</si>
  <si>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</si>
  <si>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</si>
  <si>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</si>
  <si>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</si>
  <si>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</si>
  <si>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</si>
  <si>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</si>
  <si>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</si>
  <si>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</si>
  <si>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</si>
  <si>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</si>
  <si>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</si>
  <si>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</si>
  <si>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</si>
  <si>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</si>
  <si>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</si>
  <si>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</si>
  <si>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</si>
  <si>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</si>
  <si>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</si>
  <si>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</si>
  <si>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</si>
  <si>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</si>
  <si>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</si>
  <si>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</si>
  <si>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</si>
  <si>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</si>
  <si>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</si>
  <si>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</si>
  <si>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</si>
  <si>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</si>
  <si>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</si>
  <si>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</si>
  <si>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</si>
  <si>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</si>
  <si>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</si>
  <si>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</si>
  <si>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</si>
  <si>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</si>
  <si>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</si>
  <si>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</si>
  <si>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</si>
  <si>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</si>
  <si>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</si>
  <si>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</si>
  <si>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</si>
  <si>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</si>
  <si>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</si>
  <si>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</si>
  <si>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</si>
  <si>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</si>
  <si>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</si>
  <si>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</si>
  <si>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</si>
  <si>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</si>
  <si>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</si>
  <si>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</si>
  <si>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</si>
  <si>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</si>
  <si>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</si>
  <si>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</si>
  <si>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</si>
  <si>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</si>
  <si>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</si>
  <si>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</si>
  <si>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</si>
  <si>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</si>
  <si>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</si>
  <si>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</si>
  <si>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</si>
  <si>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</si>
  <si>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</si>
  <si>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</si>
  <si>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</si>
  <si>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</si>
  <si>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</si>
  <si>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</si>
  <si>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</si>
  <si>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</si>
  <si>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</si>
  <si>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</si>
  <si>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</si>
  <si>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</si>
  <si>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</si>
  <si>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</si>
  <si>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</si>
  <si>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</si>
  <si>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</si>
  <si>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</si>
  <si>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</si>
  <si>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</si>
  <si>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</si>
  <si>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</si>
  <si>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</si>
  <si>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</si>
  <si>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</si>
  <si>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</si>
  <si>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</si>
  <si>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</si>
  <si>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</si>
  <si>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</si>
  <si>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</si>
  <si>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</si>
  <si>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</si>
  <si>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</si>
  <si>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</si>
  <si>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</si>
  <si>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</si>
  <si>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</si>
  <si>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</si>
  <si>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</si>
  <si>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</si>
  <si>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</si>
  <si>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</si>
  <si>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</si>
  <si>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</si>
  <si>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</si>
  <si>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</si>
  <si>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</si>
  <si>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</si>
  <si>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</si>
  <si>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</si>
  <si>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</si>
  <si>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</si>
  <si>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</si>
  <si>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</si>
  <si>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</si>
  <si>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</si>
  <si>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</si>
  <si>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</si>
  <si>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</si>
  <si>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</si>
  <si>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</si>
  <si>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</si>
  <si>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</si>
  <si>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</si>
  <si>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</si>
  <si>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</si>
  <si>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</si>
  <si>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</si>
  <si>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</si>
  <si>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</si>
  <si>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</si>
  <si>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</si>
  <si>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</si>
  <si>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</si>
  <si>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</si>
  <si>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</si>
  <si>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</si>
  <si>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</si>
  <si>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</si>
  <si>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</si>
  <si>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</si>
  <si>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</si>
  <si>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</si>
  <si>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</si>
  <si>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</si>
  <si>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</si>
  <si>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</si>
  <si>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</si>
  <si>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</si>
  <si>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</si>
  <si>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</si>
  <si>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</si>
  <si>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</si>
  <si>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</si>
  <si>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</si>
  <si>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</si>
  <si>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</si>
  <si>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</si>
  <si>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</si>
  <si>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</si>
  <si>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</si>
  <si>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</si>
  <si>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</si>
  <si>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</si>
  <si>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</si>
  <si>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</si>
  <si>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</si>
  <si>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</si>
  <si>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</si>
  <si>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</si>
  <si>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</si>
  <si>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</si>
  <si>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</si>
  <si>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</si>
  <si>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</si>
  <si>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</si>
  <si>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</si>
  <si>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</si>
  <si>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</si>
  <si>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</si>
  <si>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</si>
  <si>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</si>
  <si>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</si>
  <si>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</si>
  <si>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</si>
  <si>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</si>
  <si>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</si>
  <si>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</si>
  <si>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</si>
  <si>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</si>
  <si>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</si>
  <si>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</si>
  <si>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</si>
  <si>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</si>
  <si>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</si>
  <si>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</si>
  <si>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</si>
  <si>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</si>
  <si>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</si>
  <si>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</si>
  <si>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</si>
  <si>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</si>
  <si>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</si>
  <si>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</si>
  <si>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</si>
  <si>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</si>
  <si>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</si>
  <si>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</si>
  <si>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</si>
  <si>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</si>
  <si>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</si>
  <si>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</si>
  <si>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</si>
  <si>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</si>
  <si>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</si>
  <si>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</si>
  <si>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</si>
  <si>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</si>
  <si>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</si>
  <si>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</si>
  <si>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</si>
  <si>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</si>
  <si>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</si>
  <si>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</si>
  <si>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</si>
  <si>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</si>
  <si>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</si>
  <si>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</si>
  <si>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</si>
  <si>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</si>
  <si>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</si>
  <si>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</si>
  <si>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</si>
  <si>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</si>
  <si>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</si>
  <si>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</si>
  <si>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</si>
  <si>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</si>
  <si>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</si>
  <si>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</si>
  <si>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</si>
  <si>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</si>
  <si>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</si>
  <si>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</si>
  <si>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</si>
  <si>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</si>
  <si>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</si>
  <si>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</si>
  <si>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</si>
  <si>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</si>
  <si>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</si>
  <si>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</si>
  <si>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</si>
  <si>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</si>
  <si>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</si>
  <si>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</si>
  <si>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</si>
  <si>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</si>
  <si>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</si>
  <si>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</si>
  <si>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</si>
  <si>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</si>
  <si>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</si>
  <si>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</si>
  <si>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</si>
  <si>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</si>
  <si>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</si>
  <si>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</si>
  <si>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</si>
  <si>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</si>
  <si>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</si>
  <si>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</si>
  <si>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</si>
  <si>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</si>
  <si>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</si>
  <si>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</si>
  <si>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</si>
  <si>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</si>
  <si>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</si>
  <si>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</si>
  <si>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</si>
  <si>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</si>
  <si>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</si>
  <si>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</si>
  <si>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</si>
  <si>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</si>
  <si>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</si>
  <si>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</si>
  <si>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</si>
  <si>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</si>
  <si>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</si>
  <si>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</si>
  <si>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</si>
  <si>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</si>
  <si>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</si>
  <si>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</si>
  <si>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</si>
  <si>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</si>
  <si>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</si>
  <si>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</si>
  <si>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</si>
  <si>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</si>
  <si>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</si>
  <si>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</si>
  <si>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</si>
  <si>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</si>
  <si>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</si>
  <si>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</si>
  <si>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</si>
  <si>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</si>
  <si>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</si>
  <si>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</si>
  <si>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</si>
  <si>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</si>
  <si>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</si>
  <si>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</si>
  <si>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</si>
  <si>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</si>
  <si>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</si>
  <si>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</si>
  <si>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</si>
  <si>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</si>
  <si>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</si>
  <si>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</si>
  <si>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</si>
  <si>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</si>
  <si>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</si>
  <si>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</si>
  <si>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</si>
  <si>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</si>
  <si>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</si>
  <si>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</si>
  <si>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</si>
  <si>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</si>
  <si>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</si>
  <si>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</si>
  <si>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</si>
  <si>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</si>
  <si>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</si>
  <si>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</si>
  <si>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</si>
  <si>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</si>
  <si>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</si>
  <si>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</si>
  <si>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</si>
  <si>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</si>
  <si>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</si>
  <si>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</si>
  <si>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</si>
  <si>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</si>
  <si>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</si>
  <si>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</si>
  <si>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</si>
  <si>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</si>
  <si>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</si>
  <si>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</si>
  <si>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</si>
  <si>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</si>
  <si>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</si>
  <si>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</si>
  <si>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</si>
  <si>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</si>
  <si>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</si>
  <si>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</si>
  <si>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</si>
  <si>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</si>
  <si>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</si>
  <si>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</si>
  <si>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</si>
  <si>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</si>
  <si>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</si>
  <si>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</si>
  <si>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</si>
  <si>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</si>
  <si>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</si>
  <si>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</si>
  <si>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</si>
  <si>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</si>
  <si>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</si>
  <si>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</si>
  <si>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</si>
  <si>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</si>
  <si>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</si>
  <si>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</si>
  <si>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</si>
  <si>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</si>
  <si>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</si>
  <si>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</si>
  <si>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</si>
  <si>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</si>
  <si>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</si>
  <si>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</si>
  <si>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</si>
  <si>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</si>
  <si>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</si>
  <si>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</si>
  <si>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</si>
  <si>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</si>
  <si>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</si>
  <si>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</si>
  <si>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</si>
  <si>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</si>
  <si>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</si>
  <si>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</si>
  <si>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</si>
  <si>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</si>
  <si>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</si>
  <si>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</si>
  <si>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</si>
  <si>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</si>
  <si>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</si>
  <si>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</si>
  <si>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</si>
  <si>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</si>
  <si>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</si>
  <si>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</si>
  <si>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</si>
  <si>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</si>
  <si>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</si>
  <si>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</si>
  <si>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</si>
  <si>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</si>
  <si>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</si>
  <si>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</si>
  <si>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</si>
  <si>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</si>
  <si>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</si>
  <si>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</si>
  <si>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</si>
  <si>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</si>
  <si>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</si>
  <si>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</si>
  <si>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</si>
  <si>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</si>
  <si>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</si>
  <si>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</si>
  <si>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</si>
  <si>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</si>
  <si>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</si>
  <si>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</si>
  <si>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</si>
  <si>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</si>
  <si>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</si>
  <si>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</si>
  <si>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</si>
  <si>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</si>
  <si>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</si>
  <si>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</si>
  <si>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</si>
  <si>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</si>
  <si>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</si>
  <si>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</si>
  <si>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</si>
  <si>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</si>
  <si>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</si>
  <si>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</si>
  <si>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</si>
  <si>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</si>
  <si>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</si>
  <si>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</si>
  <si>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</si>
  <si>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</si>
  <si>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</si>
  <si>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</si>
  <si>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</si>
  <si>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</si>
  <si>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</si>
  <si>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</si>
  <si>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</si>
  <si>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</si>
  <si>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</si>
  <si>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</si>
  <si>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</si>
  <si>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</si>
  <si>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</si>
  <si>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</si>
  <si>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</si>
  <si>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</si>
  <si>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</si>
  <si>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</si>
  <si>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</si>
  <si>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</si>
  <si>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</si>
  <si>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</si>
  <si>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</si>
  <si>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</si>
  <si>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</si>
  <si>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</si>
  <si>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</si>
  <si>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</si>
  <si>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</si>
  <si>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</si>
  <si>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</si>
  <si>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</si>
  <si>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</si>
  <si>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</si>
  <si>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</si>
  <si>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</si>
  <si>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</si>
  <si>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</si>
  <si>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</si>
  <si>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</si>
  <si>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</si>
  <si>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</si>
  <si>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</si>
  <si>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</si>
  <si>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</si>
  <si>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</si>
  <si>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</si>
  <si>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</si>
  <si>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</si>
  <si>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</si>
  <si>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</si>
  <si>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</si>
  <si>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</si>
  <si>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</si>
  <si>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</si>
  <si>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</si>
  <si>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</si>
  <si>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</si>
  <si>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</si>
  <si>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</si>
  <si>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</si>
  <si>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</si>
  <si>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</si>
  <si>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</si>
  <si>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</si>
  <si>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</si>
  <si>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</si>
  <si>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</si>
  <si>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</si>
  <si>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</si>
  <si>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</si>
  <si>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</si>
  <si>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</si>
  <si>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</si>
  <si>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</si>
  <si>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</si>
  <si>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</si>
  <si>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</si>
  <si>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</si>
  <si>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</si>
  <si>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</si>
  <si>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</si>
  <si>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</si>
  <si>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</si>
  <si>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</si>
  <si>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</si>
  <si>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</si>
  <si>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</si>
  <si>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</si>
  <si>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</si>
  <si>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</si>
  <si>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</si>
  <si>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</si>
  <si>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</si>
  <si>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</si>
  <si>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</si>
  <si>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</si>
  <si>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</si>
  <si>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</si>
  <si>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</si>
  <si>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</si>
  <si>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</si>
  <si>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</si>
  <si>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</si>
  <si>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</si>
  <si>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</si>
  <si>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</si>
  <si>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</si>
  <si>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</si>
  <si>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</si>
  <si>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</si>
  <si>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</si>
  <si>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</si>
  <si>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</si>
  <si>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</si>
  <si>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</si>
  <si>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</si>
  <si>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</si>
  <si>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</si>
  <si>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</si>
  <si>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</si>
  <si>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</si>
  <si>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</si>
  <si>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</si>
  <si>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</si>
  <si>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</si>
  <si>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</si>
  <si>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</si>
  <si>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</si>
  <si>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</si>
  <si>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</si>
  <si>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</si>
  <si>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</si>
  <si>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</si>
  <si>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</si>
  <si>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</si>
  <si>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</si>
  <si>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</si>
  <si>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</si>
  <si>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</si>
  <si>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</si>
  <si>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</si>
  <si>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</si>
  <si>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</si>
  <si>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</si>
  <si>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</si>
  <si>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</si>
  <si>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</si>
  <si>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</si>
  <si>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</si>
  <si>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</si>
  <si>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</si>
  <si>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</si>
  <si>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</si>
  <si>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</si>
  <si>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</si>
  <si>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</si>
  <si>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</si>
  <si>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</si>
  <si>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</si>
  <si>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</si>
  <si>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</si>
  <si>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</si>
  <si>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</si>
  <si>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</si>
  <si>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</si>
  <si>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</si>
  <si>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</si>
  <si>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</si>
  <si>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</si>
  <si>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</si>
  <si>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</si>
  <si>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</si>
  <si>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</si>
  <si>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</si>
  <si>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</si>
  <si>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</si>
  <si>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</si>
  <si>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</si>
  <si>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</si>
  <si>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</si>
  <si>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</si>
  <si>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</si>
  <si>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</si>
  <si>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</si>
  <si>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</si>
  <si>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</si>
  <si>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</si>
  <si>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</si>
  <si>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</si>
  <si>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</si>
  <si>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</si>
  <si>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</si>
  <si>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</si>
  <si>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</si>
  <si>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</si>
  <si>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</si>
  <si>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</si>
  <si>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</si>
  <si>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</si>
  <si>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</si>
  <si>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</si>
  <si>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</si>
  <si>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</si>
  <si>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</si>
  <si>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</si>
  <si>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</si>
  <si>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</si>
  <si>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</si>
  <si>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</si>
  <si>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</si>
  <si>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</si>
  <si>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</si>
  <si>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</si>
  <si>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</si>
  <si>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</si>
  <si>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</si>
  <si>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</si>
  <si>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</si>
  <si>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</si>
  <si>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</si>
  <si>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</si>
  <si>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</si>
  <si>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</si>
  <si>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</si>
  <si>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</si>
  <si>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</si>
  <si>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</si>
  <si>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</si>
  <si>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</si>
  <si>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</si>
  <si>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</si>
  <si>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</si>
  <si>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</si>
  <si>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</si>
  <si>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</si>
  <si>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</si>
  <si>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</si>
  <si>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</si>
  <si>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</si>
  <si>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</si>
  <si>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</si>
  <si>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</si>
  <si>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</si>
  <si>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</si>
  <si>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</si>
  <si>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</si>
  <si>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</si>
  <si>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</si>
  <si>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</si>
  <si>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</si>
  <si>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</si>
  <si>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</si>
  <si>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</si>
  <si>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</si>
  <si>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</si>
  <si>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</si>
  <si>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</si>
  <si>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</si>
  <si>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</si>
  <si>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</si>
  <si>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</si>
  <si>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</si>
  <si>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</si>
  <si>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</si>
  <si>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</si>
  <si>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</si>
  <si>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</si>
  <si>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</si>
  <si>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</si>
  <si>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</si>
  <si>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</si>
  <si>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</si>
  <si>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</si>
  <si>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</si>
  <si>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</si>
  <si>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</si>
  <si>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</si>
  <si>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</si>
  <si>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</si>
  <si>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</si>
  <si>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</si>
  <si>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</si>
  <si>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</si>
  <si>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</si>
  <si>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</si>
  <si>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</si>
  <si>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</si>
  <si>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</si>
  <si>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</si>
  <si>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</si>
  <si>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</si>
  <si>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</si>
  <si>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</si>
  <si>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</si>
  <si>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</si>
  <si>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</si>
  <si>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</si>
  <si>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</si>
  <si>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</si>
  <si>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</si>
  <si>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</si>
  <si>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</si>
  <si>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</si>
  <si>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</si>
  <si>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</si>
  <si>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</si>
  <si>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</si>
  <si>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</si>
  <si>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</si>
  <si>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</si>
  <si>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</si>
  <si>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</si>
  <si>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</si>
  <si>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</si>
  <si>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</si>
  <si>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</si>
  <si>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</si>
  <si>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</si>
  <si>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</si>
  <si>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</si>
  <si>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</si>
  <si>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</si>
  <si>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</si>
  <si>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</si>
  <si>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</si>
  <si>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</si>
  <si>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</si>
  <si>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</si>
  <si>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</si>
  <si>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</si>
  <si>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</si>
  <si>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</si>
  <si>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</si>
  <si>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</si>
  <si>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</si>
  <si>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</si>
  <si>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</si>
  <si>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</si>
  <si>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</si>
  <si>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</si>
  <si>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</si>
  <si>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</si>
  <si>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</si>
  <si>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</si>
  <si>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</si>
  <si>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</si>
  <si>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</si>
  <si>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</si>
  <si>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</si>
  <si>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</si>
  <si>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</si>
  <si>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</si>
  <si>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</si>
  <si>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</si>
  <si>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</si>
  <si>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</si>
  <si>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</si>
  <si>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</si>
  <si>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</si>
  <si>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</si>
  <si>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</si>
  <si>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</si>
  <si>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</si>
  <si>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</si>
  <si>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</si>
  <si>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</si>
  <si>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</si>
  <si>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</si>
  <si>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</si>
  <si>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</si>
  <si>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</si>
  <si>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</si>
  <si>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</si>
  <si>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</si>
  <si>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</si>
  <si>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</si>
  <si>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</si>
  <si>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</si>
  <si>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</si>
  <si>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</si>
  <si>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</si>
  <si>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</si>
  <si>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</si>
  <si>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</si>
  <si>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</si>
  <si>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</si>
  <si>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</si>
  <si>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</si>
  <si>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</si>
  <si>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</si>
  <si>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</si>
  <si>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</si>
  <si>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</si>
  <si>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</si>
  <si>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</si>
  <si>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</si>
  <si>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</si>
  <si>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</si>
  <si>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</si>
  <si>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</si>
  <si>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</si>
  <si>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</si>
  <si>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</si>
  <si>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</si>
  <si>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</si>
  <si>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</si>
  <si>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</si>
  <si>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</si>
  <si>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</si>
  <si>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</si>
  <si>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</si>
  <si>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</si>
  <si>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</si>
  <si>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</si>
  <si>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</si>
  <si>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</si>
  <si>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</si>
  <si>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</si>
  <si>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</si>
  <si>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</si>
  <si>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</si>
  <si>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</si>
  <si>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</si>
  <si>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</si>
  <si>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</si>
  <si>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</si>
  <si>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</si>
  <si>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</si>
  <si>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</si>
  <si>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</si>
  <si>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</si>
  <si>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</si>
  <si>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</si>
  <si>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</si>
  <si>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</si>
  <si>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</si>
  <si>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</si>
  <si>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</si>
  <si>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</si>
  <si>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</si>
  <si>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</si>
  <si>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</si>
  <si>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</si>
  <si>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</si>
  <si>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</si>
  <si>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</si>
  <si>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</si>
  <si>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</si>
  <si>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</si>
  <si>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</si>
  <si>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</si>
  <si>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</si>
  <si>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</si>
  <si>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</si>
  <si>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</si>
  <si>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</si>
  <si>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</si>
  <si>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</si>
  <si>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</si>
  <si>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</si>
  <si>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</si>
  <si>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</si>
  <si>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</si>
  <si>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</si>
  <si>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</si>
  <si>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</si>
  <si>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</si>
  <si>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</si>
  <si>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</si>
  <si>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</si>
  <si>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</si>
  <si>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</si>
  <si>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</si>
  <si>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</si>
  <si>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</si>
  <si>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</si>
  <si>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</si>
  <si>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</si>
  <si>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</si>
  <si>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</si>
  <si>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</si>
  <si>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</si>
  <si>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</si>
  <si>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</si>
  <si>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</si>
  <si>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</si>
  <si>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</si>
  <si>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</si>
  <si>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</si>
  <si>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</si>
  <si>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</si>
  <si>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</si>
  <si>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</si>
  <si>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</si>
  <si>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</si>
  <si>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</si>
  <si>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</si>
  <si>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</si>
  <si>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</si>
  <si>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</si>
  <si>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</si>
  <si>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</si>
  <si>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</si>
  <si>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</si>
  <si>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</si>
  <si>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</si>
  <si>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</si>
  <si>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</si>
  <si>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</si>
  <si>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</si>
  <si>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</si>
  <si>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</si>
  <si>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</si>
  <si>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</si>
  <si>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</si>
  <si>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</si>
  <si>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</si>
  <si>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</si>
  <si>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</si>
  <si>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</si>
  <si>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</si>
  <si>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</si>
  <si>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</si>
  <si>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</si>
  <si>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</si>
  <si>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</si>
  <si>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</si>
  <si>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</si>
  <si>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</si>
  <si>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</si>
  <si>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</si>
  <si>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</si>
  <si>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</si>
  <si>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</si>
  <si>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</si>
  <si>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</si>
  <si>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</si>
  <si>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</si>
  <si>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</si>
  <si>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</si>
  <si>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</si>
  <si>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</si>
  <si>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</si>
  <si>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</si>
  <si>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</si>
  <si>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</si>
  <si>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</si>
  <si>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</si>
  <si>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</si>
  <si>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</si>
  <si>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</si>
  <si>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</si>
  <si>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</si>
  <si>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</si>
  <si>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</si>
  <si>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</si>
  <si>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</si>
  <si>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</si>
  <si>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</si>
  <si>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</si>
  <si>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</si>
  <si>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</si>
  <si>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</si>
  <si>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</si>
  <si>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</si>
  <si>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</si>
  <si>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</si>
  <si>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</si>
  <si>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</si>
  <si>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</si>
  <si>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</si>
  <si>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</si>
  <si>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</si>
  <si>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</si>
  <si>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</si>
  <si>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</si>
  <si>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</si>
  <si>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</si>
  <si>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</si>
  <si>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</si>
  <si>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</si>
  <si>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</si>
  <si>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</si>
  <si>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</si>
  <si>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</si>
  <si>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</si>
  <si>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</si>
  <si>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</si>
  <si>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</si>
  <si>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</si>
  <si>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</si>
  <si>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</si>
  <si>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</si>
  <si>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</si>
  <si>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</si>
  <si>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</si>
  <si>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</si>
  <si>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</si>
  <si>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</si>
  <si>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</si>
  <si>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</si>
  <si>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</si>
  <si>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</si>
  <si>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</si>
  <si>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</si>
  <si>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</si>
  <si>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</si>
  <si>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</si>
  <si>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</si>
  <si>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</si>
  <si>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</si>
  <si>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</si>
  <si>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</si>
  <si>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</si>
  <si>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</si>
  <si>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</si>
  <si>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</si>
  <si>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</si>
  <si>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</si>
  <si>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</si>
  <si>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</si>
  <si>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</si>
  <si>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</si>
  <si>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</si>
  <si>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</si>
  <si>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</si>
  <si>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</si>
  <si>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</si>
  <si>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</si>
  <si>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</si>
  <si>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</si>
  <si>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</si>
  <si>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</si>
  <si>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</si>
  <si>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</si>
  <si>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</si>
  <si>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</si>
  <si>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</si>
  <si>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</si>
  <si>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</si>
  <si>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</si>
  <si>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</si>
  <si>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</si>
  <si>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</si>
  <si>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</si>
  <si>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</si>
  <si>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</si>
  <si>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</si>
  <si>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</si>
  <si>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</si>
  <si>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</si>
  <si>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</si>
  <si>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</si>
  <si>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</si>
  <si>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</si>
  <si>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</si>
  <si>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</si>
  <si>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</si>
  <si>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</si>
  <si>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</si>
  <si>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</si>
  <si>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</si>
  <si>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</si>
  <si>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</si>
  <si>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</si>
  <si>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</si>
  <si>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</si>
  <si>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</si>
  <si>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</si>
  <si>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</si>
  <si>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</si>
  <si>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</si>
  <si>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</si>
  <si>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</si>
  <si>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</si>
  <si>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</si>
  <si>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</si>
  <si>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</si>
  <si>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</si>
  <si>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</si>
  <si>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</si>
  <si>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</si>
  <si>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</si>
  <si>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</si>
  <si>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</si>
  <si>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</si>
  <si>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</si>
  <si>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</si>
  <si>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</si>
  <si>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</si>
  <si>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</si>
  <si>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</si>
  <si>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</si>
  <si>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</si>
  <si>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</si>
  <si>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</si>
  <si>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</si>
  <si>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</si>
  <si>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</si>
  <si>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</si>
  <si>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</si>
  <si>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</si>
  <si>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</si>
  <si>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</si>
  <si>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</si>
  <si>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</si>
  <si>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</si>
  <si>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</si>
  <si>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</si>
  <si>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</si>
  <si>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</si>
  <si>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</si>
  <si>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</si>
  <si>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</si>
  <si>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</si>
  <si>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</si>
  <si>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</si>
  <si>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</si>
  <si>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</si>
  <si>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</si>
  <si>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</si>
  <si>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</si>
  <si>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</si>
  <si>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</si>
  <si>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</si>
  <si>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</si>
  <si>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</si>
  <si>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</si>
  <si>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</si>
  <si>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</si>
  <si>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</si>
  <si>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</si>
  <si>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</si>
  <si>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</si>
  <si>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</si>
  <si>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</si>
  <si>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</si>
  <si>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</si>
  <si>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</si>
  <si>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</si>
  <si>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</si>
  <si>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</si>
  <si>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</si>
  <si>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</si>
  <si>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</si>
  <si>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</si>
  <si>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</si>
  <si>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</si>
  <si>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</si>
  <si>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</si>
  <si>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</si>
  <si>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</si>
  <si>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</si>
  <si>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</si>
  <si>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</si>
  <si>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</si>
  <si>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</si>
  <si>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</si>
  <si>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</si>
  <si>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</si>
  <si>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</si>
  <si>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</si>
  <si>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</si>
  <si>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</si>
  <si>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</si>
  <si>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</si>
  <si>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</si>
  <si>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</si>
  <si>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</si>
  <si>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</si>
  <si>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</si>
  <si>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</si>
  <si>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</si>
  <si>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</si>
  <si>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</si>
  <si>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</si>
  <si>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</si>
  <si>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</si>
  <si>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</si>
  <si>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</si>
  <si>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</si>
  <si>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</si>
  <si>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</si>
  <si>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</si>
  <si>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</si>
  <si>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</si>
  <si>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</si>
  <si>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</si>
  <si>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</si>
  <si>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</si>
  <si>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</si>
  <si>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</si>
  <si>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</si>
  <si>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</si>
  <si>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</si>
  <si>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</si>
  <si>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</si>
  <si>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</si>
  <si>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</si>
  <si>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</si>
  <si>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</si>
  <si>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</si>
  <si>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</si>
  <si>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</si>
  <si>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</si>
  <si>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</si>
  <si>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</si>
  <si>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</si>
  <si>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</si>
  <si>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</si>
  <si>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</si>
  <si>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</si>
  <si>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</si>
  <si>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</si>
  <si>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</si>
  <si>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</si>
  <si>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</si>
  <si>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</si>
  <si>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</si>
  <si>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</si>
  <si>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</si>
  <si>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</si>
  <si>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</si>
  <si>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</si>
  <si>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</si>
  <si>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</si>
  <si>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</si>
  <si>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</si>
  <si>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</si>
  <si>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</si>
  <si>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</si>
  <si>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</si>
  <si>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</si>
  <si>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</si>
  <si>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</si>
  <si>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</si>
  <si>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</si>
  <si>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</si>
  <si>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</si>
  <si>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</si>
  <si>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</si>
  <si>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</si>
  <si>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</si>
  <si>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</si>
  <si>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</si>
  <si>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</si>
  <si>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</si>
  <si>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</si>
  <si>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</si>
  <si>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</si>
  <si>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</si>
  <si>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</si>
  <si>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</si>
  <si>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</si>
  <si>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</si>
  <si>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</si>
  <si>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</si>
  <si>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</si>
  <si>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</si>
  <si>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</si>
  <si>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</si>
  <si>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</si>
  <si>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</si>
  <si>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</si>
  <si>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</si>
  <si>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</si>
  <si>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</si>
  <si>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</si>
  <si>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</si>
  <si>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</si>
  <si>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</si>
  <si>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</si>
  <si>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</si>
  <si>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</si>
  <si>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</si>
  <si>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</si>
  <si>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</si>
  <si>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</si>
  <si>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</si>
  <si>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</si>
  <si>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</si>
  <si>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</si>
  <si>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</si>
  <si>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</si>
  <si>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</si>
  <si>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</si>
  <si>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</si>
  <si>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</si>
  <si>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</si>
  <si>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</si>
  <si>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</si>
  <si>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</si>
  <si>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</si>
  <si>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</si>
  <si>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</si>
  <si>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</si>
  <si>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</si>
  <si>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</si>
  <si>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</si>
  <si>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</si>
  <si>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</si>
  <si>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</si>
  <si>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</si>
  <si>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</si>
  <si>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</si>
  <si>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</si>
  <si>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</si>
  <si>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</si>
  <si>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</si>
  <si>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</si>
  <si>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</si>
  <si>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</si>
  <si>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</si>
  <si>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</si>
  <si>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</si>
  <si>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</si>
  <si>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</si>
  <si>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</si>
  <si>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</si>
  <si>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</si>
  <si>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</si>
  <si>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</si>
  <si>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</si>
  <si>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</si>
  <si>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</si>
  <si>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</si>
  <si>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</si>
  <si>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</si>
  <si>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</si>
  <si>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</si>
  <si>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</si>
  <si>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</si>
  <si>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</si>
  <si>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</si>
  <si>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</si>
  <si>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</si>
  <si>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</si>
  <si>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</si>
  <si>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</si>
  <si>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</si>
  <si>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</si>
  <si>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</si>
  <si>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</si>
  <si>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</si>
  <si>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</si>
  <si>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</si>
  <si>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</si>
  <si>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</si>
  <si>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</si>
  <si>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</si>
  <si>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</si>
  <si>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</si>
  <si>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</si>
  <si>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</si>
  <si>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</si>
  <si>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</si>
  <si>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</si>
  <si>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</si>
  <si>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</si>
  <si>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</si>
  <si>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</si>
  <si>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</si>
  <si>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</si>
  <si>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</si>
  <si>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</si>
  <si>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</si>
  <si>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</si>
  <si>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</si>
  <si>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</si>
  <si>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</si>
  <si>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</si>
  <si>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</si>
  <si>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</si>
  <si>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</si>
  <si>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</si>
  <si>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</si>
  <si>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</si>
  <si>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</si>
  <si>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</si>
  <si>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</si>
  <si>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</si>
  <si>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</si>
  <si>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</si>
  <si>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</si>
  <si>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</si>
  <si>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</si>
  <si>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</si>
  <si>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</si>
  <si>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</si>
  <si>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</si>
  <si>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</si>
  <si>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</si>
  <si>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</si>
  <si>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</si>
  <si>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</si>
  <si>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</si>
  <si>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</si>
  <si>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</si>
  <si>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</si>
  <si>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</si>
  <si>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</si>
  <si>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</si>
  <si>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</si>
  <si>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</si>
  <si>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</si>
  <si>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</si>
  <si>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</si>
  <si>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</si>
  <si>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</si>
  <si>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</si>
  <si>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</si>
  <si>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</si>
  <si>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</si>
  <si>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</si>
  <si>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</si>
  <si>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</si>
  <si>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</si>
  <si>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</si>
  <si>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</si>
  <si>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</si>
  <si>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</si>
  <si>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</si>
  <si>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</si>
  <si>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</si>
  <si>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</si>
  <si>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</si>
  <si>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</si>
  <si>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</si>
  <si>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</si>
  <si>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</si>
  <si>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</si>
  <si>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</si>
  <si>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</si>
  <si>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</si>
  <si>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</si>
  <si>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</si>
  <si>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</si>
  <si>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</si>
  <si>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</si>
  <si>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</si>
  <si>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</si>
  <si>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</si>
  <si>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</si>
  <si>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</si>
  <si>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</si>
  <si>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</si>
  <si>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</si>
  <si>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</si>
  <si>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</si>
  <si>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</si>
  <si>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</si>
  <si>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</si>
  <si>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</si>
  <si>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</si>
  <si>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</si>
  <si>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</si>
  <si>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</si>
  <si>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</si>
  <si>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</si>
  <si>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</si>
  <si>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</si>
  <si>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</si>
  <si>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</si>
  <si>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</si>
  <si>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</si>
  <si>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</si>
  <si>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</si>
  <si>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</si>
  <si>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</si>
  <si>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</si>
  <si>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</si>
  <si>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</si>
  <si>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</si>
  <si>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</si>
  <si>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</si>
  <si>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</si>
  <si>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</si>
  <si>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</si>
  <si>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</si>
  <si>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</si>
  <si>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</si>
  <si>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</si>
  <si>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</si>
  <si>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</si>
  <si>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</si>
  <si>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</si>
  <si>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</si>
  <si>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</si>
  <si>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</si>
  <si>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</si>
  <si>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</si>
  <si>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</si>
  <si>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</si>
  <si>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</si>
  <si>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</si>
  <si>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</si>
  <si>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</si>
  <si>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</si>
  <si>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</si>
  <si>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</si>
  <si>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</si>
  <si>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</si>
  <si>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</si>
  <si>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</si>
  <si>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</si>
  <si>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</si>
  <si>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</si>
  <si>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</si>
  <si>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</si>
  <si>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</si>
  <si>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</si>
  <si>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</si>
  <si>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</si>
  <si>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</si>
  <si>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</si>
  <si>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</si>
  <si>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</si>
  <si>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</si>
  <si>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</si>
  <si>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</si>
  <si>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</si>
  <si>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</si>
  <si>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</si>
  <si>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</si>
  <si>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</si>
  <si>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</si>
  <si>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</si>
  <si>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</si>
  <si>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</si>
  <si>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</si>
  <si>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</si>
  <si>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</si>
  <si>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</si>
  <si>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</si>
  <si>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</si>
  <si>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</si>
  <si>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</si>
  <si>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</si>
  <si>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</si>
  <si>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</si>
  <si>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</si>
  <si>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</si>
  <si>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</si>
  <si>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</si>
  <si>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</si>
  <si>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</si>
  <si>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</si>
  <si>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</si>
  <si>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</si>
  <si>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</si>
  <si>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</si>
  <si>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</si>
  <si>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</si>
  <si>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</si>
  <si>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</si>
  <si>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</si>
  <si>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</si>
  <si>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</si>
  <si>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</si>
  <si>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</si>
  <si>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</si>
  <si>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</si>
  <si>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</si>
  <si>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</si>
  <si>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</si>
  <si>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</si>
  <si>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</si>
  <si>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</si>
  <si>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</si>
  <si>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</si>
  <si>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</si>
  <si>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</si>
  <si>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</si>
  <si>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</si>
  <si>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</si>
  <si>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</si>
  <si>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</si>
  <si>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</si>
  <si>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</si>
  <si>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</si>
  <si>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</si>
  <si>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</si>
  <si>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</si>
  <si>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</si>
  <si>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</si>
  <si>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</si>
  <si>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</si>
  <si>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</si>
  <si>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</si>
  <si>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</si>
  <si>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</si>
  <si>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</si>
  <si>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</si>
  <si>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</si>
  <si>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</si>
  <si>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</si>
  <si>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</si>
  <si>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</si>
  <si>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</si>
  <si>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</si>
  <si>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</si>
  <si>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</si>
  <si>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</si>
  <si>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</si>
  <si>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</si>
  <si>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</si>
  <si>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</si>
  <si>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</si>
  <si>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</si>
  <si>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</si>
  <si>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</si>
  <si>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</si>
  <si>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</si>
  <si>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</si>
  <si>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</si>
  <si>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</si>
  <si>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</si>
  <si>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</si>
  <si>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</si>
  <si>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</si>
  <si>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</si>
  <si>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</si>
  <si>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</si>
  <si>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</si>
  <si>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</si>
  <si>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</si>
  <si>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</si>
  <si>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</si>
  <si>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</si>
  <si>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</si>
  <si>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</si>
  <si>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</si>
  <si>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</si>
  <si>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</si>
  <si>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</si>
  <si>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</si>
  <si>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</si>
  <si>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</si>
  <si>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</si>
  <si>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</si>
  <si>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</si>
  <si>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</si>
  <si>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</si>
  <si>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</si>
  <si>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</si>
  <si>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</si>
  <si>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</si>
  <si>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</si>
  <si>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</si>
  <si>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</si>
  <si>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</si>
  <si>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</si>
  <si>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</si>
  <si>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</si>
  <si>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</si>
  <si>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</si>
  <si>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</si>
  <si>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</si>
  <si>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</si>
  <si>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</si>
  <si>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</si>
  <si>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</si>
  <si>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</si>
  <si>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</si>
  <si>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</si>
  <si>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</si>
  <si>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</si>
  <si>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</si>
  <si>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</si>
  <si>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</si>
  <si>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</si>
  <si>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</si>
  <si>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</si>
  <si>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</si>
  <si>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</si>
  <si>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</si>
  <si>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</si>
  <si>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</si>
  <si>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</si>
  <si>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</si>
  <si>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</si>
  <si>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</si>
  <si>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</si>
  <si>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</si>
  <si>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</si>
  <si>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</si>
  <si>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</si>
  <si>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</si>
  <si>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</si>
  <si>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</si>
  <si>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</si>
  <si>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</si>
  <si>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</si>
  <si>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</si>
  <si>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</si>
  <si>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</si>
  <si>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</si>
  <si>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</si>
  <si>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</si>
  <si>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</si>
  <si>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</si>
  <si>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</si>
  <si>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</si>
  <si>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</si>
  <si>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</si>
  <si>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</si>
  <si>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</si>
  <si>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</si>
  <si>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</si>
  <si>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</si>
  <si>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</si>
  <si>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</si>
  <si>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</si>
  <si>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</si>
  <si>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</si>
  <si>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</si>
  <si>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</si>
  <si>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</si>
  <si>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</si>
  <si>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</si>
  <si>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</si>
  <si>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</si>
  <si>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</si>
  <si>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</si>
  <si>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</si>
  <si>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</si>
  <si>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</si>
  <si>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</si>
  <si>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</si>
  <si>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</si>
  <si>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</si>
  <si>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</si>
  <si>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</si>
  <si>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</si>
  <si>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</si>
  <si>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</si>
  <si>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</si>
  <si>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</si>
  <si>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</si>
  <si>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</si>
  <si>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</si>
  <si>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</si>
  <si>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</si>
  <si>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</si>
  <si>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</si>
  <si>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</si>
  <si>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</si>
  <si>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</si>
  <si>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</si>
  <si>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</si>
  <si>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</si>
  <si>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</si>
  <si>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</si>
  <si>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</si>
  <si>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</si>
  <si>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</si>
  <si>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</si>
  <si>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</si>
  <si>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</si>
  <si>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</si>
  <si>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</si>
  <si>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</si>
  <si>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</si>
  <si>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</si>
  <si>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</si>
  <si>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</si>
  <si>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</si>
  <si>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</si>
  <si>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</si>
  <si>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</si>
  <si>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</si>
  <si>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</si>
  <si>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</si>
  <si>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</si>
  <si>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</si>
  <si>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</si>
  <si>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</si>
  <si>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</si>
  <si>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</si>
  <si>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</si>
  <si>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</si>
  <si>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</si>
  <si>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</si>
  <si>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</si>
  <si>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</si>
  <si>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</si>
  <si>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</si>
  <si>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</si>
  <si>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</si>
  <si>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</si>
  <si>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</si>
  <si>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</si>
  <si>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</si>
  <si>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</si>
  <si>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</si>
  <si>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</si>
  <si>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</si>
  <si>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</si>
  <si>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</si>
  <si>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</si>
  <si>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</si>
  <si>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</si>
  <si>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</si>
  <si>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</si>
  <si>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</si>
  <si>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</si>
  <si>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</si>
  <si>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</si>
  <si>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</si>
  <si>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</si>
  <si>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</si>
  <si>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</si>
  <si>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</si>
  <si>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</si>
  <si>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</si>
  <si>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</si>
  <si>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</si>
  <si>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</si>
  <si>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</si>
  <si>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</si>
  <si>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</si>
  <si>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</si>
  <si>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</si>
  <si>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</si>
  <si>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</si>
  <si>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</si>
  <si>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</si>
  <si>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</si>
  <si>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</si>
  <si>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</si>
  <si>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</si>
  <si>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</si>
  <si>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</si>
  <si>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</si>
  <si>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</si>
  <si>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</si>
  <si>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</si>
  <si>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</si>
  <si>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</si>
  <si>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</si>
  <si>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</si>
  <si>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</si>
  <si>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</si>
  <si>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</si>
  <si>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</si>
  <si>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</si>
  <si>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</si>
  <si>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</si>
  <si>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</si>
  <si>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</si>
  <si>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</si>
  <si>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</si>
  <si>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</si>
  <si>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</si>
  <si>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</si>
  <si>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</si>
  <si>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</si>
  <si>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</si>
  <si>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</si>
  <si>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</si>
  <si>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</si>
  <si>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</si>
  <si>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</si>
  <si>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</si>
  <si>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</si>
  <si>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</si>
  <si>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</si>
  <si>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</si>
  <si>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</si>
  <si>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</si>
  <si>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</si>
  <si>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</si>
  <si>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</si>
  <si>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</si>
  <si>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</si>
  <si>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</si>
  <si>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</si>
  <si>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</si>
  <si>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</si>
  <si>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</si>
  <si>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</si>
  <si>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</si>
  <si>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</si>
  <si>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</si>
  <si>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</si>
  <si>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</si>
  <si>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</si>
  <si>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</si>
  <si>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</si>
  <si>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</si>
  <si>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</si>
  <si>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</si>
  <si>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</si>
  <si>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</si>
  <si>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</si>
  <si>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</si>
  <si>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</si>
  <si>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</si>
  <si>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</si>
  <si>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</si>
  <si>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</si>
  <si>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</si>
  <si>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</si>
  <si>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</si>
  <si>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</si>
  <si>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</si>
  <si>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</si>
  <si>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</si>
  <si>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</si>
  <si>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</si>
  <si>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</si>
  <si>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</si>
  <si>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</si>
  <si>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</si>
  <si>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</si>
  <si>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</si>
  <si>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</si>
  <si>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</si>
  <si>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</si>
  <si>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</si>
  <si>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</si>
  <si>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</si>
  <si>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</si>
  <si>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</si>
  <si>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</si>
  <si>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</si>
  <si>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</si>
  <si>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</si>
  <si>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</si>
  <si>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</si>
  <si>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</si>
  <si>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</si>
  <si>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</si>
  <si>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</si>
  <si>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</si>
  <si>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</si>
  <si>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</si>
  <si>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</si>
  <si>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</si>
  <si>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</si>
  <si>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</si>
  <si>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</si>
  <si>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</si>
  <si>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</si>
  <si>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</si>
  <si>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</si>
  <si>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</si>
  <si>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</si>
  <si>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</si>
  <si>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</si>
  <si>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</si>
  <si>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</si>
  <si>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</si>
  <si>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</si>
  <si>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 xml:space="preserve">Percentage Failed </t>
  </si>
  <si>
    <t>Percentage Cancelled</t>
  </si>
  <si>
    <t>Less Than 1000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</si>
  <si>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</si>
  <si>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</si>
  <si>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</si>
  <si>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</si>
  <si>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</si>
  <si>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</si>
  <si>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</si>
  <si>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ti 49999</t>
  </si>
  <si>
    <t>Greater than or equal to 50000</t>
  </si>
  <si>
    <t>1000 to 4999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</si>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</sst>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1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5" tint="-0.49998474074526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CA-4522-A42B-3D1CD09F1ED7}"/>
            </c:ext>
          </c:extLst>
        </c:ser>
        <c:ser>
          <c:idx val="1"/>
          <c:order val="1"/>
          <c:tx>
            <c:strRef>
              <c:f>Pivot_Cat!$C$4:$C$5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CA-4522-A42B-3D1CD09F1ED7}"/>
            </c:ext>
          </c:extLst>
        </c:ser>
        <c:ser>
          <c:idx val="2"/>
          <c:order val="2"/>
          <c:tx>
            <c:strRef>
              <c:f>Pivot_Cat!$D$4:$D$5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8-439E-98CE-E661B7E44516}"/>
            </c:ext>
          </c:extLst>
        </c:ser>
        <c:ser>
          <c:idx val="3"/>
          <c:order val="3"/>
          <c:tx>
            <c:strRef>
              <c:f>Pivot_Cat!$E$4:$E$5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C0-4EC5-945F-9D6795675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3580632"/>
        <c:axId val="513580960"/>
      </c:barChart>
      <c:catAx>
        <c:axId val="51358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580960"/>
        <c:crosses val="autoZero"/>
        <c:auto val="1"/>
        <c:lblAlgn val="ctr"/>
        <c:lblOffset val="100"/>
        <c:noMultiLvlLbl val="0"/>
      </c:catAx>
      <c:valAx>
        <c:axId val="51358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58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[StarterBook.xlsx]Pivot_SubCat!PivotTable3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24-4D0C-8B36-E2B0D2C6C0BA}"/>
            </c:ext>
          </c:extLst>
        </c:ser>
        <c:ser>
          <c:idx val="1"/>
          <c:order val="1"/>
          <c:tx>
            <c:strRef>
              <c:f>Pivot_SubCat!$C$4:$C$5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24-4D0C-8B36-E2B0D2C6C0BA}"/>
            </c:ext>
          </c:extLst>
        </c:ser>
        <c:ser>
          <c:idx val="2"/>
          <c:order val="2"/>
          <c:tx>
            <c:strRef>
              <c:f>Pivot_SubCat!$D$4:$D$5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24-4D0C-8B36-E2B0D2C6C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9190056"/>
        <c:axId val="479183168"/>
      </c:barChart>
      <c:catAx>
        <c:axId val="479190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183168"/>
        <c:crosses val="autoZero"/>
        <c:auto val="1"/>
        <c:lblAlgn val="ctr"/>
        <c:lblOffset val="100"/>
        <c:noMultiLvlLbl val="0"/>
      </c:catAx>
      <c:valAx>
        <c:axId val="47918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190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7-48CB-BEE8-E9A81CBD825B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37-48CB-BEE8-E9A81CBD825B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37-48CB-BEE8-E9A81CBD8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011688"/>
        <c:axId val="564006440"/>
      </c:lineChart>
      <c:catAx>
        <c:axId val="564011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006440"/>
        <c:crosses val="autoZero"/>
        <c:auto val="1"/>
        <c:lblAlgn val="ctr"/>
        <c:lblOffset val="100"/>
        <c:noMultiLvlLbl val="0"/>
      </c:catAx>
      <c:valAx>
        <c:axId val="56400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01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ti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40-4CB8-8F81-9C9694D9EA8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ti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40-4CB8-8F81-9C9694D9EA8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ti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40-4CB8-8F81-9C9694D9E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216136"/>
        <c:axId val="698216464"/>
      </c:lineChart>
      <c:catAx>
        <c:axId val="698216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216464"/>
        <c:crosses val="autoZero"/>
        <c:auto val="1"/>
        <c:lblAlgn val="ctr"/>
        <c:lblOffset val="100"/>
        <c:noMultiLvlLbl val="0"/>
      </c:catAx>
      <c:valAx>
        <c:axId val="69821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21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2</xdr:row>
      <xdr:rowOff>41910</xdr:rowOff>
    </xdr:from>
    <xdr:to>
      <xdr:col>15</xdr:col>
      <xdr:colOff>419100</xdr:colOff>
      <xdr:row>17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B2A770-6A04-4633-9898-7B8A83B7C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10</xdr:row>
      <xdr:rowOff>19050</xdr:rowOff>
    </xdr:from>
    <xdr:to>
      <xdr:col>18</xdr:col>
      <xdr:colOff>152400</xdr:colOff>
      <xdr:row>30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13B59E-0AD8-424A-8C27-514105B8F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289560</xdr:colOff>
      <xdr:row>2</xdr:row>
      <xdr:rowOff>175260</xdr:rowOff>
    </xdr:from>
    <xdr:to>
      <xdr:col>14</xdr:col>
      <xdr:colOff>594360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1FAAC-C70C-452C-A8E0-8F2ACC4FD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1760220</xdr:colOff>
      <xdr:row>14</xdr:row>
      <xdr:rowOff>83820</xdr:rowOff>
    </xdr:from>
    <xdr:to>
      <xdr:col>7</xdr:col>
      <xdr:colOff>853440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8535FC-7813-4B75-BAF3-3085B3D37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in Johnson" refreshedDate="43484.403926851854" createdVersion="6" refreshedVersion="6" minRefreshableVersion="3" recordCount="4114" xr:uid="{45F4C98A-77D7-46B6-82C5-A79640726CC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win Johnson" refreshedDate="43484.51317395833" createdVersion="6" refreshedVersion="6" minRefreshableVersion="3" recordCount="4114" xr:uid="{238B3F3A-ED45-4BE0-A512-EBBA67AC0803}">
  <cacheSource type="worksheet">
    <worksheetSource ref="F1:T4115" sheet="Data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16" base="13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3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x v="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x v="0"/>
    <s v="US"/>
    <s v="USD"/>
    <x v="1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x v="0"/>
    <s v="GB"/>
    <s v="GBP"/>
    <x v="2"/>
    <n v="1454691083"/>
    <b v="0"/>
    <n v="35"/>
    <b v="1"/>
    <s v="film &amp; video/television"/>
    <n v="1.05"/>
    <n v="15"/>
    <x v="0"/>
    <s v="television"/>
    <x v="2"/>
    <d v="2016-02-15T11:51:23"/>
  </r>
  <r>
    <x v="0"/>
    <s v="US"/>
    <s v="USD"/>
    <x v="3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x v="0"/>
    <s v="US"/>
    <s v="USD"/>
    <x v="4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x v="0"/>
    <s v="US"/>
    <s v="USD"/>
    <x v="5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x v="0"/>
    <s v="US"/>
    <s v="USD"/>
    <x v="6"/>
    <n v="1401846250"/>
    <b v="0"/>
    <n v="58"/>
    <b v="1"/>
    <s v="film &amp; video/television"/>
    <n v="1.064875"/>
    <n v="146.87931034482759"/>
    <x v="0"/>
    <s v="television"/>
    <x v="6"/>
    <d v="2014-06-13T20:44:10"/>
  </r>
  <r>
    <x v="0"/>
    <s v="US"/>
    <s v="USD"/>
    <x v="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x v="0"/>
    <s v="US"/>
    <s v="USD"/>
    <x v="8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x v="0"/>
    <s v="US"/>
    <s v="USD"/>
    <x v="9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x v="0"/>
    <s v="US"/>
    <s v="USD"/>
    <x v="10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x v="0"/>
    <s v="US"/>
    <s v="USD"/>
    <x v="11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x v="0"/>
    <s v="US"/>
    <s v="USD"/>
    <x v="12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x v="0"/>
    <s v="US"/>
    <s v="USD"/>
    <x v="13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x v="0"/>
    <s v="AU"/>
    <s v="AUD"/>
    <x v="14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x v="0"/>
    <s v="ES"/>
    <s v="EUR"/>
    <x v="15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x v="0"/>
    <s v="US"/>
    <s v="USD"/>
    <x v="16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x v="0"/>
    <s v="GB"/>
    <s v="GBP"/>
    <x v="17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x v="0"/>
    <s v="US"/>
    <s v="USD"/>
    <x v="18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x v="0"/>
    <s v="US"/>
    <s v="USD"/>
    <x v="19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x v="0"/>
    <s v="US"/>
    <s v="USD"/>
    <x v="20"/>
    <n v="1436983912"/>
    <b v="0"/>
    <n v="25"/>
    <b v="1"/>
    <s v="film &amp; video/television"/>
    <n v="1.002"/>
    <n v="80.16"/>
    <x v="0"/>
    <s v="television"/>
    <x v="20"/>
    <d v="2015-09-13T13:11:52"/>
  </r>
  <r>
    <x v="0"/>
    <s v="US"/>
    <s v="USD"/>
    <x v="21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x v="0"/>
    <s v="US"/>
    <s v="USD"/>
    <x v="22"/>
    <n v="1418766740"/>
    <b v="0"/>
    <n v="8"/>
    <b v="1"/>
    <s v="film &amp; video/television"/>
    <n v="1.1714285714285715"/>
    <n v="51.25"/>
    <x v="0"/>
    <s v="television"/>
    <x v="22"/>
    <d v="2015-01-01T02:59:00"/>
  </r>
  <r>
    <x v="0"/>
    <s v="US"/>
    <s v="USD"/>
    <x v="23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x v="0"/>
    <s v="US"/>
    <s v="USD"/>
    <x v="24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x v="0"/>
    <s v="US"/>
    <s v="USD"/>
    <x v="25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x v="0"/>
    <s v="US"/>
    <s v="USD"/>
    <x v="26"/>
    <n v="1404822144"/>
    <b v="0"/>
    <n v="19"/>
    <b v="1"/>
    <s v="film &amp; video/television"/>
    <n v="1.552"/>
    <n v="102.10526315789474"/>
    <x v="0"/>
    <s v="television"/>
    <x v="26"/>
    <d v="2014-08-17T07:22:24"/>
  </r>
  <r>
    <x v="0"/>
    <s v="NZ"/>
    <s v="NZD"/>
    <x v="27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x v="0"/>
    <s v="US"/>
    <s v="USD"/>
    <x v="28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x v="0"/>
    <s v="GB"/>
    <s v="GBP"/>
    <x v="29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x v="0"/>
    <s v="US"/>
    <s v="USD"/>
    <x v="30"/>
    <n v="1406012515"/>
    <b v="0"/>
    <n v="53"/>
    <b v="1"/>
    <s v="film &amp; video/television"/>
    <n v="1.0129975"/>
    <n v="76.45264150943396"/>
    <x v="0"/>
    <s v="television"/>
    <x v="30"/>
    <d v="2014-08-21T02:01:55"/>
  </r>
  <r>
    <x v="0"/>
    <s v="US"/>
    <s v="USD"/>
    <x v="31"/>
    <n v="1452193234"/>
    <b v="0"/>
    <n v="1"/>
    <b v="1"/>
    <s v="film &amp; video/television"/>
    <n v="1"/>
    <n v="13"/>
    <x v="0"/>
    <s v="television"/>
    <x v="31"/>
    <d v="2016-01-25T14:00:34"/>
  </r>
  <r>
    <x v="0"/>
    <s v="US"/>
    <s v="USD"/>
    <x v="32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x v="0"/>
    <s v="US"/>
    <s v="USD"/>
    <x v="33"/>
    <n v="1444405901"/>
    <b v="0"/>
    <n v="64"/>
    <b v="1"/>
    <s v="film &amp; video/television"/>
    <n v="1.0209523809523811"/>
    <n v="83.75"/>
    <x v="0"/>
    <s v="television"/>
    <x v="33"/>
    <d v="2015-11-08T11:51:41"/>
  </r>
  <r>
    <x v="0"/>
    <s v="US"/>
    <s v="USD"/>
    <x v="34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x v="0"/>
    <s v="US"/>
    <s v="USD"/>
    <x v="35"/>
    <n v="1428130814"/>
    <b v="0"/>
    <n v="28"/>
    <b v="1"/>
    <s v="film &amp; video/television"/>
    <n v="1.665"/>
    <n v="59.464285714285715"/>
    <x v="0"/>
    <s v="television"/>
    <x v="35"/>
    <d v="2015-04-27T19:00:00"/>
  </r>
  <r>
    <x v="0"/>
    <s v="US"/>
    <s v="USD"/>
    <x v="36"/>
    <n v="1425540125"/>
    <b v="0"/>
    <n v="44"/>
    <b v="1"/>
    <s v="film &amp; video/television"/>
    <n v="1.4215"/>
    <n v="193.84090909090909"/>
    <x v="0"/>
    <s v="television"/>
    <x v="36"/>
    <d v="2015-04-04T01:22:05"/>
  </r>
  <r>
    <x v="0"/>
    <s v="US"/>
    <s v="USD"/>
    <x v="37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x v="0"/>
    <s v="US"/>
    <s v="USD"/>
    <x v="38"/>
    <n v="1365643344"/>
    <b v="0"/>
    <n v="66"/>
    <b v="1"/>
    <s v="film &amp; video/television"/>
    <n v="1.1004"/>
    <n v="41.68181818181818"/>
    <x v="0"/>
    <s v="television"/>
    <x v="38"/>
    <d v="2013-05-10T20:22:24"/>
  </r>
  <r>
    <x v="0"/>
    <s v="GB"/>
    <s v="GBP"/>
    <x v="39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x v="0"/>
    <s v="US"/>
    <s v="USD"/>
    <x v="40"/>
    <n v="1401426488"/>
    <b v="0"/>
    <n v="16"/>
    <b v="1"/>
    <s v="film &amp; video/television"/>
    <n v="1.0135000000000001"/>
    <n v="126.6875"/>
    <x v="0"/>
    <s v="television"/>
    <x v="40"/>
    <d v="2014-06-18T23:00:00"/>
  </r>
  <r>
    <x v="0"/>
    <s v="US"/>
    <s v="USD"/>
    <x v="41"/>
    <n v="1409924354"/>
    <b v="0"/>
    <n v="19"/>
    <b v="1"/>
    <s v="film &amp; video/television"/>
    <n v="1"/>
    <n v="105.26315789473684"/>
    <x v="0"/>
    <s v="television"/>
    <x v="41"/>
    <d v="2014-10-05T08:39:14"/>
  </r>
  <r>
    <x v="0"/>
    <s v="US"/>
    <s v="USD"/>
    <x v="42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x v="0"/>
    <s v="US"/>
    <s v="USD"/>
    <x v="43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x v="0"/>
    <s v="US"/>
    <s v="USD"/>
    <x v="44"/>
    <n v="1408760537"/>
    <b v="0"/>
    <n v="15"/>
    <b v="1"/>
    <s v="film &amp; video/television"/>
    <n v="1"/>
    <n v="133.33333333333334"/>
    <x v="0"/>
    <s v="television"/>
    <x v="44"/>
    <d v="2014-10-06T21:22:17"/>
  </r>
  <r>
    <x v="0"/>
    <s v="US"/>
    <s v="USD"/>
    <x v="45"/>
    <n v="1459177107"/>
    <b v="0"/>
    <n v="61"/>
    <b v="1"/>
    <s v="film &amp; video/television"/>
    <n v="1.2"/>
    <n v="98.360655737704917"/>
    <x v="0"/>
    <s v="television"/>
    <x v="45"/>
    <d v="2016-04-27T09:58:27"/>
  </r>
  <r>
    <x v="0"/>
    <s v="AU"/>
    <s v="AUD"/>
    <x v="46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x v="0"/>
    <s v="US"/>
    <s v="USD"/>
    <x v="4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x v="0"/>
    <s v="GB"/>
    <s v="GBP"/>
    <x v="48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x v="0"/>
    <s v="US"/>
    <s v="USD"/>
    <x v="49"/>
    <n v="1443068045"/>
    <b v="0"/>
    <n v="87"/>
    <b v="1"/>
    <s v="film &amp; video/television"/>
    <n v="1"/>
    <n v="137.93103448275863"/>
    <x v="0"/>
    <s v="television"/>
    <x v="49"/>
    <d v="2015-10-23T23:14:05"/>
  </r>
  <r>
    <x v="0"/>
    <s v="GB"/>
    <s v="GBP"/>
    <x v="50"/>
    <n v="1419271458"/>
    <b v="0"/>
    <n v="22"/>
    <b v="1"/>
    <s v="film &amp; video/television"/>
    <n v="1"/>
    <n v="27.272727272727273"/>
    <x v="0"/>
    <s v="television"/>
    <x v="50"/>
    <d v="2015-01-30T12:00:00"/>
  </r>
  <r>
    <x v="0"/>
    <s v="US"/>
    <s v="USD"/>
    <x v="51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x v="0"/>
    <s v="US"/>
    <s v="USD"/>
    <x v="52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x v="0"/>
    <s v="US"/>
    <s v="USD"/>
    <x v="53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x v="0"/>
    <s v="US"/>
    <s v="USD"/>
    <x v="54"/>
    <n v="1448471221"/>
    <b v="0"/>
    <n v="52"/>
    <b v="1"/>
    <s v="film &amp; video/television"/>
    <n v="1.01"/>
    <n v="194.23076923076923"/>
    <x v="0"/>
    <s v="television"/>
    <x v="54"/>
    <d v="2015-12-25T12:07:01"/>
  </r>
  <r>
    <x v="0"/>
    <s v="US"/>
    <s v="USD"/>
    <x v="55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x v="0"/>
    <s v="GB"/>
    <s v="GBP"/>
    <x v="56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x v="0"/>
    <s v="US"/>
    <s v="USD"/>
    <x v="57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x v="0"/>
    <s v="US"/>
    <s v="USD"/>
    <x v="58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x v="0"/>
    <s v="US"/>
    <s v="USD"/>
    <x v="59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x v="0"/>
    <s v="GB"/>
    <s v="GBP"/>
    <x v="60"/>
    <n v="1393882717"/>
    <b v="0"/>
    <n v="108"/>
    <b v="1"/>
    <s v="film &amp; video/shorts"/>
    <n v="1.0329622222222221"/>
    <n v="43.040092592592593"/>
    <x v="0"/>
    <s v="shorts"/>
    <x v="60"/>
    <d v="2014-03-22T19:00:00"/>
  </r>
  <r>
    <x v="0"/>
    <s v="US"/>
    <s v="USD"/>
    <x v="61"/>
    <n v="1368646357"/>
    <b v="0"/>
    <n v="23"/>
    <b v="1"/>
    <s v="film &amp; video/shorts"/>
    <n v="1.4830000000000001"/>
    <n v="322.39130434782606"/>
    <x v="0"/>
    <s v="shorts"/>
    <x v="61"/>
    <d v="2013-06-06T14:32:37"/>
  </r>
  <r>
    <x v="0"/>
    <s v="US"/>
    <s v="USD"/>
    <x v="62"/>
    <n v="1360177878"/>
    <b v="0"/>
    <n v="48"/>
    <b v="1"/>
    <s v="film &amp; video/shorts"/>
    <n v="1.5473333333333332"/>
    <n v="96.708333333333329"/>
    <x v="0"/>
    <s v="shorts"/>
    <x v="62"/>
    <d v="2013-03-03T14:11:18"/>
  </r>
  <r>
    <x v="0"/>
    <s v="US"/>
    <s v="USD"/>
    <x v="63"/>
    <n v="1386194013"/>
    <b v="0"/>
    <n v="64"/>
    <b v="1"/>
    <s v="film &amp; video/shorts"/>
    <n v="1.1351849999999999"/>
    <n v="35.474531249999998"/>
    <x v="0"/>
    <s v="shorts"/>
    <x v="63"/>
    <d v="2013-12-27T23:59:00"/>
  </r>
  <r>
    <x v="0"/>
    <s v="US"/>
    <s v="USD"/>
    <x v="64"/>
    <n v="1370651181"/>
    <b v="0"/>
    <n v="24"/>
    <b v="1"/>
    <s v="film &amp; video/shorts"/>
    <n v="1.7333333333333334"/>
    <n v="86.666666666666671"/>
    <x v="0"/>
    <s v="shorts"/>
    <x v="64"/>
    <d v="2013-07-07T19:26:21"/>
  </r>
  <r>
    <x v="0"/>
    <s v="CA"/>
    <s v="CAD"/>
    <x v="65"/>
    <n v="1405453354"/>
    <b v="0"/>
    <n v="57"/>
    <b v="1"/>
    <s v="film &amp; video/shorts"/>
    <n v="1.0752857142857142"/>
    <n v="132.05263157894737"/>
    <x v="0"/>
    <s v="shorts"/>
    <x v="65"/>
    <d v="2014-08-11T00:59:00"/>
  </r>
  <r>
    <x v="0"/>
    <s v="US"/>
    <s v="USD"/>
    <x v="66"/>
    <n v="1466281420"/>
    <b v="0"/>
    <n v="26"/>
    <b v="1"/>
    <s v="film &amp; video/shorts"/>
    <n v="1.1859999999999999"/>
    <n v="91.230769230769226"/>
    <x v="0"/>
    <s v="shorts"/>
    <x v="66"/>
    <d v="2016-07-18T15:23:40"/>
  </r>
  <r>
    <x v="0"/>
    <s v="US"/>
    <s v="USD"/>
    <x v="67"/>
    <n v="1339768804"/>
    <b v="0"/>
    <n v="20"/>
    <b v="1"/>
    <s v="film &amp; video/shorts"/>
    <n v="1.1625000000000001"/>
    <n v="116.25"/>
    <x v="0"/>
    <s v="shorts"/>
    <x v="67"/>
    <d v="2012-07-15T09:00:04"/>
  </r>
  <r>
    <x v="0"/>
    <s v="GB"/>
    <s v="GBP"/>
    <x v="68"/>
    <n v="1390570791"/>
    <b v="0"/>
    <n v="36"/>
    <b v="1"/>
    <s v="film &amp; video/shorts"/>
    <n v="1.2716666666666667"/>
    <n v="21.194444444444443"/>
    <x v="0"/>
    <s v="shorts"/>
    <x v="68"/>
    <d v="2014-02-23T08:39:51"/>
  </r>
  <r>
    <x v="0"/>
    <s v="US"/>
    <s v="USD"/>
    <x v="69"/>
    <n v="1314765025"/>
    <b v="0"/>
    <n v="178"/>
    <b v="1"/>
    <s v="film &amp; video/shorts"/>
    <n v="1.109423"/>
    <n v="62.327134831460668"/>
    <x v="0"/>
    <s v="shorts"/>
    <x v="69"/>
    <d v="2011-10-02T01:59:00"/>
  </r>
  <r>
    <x v="0"/>
    <s v="US"/>
    <s v="USD"/>
    <x v="70"/>
    <n v="1309987845"/>
    <b v="0"/>
    <n v="17"/>
    <b v="1"/>
    <s v="film &amp; video/shorts"/>
    <n v="1.272"/>
    <n v="37.411764705882355"/>
    <x v="0"/>
    <s v="shorts"/>
    <x v="70"/>
    <d v="2011-09-04T16:30:45"/>
  </r>
  <r>
    <x v="0"/>
    <s v="US"/>
    <s v="USD"/>
    <x v="71"/>
    <n v="1333002657"/>
    <b v="0"/>
    <n v="32"/>
    <b v="1"/>
    <s v="film &amp; video/shorts"/>
    <n v="1.2394444444444443"/>
    <n v="69.71875"/>
    <x v="0"/>
    <s v="shorts"/>
    <x v="71"/>
    <d v="2012-05-28T01:30:57"/>
  </r>
  <r>
    <x v="0"/>
    <s v="US"/>
    <s v="USD"/>
    <x v="72"/>
    <n v="1351210481"/>
    <b v="0"/>
    <n v="41"/>
    <b v="1"/>
    <s v="film &amp; video/shorts"/>
    <n v="1.084090909090909"/>
    <n v="58.170731707317074"/>
    <x v="0"/>
    <s v="shorts"/>
    <x v="72"/>
    <d v="2012-11-14T19:00:00"/>
  </r>
  <r>
    <x v="0"/>
    <s v="US"/>
    <s v="USD"/>
    <x v="73"/>
    <n v="1297620584"/>
    <b v="0"/>
    <n v="18"/>
    <b v="1"/>
    <s v="film &amp; video/shorts"/>
    <n v="1"/>
    <n v="50"/>
    <x v="0"/>
    <s v="shorts"/>
    <x v="73"/>
    <d v="2011-05-02T22:59:00"/>
  </r>
  <r>
    <x v="0"/>
    <s v="FR"/>
    <s v="EUR"/>
    <x v="74"/>
    <n v="1450784495"/>
    <b v="0"/>
    <n v="29"/>
    <b v="1"/>
    <s v="film &amp; video/shorts"/>
    <n v="1.1293199999999999"/>
    <n v="19.471034482758618"/>
    <x v="0"/>
    <s v="shorts"/>
    <x v="74"/>
    <d v="2016-01-21T06:41:35"/>
  </r>
  <r>
    <x v="0"/>
    <s v="US"/>
    <s v="USD"/>
    <x v="75"/>
    <n v="1364101272"/>
    <b v="0"/>
    <n v="47"/>
    <b v="1"/>
    <s v="film &amp; video/shorts"/>
    <n v="1.1542857142857144"/>
    <n v="85.957446808510639"/>
    <x v="0"/>
    <s v="shorts"/>
    <x v="75"/>
    <d v="2013-04-23T00:01:12"/>
  </r>
  <r>
    <x v="0"/>
    <s v="US"/>
    <s v="USD"/>
    <x v="76"/>
    <n v="1319819758"/>
    <b v="0"/>
    <n v="15"/>
    <b v="1"/>
    <s v="film &amp; video/shorts"/>
    <n v="1.5333333333333334"/>
    <n v="30.666666666666668"/>
    <x v="0"/>
    <s v="shorts"/>
    <x v="76"/>
    <d v="2011-12-27T12:35:58"/>
  </r>
  <r>
    <x v="0"/>
    <s v="US"/>
    <s v="USD"/>
    <x v="77"/>
    <n v="1332991717"/>
    <b v="0"/>
    <n v="26"/>
    <b v="1"/>
    <s v="film &amp; video/shorts"/>
    <n v="3.9249999999999998"/>
    <n v="60.384615384615387"/>
    <x v="0"/>
    <s v="shorts"/>
    <x v="77"/>
    <d v="2012-05-20T21:59:00"/>
  </r>
  <r>
    <x v="0"/>
    <s v="FR"/>
    <s v="EUR"/>
    <x v="78"/>
    <n v="1471887121"/>
    <b v="0"/>
    <n v="35"/>
    <b v="1"/>
    <s v="film &amp; video/shorts"/>
    <n v="27.02"/>
    <n v="38.6"/>
    <x v="0"/>
    <s v="shorts"/>
    <x v="78"/>
    <d v="2016-09-01T12:32:01"/>
  </r>
  <r>
    <x v="0"/>
    <s v="GB"/>
    <s v="GBP"/>
    <x v="79"/>
    <n v="1395859093"/>
    <b v="0"/>
    <n v="41"/>
    <b v="1"/>
    <s v="film &amp; video/shorts"/>
    <n v="1.27"/>
    <n v="40.268292682926827"/>
    <x v="0"/>
    <s v="shorts"/>
    <x v="79"/>
    <d v="2014-04-25T13:38:13"/>
  </r>
  <r>
    <x v="0"/>
    <s v="US"/>
    <s v="USD"/>
    <x v="80"/>
    <n v="1383616856"/>
    <b v="0"/>
    <n v="47"/>
    <b v="1"/>
    <s v="film &amp; video/shorts"/>
    <n v="1.0725"/>
    <n v="273.82978723404256"/>
    <x v="0"/>
    <s v="shorts"/>
    <x v="80"/>
    <d v="2013-12-09T21:00:56"/>
  </r>
  <r>
    <x v="0"/>
    <s v="US"/>
    <s v="USD"/>
    <x v="81"/>
    <n v="1341892127"/>
    <b v="0"/>
    <n v="28"/>
    <b v="1"/>
    <s v="film &amp; video/shorts"/>
    <n v="1.98"/>
    <n v="53.035714285714285"/>
    <x v="0"/>
    <s v="shorts"/>
    <x v="81"/>
    <d v="2012-07-13T22:02:00"/>
  </r>
  <r>
    <x v="0"/>
    <s v="US"/>
    <s v="USD"/>
    <x v="82"/>
    <n v="1315597261"/>
    <b v="0"/>
    <n v="100"/>
    <b v="1"/>
    <s v="film &amp; video/shorts"/>
    <n v="1.0001249999999999"/>
    <n v="40.005000000000003"/>
    <x v="0"/>
    <s v="shorts"/>
    <x v="82"/>
    <d v="2011-10-09T14:41:01"/>
  </r>
  <r>
    <x v="0"/>
    <s v="GB"/>
    <s v="GBP"/>
    <x v="83"/>
    <n v="1423320389"/>
    <b v="0"/>
    <n v="13"/>
    <b v="1"/>
    <s v="film &amp; video/shorts"/>
    <n v="1.0249999999999999"/>
    <n v="15.76923076923077"/>
    <x v="0"/>
    <s v="shorts"/>
    <x v="83"/>
    <d v="2015-02-22T06:30:00"/>
  </r>
  <r>
    <x v="0"/>
    <s v="US"/>
    <s v="USD"/>
    <x v="84"/>
    <n v="1302891086"/>
    <b v="0"/>
    <n v="7"/>
    <b v="1"/>
    <s v="film &amp; video/shorts"/>
    <n v="1"/>
    <n v="71.428571428571431"/>
    <x v="0"/>
    <s v="shorts"/>
    <x v="84"/>
    <d v="2011-05-15T13:11:26"/>
  </r>
  <r>
    <x v="0"/>
    <s v="US"/>
    <s v="USD"/>
    <x v="85"/>
    <n v="1314154837"/>
    <b v="0"/>
    <n v="21"/>
    <b v="1"/>
    <s v="film &amp; video/shorts"/>
    <n v="1.2549999999999999"/>
    <n v="71.714285714285708"/>
    <x v="0"/>
    <s v="shorts"/>
    <x v="85"/>
    <d v="2011-09-22T22:00:37"/>
  </r>
  <r>
    <x v="0"/>
    <s v="FR"/>
    <s v="EUR"/>
    <x v="86"/>
    <n v="1444828845"/>
    <b v="0"/>
    <n v="17"/>
    <b v="1"/>
    <s v="film &amp; video/shorts"/>
    <n v="1.0646666666666667"/>
    <n v="375.76470588235293"/>
    <x v="0"/>
    <s v="shorts"/>
    <x v="86"/>
    <d v="2015-12-27T09:20:45"/>
  </r>
  <r>
    <x v="0"/>
    <s v="US"/>
    <s v="USD"/>
    <x v="87"/>
    <n v="1274705803"/>
    <b v="0"/>
    <n v="25"/>
    <b v="1"/>
    <s v="film &amp; video/shorts"/>
    <n v="1.046"/>
    <n v="104.6"/>
    <x v="0"/>
    <s v="shorts"/>
    <x v="87"/>
    <d v="2010-06-02T20:41:00"/>
  </r>
  <r>
    <x v="0"/>
    <s v="US"/>
    <s v="USD"/>
    <x v="88"/>
    <n v="1401205731"/>
    <b v="0"/>
    <n v="60"/>
    <b v="1"/>
    <s v="film &amp; video/shorts"/>
    <n v="1.0285714285714285"/>
    <n v="60"/>
    <x v="0"/>
    <s v="shorts"/>
    <x v="88"/>
    <d v="2014-06-22T10:48:51"/>
  </r>
  <r>
    <x v="0"/>
    <s v="US"/>
    <s v="USD"/>
    <x v="89"/>
    <n v="1368036192"/>
    <b v="0"/>
    <n v="56"/>
    <b v="1"/>
    <s v="film &amp; video/shorts"/>
    <n v="1.1506666666666667"/>
    <n v="123.28571428571429"/>
    <x v="0"/>
    <s v="shorts"/>
    <x v="89"/>
    <d v="2013-06-02T13:03:12"/>
  </r>
  <r>
    <x v="0"/>
    <s v="US"/>
    <s v="USD"/>
    <x v="90"/>
    <n v="1307862499"/>
    <b v="0"/>
    <n v="16"/>
    <b v="1"/>
    <s v="film &amp; video/shorts"/>
    <n v="1.004"/>
    <n v="31.375"/>
    <x v="0"/>
    <s v="shorts"/>
    <x v="90"/>
    <d v="2011-07-12T02:08:19"/>
  </r>
  <r>
    <x v="0"/>
    <s v="US"/>
    <s v="USD"/>
    <x v="91"/>
    <n v="1300354764"/>
    <b v="0"/>
    <n v="46"/>
    <b v="1"/>
    <s v="film &amp; video/shorts"/>
    <n v="1.2"/>
    <n v="78.260869565217391"/>
    <x v="0"/>
    <s v="shorts"/>
    <x v="91"/>
    <d v="2011-05-17T04:39:24"/>
  </r>
  <r>
    <x v="0"/>
    <s v="CA"/>
    <s v="CAD"/>
    <x v="92"/>
    <n v="1481949983"/>
    <b v="0"/>
    <n v="43"/>
    <b v="1"/>
    <s v="film &amp; video/shorts"/>
    <n v="1.052"/>
    <n v="122.32558139534883"/>
    <x v="0"/>
    <s v="shorts"/>
    <x v="92"/>
    <d v="2017-02-01T03:00:00"/>
  </r>
  <r>
    <x v="0"/>
    <s v="US"/>
    <s v="USD"/>
    <x v="93"/>
    <n v="1338928537"/>
    <b v="0"/>
    <n v="15"/>
    <b v="1"/>
    <s v="film &amp; video/shorts"/>
    <n v="1.1060000000000001"/>
    <n v="73.733333333333334"/>
    <x v="0"/>
    <s v="shorts"/>
    <x v="93"/>
    <d v="2012-07-03T16:00:00"/>
  </r>
  <r>
    <x v="0"/>
    <s v="GB"/>
    <s v="GBP"/>
    <x v="94"/>
    <n v="1395162822"/>
    <b v="0"/>
    <n v="12"/>
    <b v="1"/>
    <s v="film &amp; video/shorts"/>
    <n v="1.04"/>
    <n v="21.666666666666668"/>
    <x v="0"/>
    <s v="shorts"/>
    <x v="94"/>
    <d v="2014-04-07T12:13:42"/>
  </r>
  <r>
    <x v="0"/>
    <s v="US"/>
    <s v="USD"/>
    <x v="95"/>
    <n v="1327622841"/>
    <b v="0"/>
    <n v="21"/>
    <b v="1"/>
    <s v="film &amp; video/shorts"/>
    <n v="1.3142857142857143"/>
    <n v="21.904761904761905"/>
    <x v="0"/>
    <s v="shorts"/>
    <x v="95"/>
    <d v="2012-02-25T19:07:21"/>
  </r>
  <r>
    <x v="0"/>
    <s v="US"/>
    <s v="USD"/>
    <x v="96"/>
    <n v="1274889241"/>
    <b v="0"/>
    <n v="34"/>
    <b v="1"/>
    <s v="film &amp; video/shorts"/>
    <n v="1.1466666666666667"/>
    <n v="50.588235294117645"/>
    <x v="0"/>
    <s v="shorts"/>
    <x v="96"/>
    <d v="2010-07-31T22:00:00"/>
  </r>
  <r>
    <x v="0"/>
    <s v="US"/>
    <s v="USD"/>
    <x v="97"/>
    <n v="1307848482"/>
    <b v="0"/>
    <n v="8"/>
    <b v="1"/>
    <s v="film &amp; video/shorts"/>
    <n v="1.0625"/>
    <n v="53.125"/>
    <x v="0"/>
    <s v="shorts"/>
    <x v="97"/>
    <d v="2011-07-11T22:14:42"/>
  </r>
  <r>
    <x v="0"/>
    <s v="US"/>
    <s v="USD"/>
    <x v="98"/>
    <n v="1351796674"/>
    <b v="0"/>
    <n v="60"/>
    <b v="1"/>
    <s v="film &amp; video/shorts"/>
    <n v="1.0625"/>
    <n v="56.666666666666664"/>
    <x v="0"/>
    <s v="shorts"/>
    <x v="98"/>
    <d v="2012-12-07T18:30:00"/>
  </r>
  <r>
    <x v="0"/>
    <s v="US"/>
    <s v="USD"/>
    <x v="99"/>
    <n v="1387834799"/>
    <b v="0"/>
    <n v="39"/>
    <b v="1"/>
    <s v="film &amp; video/shorts"/>
    <n v="1.0601933333333333"/>
    <n v="40.776666666666664"/>
    <x v="0"/>
    <s v="shorts"/>
    <x v="99"/>
    <d v="2014-01-22T16:39:59"/>
  </r>
  <r>
    <x v="0"/>
    <s v="US"/>
    <s v="USD"/>
    <x v="100"/>
    <n v="1350324286"/>
    <b v="0"/>
    <n v="26"/>
    <b v="1"/>
    <s v="film &amp; video/shorts"/>
    <n v="1"/>
    <n v="192.30769230769232"/>
    <x v="0"/>
    <s v="shorts"/>
    <x v="100"/>
    <d v="2012-11-04T14:04:46"/>
  </r>
  <r>
    <x v="0"/>
    <s v="US"/>
    <s v="USD"/>
    <x v="101"/>
    <n v="1356979110"/>
    <b v="0"/>
    <n v="35"/>
    <b v="1"/>
    <s v="film &amp; video/shorts"/>
    <n v="1"/>
    <n v="100"/>
    <x v="0"/>
    <s v="shorts"/>
    <x v="101"/>
    <d v="2013-01-24T13:38:30"/>
  </r>
  <r>
    <x v="0"/>
    <s v="US"/>
    <s v="USD"/>
    <x v="102"/>
    <n v="1290481733"/>
    <b v="0"/>
    <n v="65"/>
    <b v="1"/>
    <s v="film &amp; video/shorts"/>
    <n v="1.2775000000000001"/>
    <n v="117.92307692307692"/>
    <x v="0"/>
    <s v="shorts"/>
    <x v="102"/>
    <d v="2010-12-22T22:08:53"/>
  </r>
  <r>
    <x v="0"/>
    <s v="GB"/>
    <s v="GBP"/>
    <x v="103"/>
    <n v="1392232830"/>
    <b v="0"/>
    <n v="49"/>
    <b v="1"/>
    <s v="film &amp; video/shorts"/>
    <n v="1.0515384615384615"/>
    <n v="27.897959183673468"/>
    <x v="0"/>
    <s v="shorts"/>
    <x v="103"/>
    <d v="2014-03-07T14:20:30"/>
  </r>
  <r>
    <x v="0"/>
    <s v="US"/>
    <s v="USD"/>
    <x v="104"/>
    <n v="1299775266"/>
    <b v="0"/>
    <n v="10"/>
    <b v="1"/>
    <s v="film &amp; video/shorts"/>
    <n v="1.2"/>
    <n v="60"/>
    <x v="0"/>
    <s v="shorts"/>
    <x v="104"/>
    <d v="2011-04-02T20:00:00"/>
  </r>
  <r>
    <x v="0"/>
    <s v="US"/>
    <s v="USD"/>
    <x v="105"/>
    <n v="1461605020"/>
    <b v="0"/>
    <n v="60"/>
    <b v="1"/>
    <s v="film &amp; video/shorts"/>
    <n v="1.074090909090909"/>
    <n v="39.383333333333333"/>
    <x v="0"/>
    <s v="shorts"/>
    <x v="105"/>
    <d v="2016-05-13T19:00:00"/>
  </r>
  <r>
    <x v="0"/>
    <s v="US"/>
    <s v="USD"/>
    <x v="106"/>
    <n v="1332182301"/>
    <b v="0"/>
    <n v="27"/>
    <b v="1"/>
    <s v="film &amp; video/shorts"/>
    <n v="1.0049999999999999"/>
    <n v="186.11111111111111"/>
    <x v="0"/>
    <s v="shorts"/>
    <x v="106"/>
    <d v="2012-04-02T13:38:21"/>
  </r>
  <r>
    <x v="0"/>
    <s v="US"/>
    <s v="USD"/>
    <x v="107"/>
    <n v="1301787287"/>
    <b v="0"/>
    <n v="69"/>
    <b v="1"/>
    <s v="film &amp; video/shorts"/>
    <n v="1.0246666666666666"/>
    <n v="111.37681159420291"/>
    <x v="0"/>
    <s v="shorts"/>
    <x v="107"/>
    <d v="2011-04-24T18:34:47"/>
  </r>
  <r>
    <x v="0"/>
    <s v="US"/>
    <s v="USD"/>
    <x v="108"/>
    <n v="1364827370"/>
    <b v="0"/>
    <n v="47"/>
    <b v="1"/>
    <s v="film &amp; video/shorts"/>
    <n v="2.4666666666666668"/>
    <n v="78.723404255319153"/>
    <x v="0"/>
    <s v="shorts"/>
    <x v="108"/>
    <d v="2013-05-31T09:42:50"/>
  </r>
  <r>
    <x v="0"/>
    <s v="US"/>
    <s v="USD"/>
    <x v="109"/>
    <n v="1296088630"/>
    <b v="0"/>
    <n v="47"/>
    <b v="1"/>
    <s v="film &amp; video/shorts"/>
    <n v="2.1949999999999998"/>
    <n v="46.702127659574465"/>
    <x v="0"/>
    <s v="shorts"/>
    <x v="109"/>
    <d v="2011-02-25T19:37:10"/>
  </r>
  <r>
    <x v="0"/>
    <s v="US"/>
    <s v="USD"/>
    <x v="110"/>
    <n v="1381445253"/>
    <b v="0"/>
    <n v="26"/>
    <b v="1"/>
    <s v="film &amp; video/shorts"/>
    <n v="1.3076923076923077"/>
    <n v="65.384615384615387"/>
    <x v="0"/>
    <s v="shorts"/>
    <x v="110"/>
    <d v="2013-11-14T00:59:00"/>
  </r>
  <r>
    <x v="0"/>
    <s v="AU"/>
    <s v="AUD"/>
    <x v="111"/>
    <n v="1430467187"/>
    <b v="0"/>
    <n v="53"/>
    <b v="1"/>
    <s v="film &amp; video/shorts"/>
    <n v="1.5457142857142858"/>
    <n v="102.0754716981132"/>
    <x v="0"/>
    <s v="shorts"/>
    <x v="111"/>
    <d v="2015-05-31T02:59:47"/>
  </r>
  <r>
    <x v="0"/>
    <s v="US"/>
    <s v="USD"/>
    <x v="112"/>
    <n v="1395277318"/>
    <b v="0"/>
    <n v="81"/>
    <b v="1"/>
    <s v="film &amp; video/shorts"/>
    <n v="1.04"/>
    <n v="64.197530864197532"/>
    <x v="0"/>
    <s v="shorts"/>
    <x v="112"/>
    <d v="2014-04-12T21:00:00"/>
  </r>
  <r>
    <x v="0"/>
    <s v="US"/>
    <s v="USD"/>
    <x v="113"/>
    <n v="1311963128"/>
    <b v="0"/>
    <n v="78"/>
    <b v="1"/>
    <s v="film &amp; video/shorts"/>
    <n v="1.41"/>
    <n v="90.384615384615387"/>
    <x v="0"/>
    <s v="shorts"/>
    <x v="113"/>
    <d v="2011-08-06T10:00:00"/>
  </r>
  <r>
    <x v="0"/>
    <s v="US"/>
    <s v="USD"/>
    <x v="114"/>
    <n v="1321252488"/>
    <b v="0"/>
    <n v="35"/>
    <b v="1"/>
    <s v="film &amp; video/shorts"/>
    <n v="1.0333333333333334"/>
    <n v="88.571428571428569"/>
    <x v="0"/>
    <s v="shorts"/>
    <x v="114"/>
    <d v="2012-01-13T01:34:48"/>
  </r>
  <r>
    <x v="0"/>
    <s v="US"/>
    <s v="USD"/>
    <x v="115"/>
    <n v="1326217444"/>
    <b v="0"/>
    <n v="22"/>
    <b v="1"/>
    <s v="film &amp; video/shorts"/>
    <n v="1.4044444444444444"/>
    <n v="28.727272727272727"/>
    <x v="0"/>
    <s v="shorts"/>
    <x v="115"/>
    <d v="2012-02-04T12:44:04"/>
  </r>
  <r>
    <x v="0"/>
    <s v="US"/>
    <s v="USD"/>
    <x v="116"/>
    <n v="1298289355"/>
    <b v="0"/>
    <n v="57"/>
    <b v="1"/>
    <s v="film &amp; video/shorts"/>
    <n v="1.1365714285714286"/>
    <n v="69.78947368421052"/>
    <x v="0"/>
    <s v="shorts"/>
    <x v="116"/>
    <d v="2011-04-08T05:55:55"/>
  </r>
  <r>
    <x v="0"/>
    <s v="US"/>
    <s v="USD"/>
    <x v="117"/>
    <n v="1268337744"/>
    <b v="0"/>
    <n v="27"/>
    <b v="1"/>
    <s v="film &amp; video/shorts"/>
    <n v="1.0049377777777779"/>
    <n v="167.48962962962963"/>
    <x v="0"/>
    <s v="shorts"/>
    <x v="117"/>
    <d v="2010-06-09T14:00:00"/>
  </r>
  <r>
    <x v="0"/>
    <s v="US"/>
    <s v="USD"/>
    <x v="118"/>
    <n v="1309310236"/>
    <b v="0"/>
    <n v="39"/>
    <b v="1"/>
    <s v="film &amp; video/shorts"/>
    <n v="1.1303159999999999"/>
    <n v="144.91230769230768"/>
    <x v="0"/>
    <s v="shorts"/>
    <x v="118"/>
    <d v="2011-07-28T20:17:16"/>
  </r>
  <r>
    <x v="0"/>
    <s v="US"/>
    <s v="USD"/>
    <x v="119"/>
    <n v="1310693986"/>
    <b v="0"/>
    <n v="37"/>
    <b v="1"/>
    <s v="film &amp; video/shorts"/>
    <n v="1.0455692307692308"/>
    <n v="91.840540540540545"/>
    <x v="0"/>
    <s v="shorts"/>
    <x v="119"/>
    <d v="2011-08-13T18:00:00"/>
  </r>
  <r>
    <x v="1"/>
    <s v="HK"/>
    <s v="HKD"/>
    <x v="120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x v="1"/>
    <s v="US"/>
    <s v="USD"/>
    <x v="121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x v="1"/>
    <s v="US"/>
    <s v="USD"/>
    <x v="122"/>
    <n v="1470910907"/>
    <b v="0"/>
    <n v="0"/>
    <b v="0"/>
    <s v="film &amp; video/science fiction"/>
    <n v="0"/>
    <e v="#DIV/0!"/>
    <x v="0"/>
    <s v="science fiction"/>
    <x v="122"/>
    <d v="2016-10-10T05:21:47"/>
  </r>
  <r>
    <x v="1"/>
    <s v="US"/>
    <s v="USD"/>
    <x v="123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x v="1"/>
    <s v="US"/>
    <s v="USD"/>
    <x v="124"/>
    <n v="1429568242"/>
    <b v="0"/>
    <n v="0"/>
    <b v="0"/>
    <s v="film &amp; video/science fiction"/>
    <n v="0"/>
    <e v="#DIV/0!"/>
    <x v="0"/>
    <s v="science fiction"/>
    <x v="124"/>
    <d v="2015-05-15T17:17:22"/>
  </r>
  <r>
    <x v="1"/>
    <s v="CA"/>
    <s v="CAD"/>
    <x v="125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x v="1"/>
    <s v="US"/>
    <s v="USD"/>
    <x v="126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x v="1"/>
    <s v="US"/>
    <s v="USD"/>
    <x v="127"/>
    <n v="1425481141"/>
    <b v="0"/>
    <n v="4"/>
    <b v="0"/>
    <s v="film &amp; video/science fiction"/>
    <n v="2.375E-2"/>
    <n v="47.5"/>
    <x v="0"/>
    <s v="science fiction"/>
    <x v="127"/>
    <d v="2015-04-03T08:59:01"/>
  </r>
  <r>
    <x v="1"/>
    <s v="US"/>
    <s v="USD"/>
    <x v="128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x v="1"/>
    <s v="US"/>
    <s v="USD"/>
    <x v="129"/>
    <n v="1409524183"/>
    <b v="0"/>
    <n v="0"/>
    <b v="0"/>
    <s v="film &amp; video/science fiction"/>
    <n v="0"/>
    <e v="#DIV/0!"/>
    <x v="0"/>
    <s v="science fiction"/>
    <x v="129"/>
    <d v="2014-10-30T17:29:43"/>
  </r>
  <r>
    <x v="1"/>
    <s v="GB"/>
    <s v="GBP"/>
    <x v="130"/>
    <n v="1400536692"/>
    <b v="0"/>
    <n v="0"/>
    <b v="0"/>
    <s v="film &amp; video/science fiction"/>
    <n v="0"/>
    <e v="#DIV/0!"/>
    <x v="0"/>
    <s v="science fiction"/>
    <x v="130"/>
    <d v="2014-06-16T15:16:00"/>
  </r>
  <r>
    <x v="1"/>
    <s v="US"/>
    <s v="USD"/>
    <x v="131"/>
    <n v="1466453161"/>
    <b v="0"/>
    <n v="0"/>
    <b v="0"/>
    <s v="film &amp; video/science fiction"/>
    <n v="0"/>
    <e v="#DIV/0!"/>
    <x v="0"/>
    <s v="science fiction"/>
    <x v="131"/>
    <d v="2016-07-05T19:00:00"/>
  </r>
  <r>
    <x v="1"/>
    <s v="US"/>
    <s v="USD"/>
    <x v="132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x v="1"/>
    <s v="US"/>
    <s v="USD"/>
    <x v="133"/>
    <n v="1462130584"/>
    <b v="0"/>
    <n v="0"/>
    <b v="0"/>
    <s v="film &amp; video/science fiction"/>
    <n v="0"/>
    <e v="#DIV/0!"/>
    <x v="0"/>
    <s v="science fiction"/>
    <x v="133"/>
    <d v="2016-05-31T12:31:00"/>
  </r>
  <r>
    <x v="1"/>
    <s v="US"/>
    <s v="USD"/>
    <x v="134"/>
    <n v="1438811418"/>
    <b v="0"/>
    <n v="0"/>
    <b v="0"/>
    <s v="film &amp; video/science fiction"/>
    <n v="0"/>
    <e v="#DIV/0!"/>
    <x v="0"/>
    <s v="science fiction"/>
    <x v="134"/>
    <d v="2015-09-04T12:00:00"/>
  </r>
  <r>
    <x v="1"/>
    <s v="US"/>
    <s v="USD"/>
    <x v="135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x v="1"/>
    <s v="US"/>
    <s v="USD"/>
    <x v="136"/>
    <n v="1427968234"/>
    <b v="0"/>
    <n v="0"/>
    <b v="0"/>
    <s v="film &amp; video/science fiction"/>
    <n v="0"/>
    <e v="#DIV/0!"/>
    <x v="0"/>
    <s v="science fiction"/>
    <x v="136"/>
    <d v="2015-05-16T05:16:00"/>
  </r>
  <r>
    <x v="1"/>
    <s v="DK"/>
    <s v="DKK"/>
    <x v="137"/>
    <n v="1440337593"/>
    <b v="0"/>
    <n v="0"/>
    <b v="0"/>
    <s v="film &amp; video/science fiction"/>
    <n v="0"/>
    <e v="#DIV/0!"/>
    <x v="0"/>
    <s v="science fiction"/>
    <x v="137"/>
    <d v="2015-10-12T08:46:33"/>
  </r>
  <r>
    <x v="1"/>
    <s v="US"/>
    <s v="USD"/>
    <x v="138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x v="1"/>
    <s v="US"/>
    <s v="USD"/>
    <x v="139"/>
    <n v="1435874772"/>
    <b v="0"/>
    <n v="1"/>
    <b v="0"/>
    <s v="film &amp; video/science fiction"/>
    <n v="1"/>
    <n v="500"/>
    <x v="0"/>
    <s v="science fiction"/>
    <x v="139"/>
    <d v="2015-07-12T17:06:12"/>
  </r>
  <r>
    <x v="1"/>
    <s v="US"/>
    <s v="USD"/>
    <x v="140"/>
    <n v="1424234732"/>
    <b v="0"/>
    <n v="0"/>
    <b v="0"/>
    <s v="film &amp; video/science fiction"/>
    <n v="0"/>
    <e v="#DIV/0!"/>
    <x v="0"/>
    <s v="science fiction"/>
    <x v="140"/>
    <d v="2015-03-19T22:45:32"/>
  </r>
  <r>
    <x v="1"/>
    <s v="US"/>
    <s v="USD"/>
    <x v="141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x v="1"/>
    <s v="US"/>
    <s v="USD"/>
    <x v="142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x v="1"/>
    <s v="AU"/>
    <s v="AUD"/>
    <x v="143"/>
    <n v="1467941542"/>
    <b v="0"/>
    <n v="0"/>
    <b v="0"/>
    <s v="film &amp; video/science fiction"/>
    <n v="0"/>
    <e v="#DIV/0!"/>
    <x v="0"/>
    <s v="science fiction"/>
    <x v="143"/>
    <d v="2016-09-03T00:55:00"/>
  </r>
  <r>
    <x v="1"/>
    <s v="CA"/>
    <s v="CAD"/>
    <x v="144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x v="1"/>
    <s v="US"/>
    <s v="USD"/>
    <x v="145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x v="1"/>
    <s v="US"/>
    <s v="USD"/>
    <x v="146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x v="1"/>
    <s v="GB"/>
    <s v="GBP"/>
    <x v="147"/>
    <n v="1417026340"/>
    <b v="0"/>
    <n v="0"/>
    <b v="0"/>
    <s v="film &amp; video/science fiction"/>
    <n v="0"/>
    <e v="#DIV/0!"/>
    <x v="0"/>
    <s v="science fiction"/>
    <x v="147"/>
    <d v="2015-01-08T13:18:00"/>
  </r>
  <r>
    <x v="1"/>
    <s v="US"/>
    <s v="USD"/>
    <x v="148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x v="1"/>
    <s v="US"/>
    <s v="USD"/>
    <x v="149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x v="1"/>
    <s v="US"/>
    <s v="USD"/>
    <x v="150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x v="1"/>
    <s v="AU"/>
    <s v="AUD"/>
    <x v="15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x v="1"/>
    <s v="US"/>
    <s v="USD"/>
    <x v="152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x v="1"/>
    <s v="US"/>
    <s v="USD"/>
    <x v="153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x v="1"/>
    <s v="US"/>
    <s v="USD"/>
    <x v="154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x v="1"/>
    <s v="US"/>
    <s v="USD"/>
    <x v="15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x v="1"/>
    <s v="CA"/>
    <s v="CAD"/>
    <x v="15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x v="1"/>
    <s v="US"/>
    <s v="USD"/>
    <x v="157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x v="1"/>
    <s v="US"/>
    <s v="USD"/>
    <x v="158"/>
    <n v="1411350628"/>
    <b v="0"/>
    <n v="0"/>
    <b v="0"/>
    <s v="film &amp; video/science fiction"/>
    <n v="0"/>
    <e v="#DIV/0!"/>
    <x v="0"/>
    <s v="science fiction"/>
    <x v="158"/>
    <d v="2014-10-21T20:50:28"/>
  </r>
  <r>
    <x v="1"/>
    <s v="US"/>
    <s v="USD"/>
    <x v="159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x v="2"/>
    <s v="US"/>
    <s v="USD"/>
    <x v="160"/>
    <n v="1434491691"/>
    <b v="0"/>
    <n v="0"/>
    <b v="0"/>
    <s v="film &amp; video/drama"/>
    <n v="0"/>
    <e v="#DIV/0!"/>
    <x v="0"/>
    <s v="drama"/>
    <x v="160"/>
    <d v="2015-08-15T16:54:51"/>
  </r>
  <r>
    <x v="2"/>
    <s v="US"/>
    <s v="USD"/>
    <x v="161"/>
    <n v="1401726595"/>
    <b v="0"/>
    <n v="1"/>
    <b v="0"/>
    <s v="film &amp; video/drama"/>
    <n v="1E-4"/>
    <n v="5"/>
    <x v="0"/>
    <s v="drama"/>
    <x v="161"/>
    <d v="2014-07-02T11:29:55"/>
  </r>
  <r>
    <x v="2"/>
    <s v="US"/>
    <s v="USD"/>
    <x v="162"/>
    <n v="1405393356"/>
    <b v="0"/>
    <n v="10"/>
    <b v="0"/>
    <s v="film &amp; video/drama"/>
    <n v="0.15535714285714286"/>
    <n v="43.5"/>
    <x v="0"/>
    <s v="drama"/>
    <x v="162"/>
    <d v="2014-08-16T18:42:00"/>
  </r>
  <r>
    <x v="2"/>
    <s v="US"/>
    <s v="USD"/>
    <x v="163"/>
    <n v="1440716654"/>
    <b v="0"/>
    <n v="0"/>
    <b v="0"/>
    <s v="film &amp; video/drama"/>
    <n v="0"/>
    <e v="#DIV/0!"/>
    <x v="0"/>
    <s v="drama"/>
    <x v="163"/>
    <d v="2015-09-30T19:00:00"/>
  </r>
  <r>
    <x v="2"/>
    <s v="US"/>
    <s v="USD"/>
    <x v="164"/>
    <n v="1405966701"/>
    <b v="0"/>
    <n v="7"/>
    <b v="0"/>
    <s v="film &amp; video/drama"/>
    <n v="5.3333333333333332E-3"/>
    <n v="91.428571428571431"/>
    <x v="0"/>
    <s v="drama"/>
    <x v="164"/>
    <d v="2014-09-19T13:18:21"/>
  </r>
  <r>
    <x v="2"/>
    <s v="GB"/>
    <s v="GBP"/>
    <x v="165"/>
    <n v="1450021724"/>
    <b v="0"/>
    <n v="0"/>
    <b v="0"/>
    <s v="film &amp; video/drama"/>
    <n v="0"/>
    <e v="#DIV/0!"/>
    <x v="0"/>
    <s v="drama"/>
    <x v="165"/>
    <d v="2016-01-12T10:48:44"/>
  </r>
  <r>
    <x v="2"/>
    <s v="US"/>
    <s v="USD"/>
    <x v="166"/>
    <n v="1481939362"/>
    <b v="0"/>
    <n v="1"/>
    <b v="0"/>
    <s v="film &amp; video/drama"/>
    <n v="0.6"/>
    <n v="3000"/>
    <x v="0"/>
    <s v="drama"/>
    <x v="166"/>
    <d v="2017-01-15T20:49:22"/>
  </r>
  <r>
    <x v="2"/>
    <s v="US"/>
    <s v="USD"/>
    <x v="167"/>
    <n v="1433542535"/>
    <b v="0"/>
    <n v="2"/>
    <b v="0"/>
    <s v="film &amp; video/drama"/>
    <n v="1E-4"/>
    <n v="5.5"/>
    <x v="0"/>
    <s v="drama"/>
    <x v="167"/>
    <d v="2015-08-04T17:15:35"/>
  </r>
  <r>
    <x v="2"/>
    <s v="US"/>
    <s v="USD"/>
    <x v="168"/>
    <n v="1424203370"/>
    <b v="0"/>
    <n v="3"/>
    <b v="0"/>
    <s v="film &amp; video/drama"/>
    <n v="4.0625000000000001E-2"/>
    <n v="108.33333333333333"/>
    <x v="0"/>
    <s v="drama"/>
    <x v="168"/>
    <d v="2015-03-19T14:02:50"/>
  </r>
  <r>
    <x v="2"/>
    <s v="GB"/>
    <s v="GBP"/>
    <x v="169"/>
    <n v="1411042059"/>
    <b v="0"/>
    <n v="10"/>
    <b v="0"/>
    <s v="film &amp; video/drama"/>
    <n v="0.224"/>
    <n v="56"/>
    <x v="0"/>
    <s v="drama"/>
    <x v="169"/>
    <d v="2014-10-18T07:07:39"/>
  </r>
  <r>
    <x v="2"/>
    <s v="US"/>
    <s v="USD"/>
    <x v="170"/>
    <n v="1438385283"/>
    <b v="0"/>
    <n v="10"/>
    <b v="0"/>
    <s v="film &amp; video/drama"/>
    <n v="3.2500000000000001E-2"/>
    <n v="32.5"/>
    <x v="0"/>
    <s v="drama"/>
    <x v="170"/>
    <d v="2015-08-30T00:28:00"/>
  </r>
  <r>
    <x v="2"/>
    <s v="US"/>
    <s v="USD"/>
    <x v="171"/>
    <n v="1465791614"/>
    <b v="0"/>
    <n v="1"/>
    <b v="0"/>
    <s v="film &amp; video/drama"/>
    <n v="2.0000000000000002E-5"/>
    <n v="1"/>
    <x v="0"/>
    <s v="drama"/>
    <x v="171"/>
    <d v="2016-08-11T23:20:14"/>
  </r>
  <r>
    <x v="2"/>
    <s v="US"/>
    <s v="USD"/>
    <x v="172"/>
    <n v="1423733323"/>
    <b v="0"/>
    <n v="0"/>
    <b v="0"/>
    <s v="film &amp; video/drama"/>
    <n v="0"/>
    <e v="#DIV/0!"/>
    <x v="0"/>
    <s v="drama"/>
    <x v="172"/>
    <d v="2015-03-19T03:28:43"/>
  </r>
  <r>
    <x v="2"/>
    <s v="GB"/>
    <s v="GBP"/>
    <x v="173"/>
    <n v="1422539108"/>
    <b v="0"/>
    <n v="0"/>
    <b v="0"/>
    <s v="film &amp; video/drama"/>
    <n v="0"/>
    <e v="#DIV/0!"/>
    <x v="0"/>
    <s v="drama"/>
    <x v="173"/>
    <d v="2015-02-28T08:45:08"/>
  </r>
  <r>
    <x v="2"/>
    <s v="NL"/>
    <s v="EUR"/>
    <x v="174"/>
    <n v="1425924776"/>
    <b v="0"/>
    <n v="0"/>
    <b v="0"/>
    <s v="film &amp; video/drama"/>
    <n v="0"/>
    <e v="#DIV/0!"/>
    <x v="0"/>
    <s v="drama"/>
    <x v="174"/>
    <d v="2015-05-08T13:12:56"/>
  </r>
  <r>
    <x v="2"/>
    <s v="GB"/>
    <s v="GBP"/>
    <x v="175"/>
    <n v="1407177611"/>
    <b v="0"/>
    <n v="26"/>
    <b v="0"/>
    <s v="film &amp; video/drama"/>
    <n v="6.4850000000000005E-2"/>
    <n v="49.884615384615387"/>
    <x v="0"/>
    <s v="drama"/>
    <x v="175"/>
    <d v="2014-08-29T13:40:11"/>
  </r>
  <r>
    <x v="2"/>
    <s v="US"/>
    <s v="USD"/>
    <x v="176"/>
    <n v="1436211999"/>
    <b v="0"/>
    <n v="0"/>
    <b v="0"/>
    <s v="film &amp; video/drama"/>
    <n v="0"/>
    <e v="#DIV/0!"/>
    <x v="0"/>
    <s v="drama"/>
    <x v="176"/>
    <d v="2015-08-05T14:46:39"/>
  </r>
  <r>
    <x v="2"/>
    <s v="US"/>
    <s v="USD"/>
    <x v="177"/>
    <n v="1425690526"/>
    <b v="0"/>
    <n v="7"/>
    <b v="0"/>
    <s v="film &amp; video/drama"/>
    <n v="0.4"/>
    <n v="25.714285714285715"/>
    <x v="0"/>
    <s v="drama"/>
    <x v="177"/>
    <d v="2015-03-23T19:08:46"/>
  </r>
  <r>
    <x v="2"/>
    <s v="ES"/>
    <s v="EUR"/>
    <x v="178"/>
    <n v="1445986545"/>
    <b v="0"/>
    <n v="0"/>
    <b v="0"/>
    <s v="film &amp; video/drama"/>
    <n v="0"/>
    <e v="#DIV/0!"/>
    <x v="0"/>
    <s v="drama"/>
    <x v="178"/>
    <d v="2015-11-26T18:55:45"/>
  </r>
  <r>
    <x v="2"/>
    <s v="US"/>
    <s v="USD"/>
    <x v="179"/>
    <n v="1454464555"/>
    <b v="0"/>
    <n v="2"/>
    <b v="0"/>
    <s v="film &amp; video/drama"/>
    <n v="0.2"/>
    <n v="100"/>
    <x v="0"/>
    <s v="drama"/>
    <x v="179"/>
    <d v="2016-03-03T20:55:55"/>
  </r>
  <r>
    <x v="2"/>
    <s v="GB"/>
    <s v="GBP"/>
    <x v="180"/>
    <n v="1425512843"/>
    <b v="0"/>
    <n v="13"/>
    <b v="0"/>
    <s v="film &amp; video/drama"/>
    <n v="0.33416666666666667"/>
    <n v="30.846153846153847"/>
    <x v="0"/>
    <s v="drama"/>
    <x v="180"/>
    <d v="2015-04-13T14:00:00"/>
  </r>
  <r>
    <x v="2"/>
    <s v="GB"/>
    <s v="GBP"/>
    <x v="181"/>
    <n v="1432403295"/>
    <b v="0"/>
    <n v="4"/>
    <b v="0"/>
    <s v="film &amp; video/drama"/>
    <n v="0.21092608822670172"/>
    <n v="180.5"/>
    <x v="0"/>
    <s v="drama"/>
    <x v="181"/>
    <d v="2015-06-22T12:48:15"/>
  </r>
  <r>
    <x v="2"/>
    <s v="US"/>
    <s v="USD"/>
    <x v="182"/>
    <n v="1481156232"/>
    <b v="0"/>
    <n v="0"/>
    <b v="0"/>
    <s v="film &amp; video/drama"/>
    <n v="0"/>
    <e v="#DIV/0!"/>
    <x v="0"/>
    <s v="drama"/>
    <x v="182"/>
    <d v="2017-01-06T19:17:12"/>
  </r>
  <r>
    <x v="2"/>
    <s v="GB"/>
    <s v="GBP"/>
    <x v="183"/>
    <n v="1414438010"/>
    <b v="0"/>
    <n v="12"/>
    <b v="0"/>
    <s v="film &amp; video/drama"/>
    <n v="0.35855999999999999"/>
    <n v="373.5"/>
    <x v="0"/>
    <s v="drama"/>
    <x v="183"/>
    <d v="2014-11-26T15:26:50"/>
  </r>
  <r>
    <x v="2"/>
    <s v="CA"/>
    <s v="CAD"/>
    <x v="184"/>
    <n v="1404586762"/>
    <b v="0"/>
    <n v="2"/>
    <b v="0"/>
    <s v="film &amp; video/drama"/>
    <n v="3.4000000000000002E-2"/>
    <n v="25.5"/>
    <x v="0"/>
    <s v="drama"/>
    <x v="184"/>
    <d v="2014-08-31T22:59:00"/>
  </r>
  <r>
    <x v="2"/>
    <s v="NO"/>
    <s v="NOK"/>
    <x v="185"/>
    <n v="1468965139"/>
    <b v="0"/>
    <n v="10"/>
    <b v="0"/>
    <s v="film &amp; video/drama"/>
    <n v="5.5E-2"/>
    <n v="220"/>
    <x v="0"/>
    <s v="drama"/>
    <x v="185"/>
    <d v="2016-08-18T16:52:19"/>
  </r>
  <r>
    <x v="2"/>
    <s v="US"/>
    <s v="USD"/>
    <x v="186"/>
    <n v="1485977434"/>
    <b v="0"/>
    <n v="0"/>
    <b v="0"/>
    <s v="film &amp; video/drama"/>
    <n v="0"/>
    <e v="#DIV/0!"/>
    <x v="0"/>
    <s v="drama"/>
    <x v="186"/>
    <d v="2017-03-03T15:00:00"/>
  </r>
  <r>
    <x v="2"/>
    <s v="US"/>
    <s v="USD"/>
    <x v="187"/>
    <n v="1435383457"/>
    <b v="0"/>
    <n v="5"/>
    <b v="0"/>
    <s v="film &amp; video/drama"/>
    <n v="0.16"/>
    <n v="160"/>
    <x v="0"/>
    <s v="drama"/>
    <x v="187"/>
    <d v="2015-07-21T01:59:00"/>
  </r>
  <r>
    <x v="2"/>
    <s v="US"/>
    <s v="USD"/>
    <x v="188"/>
    <n v="1407299015"/>
    <b v="0"/>
    <n v="0"/>
    <b v="0"/>
    <s v="film &amp; video/drama"/>
    <n v="0"/>
    <e v="#DIV/0!"/>
    <x v="0"/>
    <s v="drama"/>
    <x v="188"/>
    <d v="2014-09-04T23:23:35"/>
  </r>
  <r>
    <x v="2"/>
    <s v="US"/>
    <s v="USD"/>
    <x v="189"/>
    <n v="1467736477"/>
    <b v="0"/>
    <n v="5"/>
    <b v="0"/>
    <s v="film &amp; video/drama"/>
    <n v="6.8999999999999997E-4"/>
    <n v="69"/>
    <x v="0"/>
    <s v="drama"/>
    <x v="189"/>
    <d v="2016-09-03T11:34:37"/>
  </r>
  <r>
    <x v="2"/>
    <s v="US"/>
    <s v="USD"/>
    <x v="190"/>
    <n v="1465227446"/>
    <b v="0"/>
    <n v="1"/>
    <b v="0"/>
    <s v="film &amp; video/drama"/>
    <n v="4.1666666666666666E-3"/>
    <n v="50"/>
    <x v="0"/>
    <s v="drama"/>
    <x v="190"/>
    <d v="2016-06-16T10:37:26"/>
  </r>
  <r>
    <x v="2"/>
    <s v="AU"/>
    <s v="AUD"/>
    <x v="191"/>
    <n v="1440326138"/>
    <b v="0"/>
    <n v="3"/>
    <b v="0"/>
    <s v="film &amp; video/drama"/>
    <n v="0.05"/>
    <n v="83.333333333333329"/>
    <x v="0"/>
    <s v="drama"/>
    <x v="191"/>
    <d v="2015-10-02T05:35:38"/>
  </r>
  <r>
    <x v="2"/>
    <s v="US"/>
    <s v="USD"/>
    <x v="192"/>
    <n v="1410980432"/>
    <b v="0"/>
    <n v="3"/>
    <b v="0"/>
    <s v="film &amp; video/drama"/>
    <n v="1.7E-5"/>
    <n v="5.666666666666667"/>
    <x v="0"/>
    <s v="drama"/>
    <x v="192"/>
    <d v="2014-10-17T14:00:32"/>
  </r>
  <r>
    <x v="2"/>
    <s v="GB"/>
    <s v="GBP"/>
    <x v="193"/>
    <n v="1412029566"/>
    <b v="0"/>
    <n v="0"/>
    <b v="0"/>
    <s v="film &amp; video/drama"/>
    <n v="0"/>
    <e v="#DIV/0!"/>
    <x v="0"/>
    <s v="drama"/>
    <x v="193"/>
    <d v="2014-11-28T18:26:06"/>
  </r>
  <r>
    <x v="2"/>
    <s v="GB"/>
    <s v="GBP"/>
    <x v="194"/>
    <n v="1452124531"/>
    <b v="0"/>
    <n v="3"/>
    <b v="0"/>
    <s v="film &amp; video/drama"/>
    <n v="1.1999999999999999E-3"/>
    <n v="1"/>
    <x v="0"/>
    <s v="drama"/>
    <x v="194"/>
    <d v="2016-03-06T18:55:31"/>
  </r>
  <r>
    <x v="2"/>
    <s v="US"/>
    <s v="USD"/>
    <x v="195"/>
    <n v="1431360332"/>
    <b v="0"/>
    <n v="0"/>
    <b v="0"/>
    <s v="film &amp; video/drama"/>
    <n v="0"/>
    <e v="#DIV/0!"/>
    <x v="0"/>
    <s v="drama"/>
    <x v="195"/>
    <d v="2015-07-10T11:05:32"/>
  </r>
  <r>
    <x v="2"/>
    <s v="GB"/>
    <s v="GBP"/>
    <x v="196"/>
    <n v="1442062898"/>
    <b v="0"/>
    <n v="19"/>
    <b v="0"/>
    <s v="film &amp; video/drama"/>
    <n v="0.41857142857142859"/>
    <n v="77.10526315789474"/>
    <x v="0"/>
    <s v="drama"/>
    <x v="196"/>
    <d v="2015-10-10T16:00:00"/>
  </r>
  <r>
    <x v="2"/>
    <s v="GB"/>
    <s v="GBP"/>
    <x v="197"/>
    <n v="1483734100"/>
    <b v="0"/>
    <n v="8"/>
    <b v="0"/>
    <s v="film &amp; video/drama"/>
    <n v="0.1048"/>
    <n v="32.75"/>
    <x v="0"/>
    <s v="drama"/>
    <x v="197"/>
    <d v="2017-02-17T16:00:00"/>
  </r>
  <r>
    <x v="2"/>
    <s v="US"/>
    <s v="USD"/>
    <x v="198"/>
    <n v="1409908322"/>
    <b v="0"/>
    <n v="6"/>
    <b v="0"/>
    <s v="film &amp; video/drama"/>
    <n v="1.116E-2"/>
    <n v="46.5"/>
    <x v="0"/>
    <s v="drama"/>
    <x v="198"/>
    <d v="2014-10-05T04:12:02"/>
  </r>
  <r>
    <x v="2"/>
    <s v="US"/>
    <s v="USD"/>
    <x v="199"/>
    <n v="1470106702"/>
    <b v="0"/>
    <n v="0"/>
    <b v="0"/>
    <s v="film &amp; video/drama"/>
    <n v="0"/>
    <e v="#DIV/0!"/>
    <x v="0"/>
    <s v="drama"/>
    <x v="199"/>
    <d v="2016-08-31T21:58:22"/>
  </r>
  <r>
    <x v="2"/>
    <s v="US"/>
    <s v="USD"/>
    <x v="200"/>
    <n v="1408154403"/>
    <b v="0"/>
    <n v="18"/>
    <b v="0"/>
    <s v="film &amp; video/drama"/>
    <n v="0.26192500000000002"/>
    <n v="87.308333333333337"/>
    <x v="0"/>
    <s v="drama"/>
    <x v="200"/>
    <d v="2014-09-14T21:00:03"/>
  </r>
  <r>
    <x v="2"/>
    <s v="US"/>
    <s v="USD"/>
    <x v="201"/>
    <n v="1421696329"/>
    <b v="0"/>
    <n v="7"/>
    <b v="0"/>
    <s v="film &amp; video/drama"/>
    <n v="0.58461538461538465"/>
    <n v="54.285714285714285"/>
    <x v="0"/>
    <s v="drama"/>
    <x v="201"/>
    <d v="2015-02-08T14:38:49"/>
  </r>
  <r>
    <x v="2"/>
    <s v="US"/>
    <s v="USD"/>
    <x v="202"/>
    <n v="1441750564"/>
    <b v="0"/>
    <n v="0"/>
    <b v="0"/>
    <s v="film &amp; video/drama"/>
    <n v="0"/>
    <e v="#DIV/0!"/>
    <x v="0"/>
    <s v="drama"/>
    <x v="202"/>
    <d v="2015-10-08T15:59:00"/>
  </r>
  <r>
    <x v="2"/>
    <s v="GB"/>
    <s v="GBP"/>
    <x v="203"/>
    <n v="1417378864"/>
    <b v="0"/>
    <n v="8"/>
    <b v="0"/>
    <s v="film &amp; video/drama"/>
    <n v="0.2984"/>
    <n v="93.25"/>
    <x v="0"/>
    <s v="drama"/>
    <x v="203"/>
    <d v="2015-01-29T15:21:04"/>
  </r>
  <r>
    <x v="2"/>
    <s v="AU"/>
    <s v="AUD"/>
    <x v="204"/>
    <n v="1467727203"/>
    <b v="0"/>
    <n v="1293"/>
    <b v="0"/>
    <s v="film &amp; video/drama"/>
    <n v="0.50721666666666665"/>
    <n v="117.68368136117556"/>
    <x v="0"/>
    <s v="drama"/>
    <x v="204"/>
    <d v="2016-08-04T09:00:03"/>
  </r>
  <r>
    <x v="2"/>
    <s v="US"/>
    <s v="USD"/>
    <x v="205"/>
    <n v="1441120222"/>
    <b v="0"/>
    <n v="17"/>
    <b v="0"/>
    <s v="film &amp; video/drama"/>
    <n v="0.16250000000000001"/>
    <n v="76.470588235294116"/>
    <x v="0"/>
    <s v="drama"/>
    <x v="205"/>
    <d v="2015-10-06T10:10:22"/>
  </r>
  <r>
    <x v="2"/>
    <s v="US"/>
    <s v="USD"/>
    <x v="206"/>
    <n v="1468627583"/>
    <b v="0"/>
    <n v="0"/>
    <b v="0"/>
    <s v="film &amp; video/drama"/>
    <n v="0"/>
    <e v="#DIV/0!"/>
    <x v="0"/>
    <s v="drama"/>
    <x v="206"/>
    <d v="2016-08-05T19:06:23"/>
  </r>
  <r>
    <x v="2"/>
    <s v="CA"/>
    <s v="CAD"/>
    <x v="207"/>
    <n v="1417754638"/>
    <b v="0"/>
    <n v="13"/>
    <b v="0"/>
    <s v="film &amp; video/drama"/>
    <n v="0.15214285714285714"/>
    <n v="163.84615384615384"/>
    <x v="0"/>
    <s v="drama"/>
    <x v="207"/>
    <d v="2015-01-03T23:43:58"/>
  </r>
  <r>
    <x v="2"/>
    <s v="AU"/>
    <s v="AUD"/>
    <x v="208"/>
    <n v="1416127967"/>
    <b v="0"/>
    <n v="0"/>
    <b v="0"/>
    <s v="film &amp; video/drama"/>
    <n v="0"/>
    <e v="#DIV/0!"/>
    <x v="0"/>
    <s v="drama"/>
    <x v="208"/>
    <d v="2014-12-16T03:52:47"/>
  </r>
  <r>
    <x v="2"/>
    <s v="US"/>
    <s v="USD"/>
    <x v="209"/>
    <n v="1433974135"/>
    <b v="0"/>
    <n v="0"/>
    <b v="0"/>
    <s v="film &amp; video/drama"/>
    <n v="0"/>
    <e v="#DIV/0!"/>
    <x v="0"/>
    <s v="drama"/>
    <x v="209"/>
    <d v="2015-07-10T17:08:55"/>
  </r>
  <r>
    <x v="2"/>
    <s v="US"/>
    <s v="USD"/>
    <x v="210"/>
    <n v="1441157592"/>
    <b v="0"/>
    <n v="33"/>
    <b v="0"/>
    <s v="film &amp; video/drama"/>
    <n v="0.2525"/>
    <n v="91.818181818181813"/>
    <x v="0"/>
    <s v="drama"/>
    <x v="210"/>
    <d v="2015-10-01T00:00:00"/>
  </r>
  <r>
    <x v="2"/>
    <s v="US"/>
    <s v="USD"/>
    <x v="211"/>
    <n v="1440042617"/>
    <b v="0"/>
    <n v="12"/>
    <b v="0"/>
    <s v="film &amp; video/drama"/>
    <n v="0.44600000000000001"/>
    <n v="185.83333333333334"/>
    <x v="0"/>
    <s v="drama"/>
    <x v="211"/>
    <d v="2015-09-18T22:50:17"/>
  </r>
  <r>
    <x v="2"/>
    <s v="US"/>
    <s v="USD"/>
    <x v="212"/>
    <n v="1455656920"/>
    <b v="0"/>
    <n v="1"/>
    <b v="0"/>
    <s v="film &amp; video/drama"/>
    <n v="1.5873015873015873E-4"/>
    <n v="1"/>
    <x v="0"/>
    <s v="drama"/>
    <x v="212"/>
    <d v="2016-04-16T15:08:40"/>
  </r>
  <r>
    <x v="2"/>
    <s v="US"/>
    <s v="USD"/>
    <x v="213"/>
    <n v="1437142547"/>
    <b v="0"/>
    <n v="1"/>
    <b v="0"/>
    <s v="film &amp; video/drama"/>
    <n v="4.0000000000000002E-4"/>
    <n v="20"/>
    <x v="0"/>
    <s v="drama"/>
    <x v="213"/>
    <d v="2015-08-16T09:06:41"/>
  </r>
  <r>
    <x v="2"/>
    <s v="US"/>
    <s v="USD"/>
    <x v="214"/>
    <n v="1420471349"/>
    <b v="0"/>
    <n v="1"/>
    <b v="0"/>
    <s v="film &amp; video/drama"/>
    <n v="8.0000000000000007E-5"/>
    <n v="1"/>
    <x v="0"/>
    <s v="drama"/>
    <x v="214"/>
    <d v="2015-03-06T10:22:29"/>
  </r>
  <r>
    <x v="2"/>
    <s v="GB"/>
    <s v="GBP"/>
    <x v="215"/>
    <n v="1452058282"/>
    <b v="0"/>
    <n v="1"/>
    <b v="0"/>
    <s v="film &amp; video/drama"/>
    <n v="2.2727272727272726E-3"/>
    <n v="10"/>
    <x v="0"/>
    <s v="drama"/>
    <x v="215"/>
    <d v="2016-02-17T18:59:00"/>
  </r>
  <r>
    <x v="2"/>
    <s v="US"/>
    <s v="USD"/>
    <x v="216"/>
    <n v="1425423637"/>
    <b v="0"/>
    <n v="84"/>
    <b v="0"/>
    <s v="film &amp; video/drama"/>
    <n v="0.55698440000000005"/>
    <n v="331.53833333333336"/>
    <x v="0"/>
    <s v="drama"/>
    <x v="216"/>
    <d v="2015-04-22T17:00:37"/>
  </r>
  <r>
    <x v="2"/>
    <s v="SE"/>
    <s v="SEK"/>
    <x v="217"/>
    <n v="1417101749"/>
    <b v="0"/>
    <n v="38"/>
    <b v="0"/>
    <s v="film &amp; video/drama"/>
    <n v="0.11942999999999999"/>
    <n v="314.28947368421052"/>
    <x v="0"/>
    <s v="drama"/>
    <x v="217"/>
    <d v="2014-12-28T10:22:29"/>
  </r>
  <r>
    <x v="2"/>
    <s v="US"/>
    <s v="USD"/>
    <x v="218"/>
    <n v="1426518289"/>
    <b v="0"/>
    <n v="1"/>
    <b v="0"/>
    <s v="film &amp; video/drama"/>
    <n v="0.02"/>
    <n v="100"/>
    <x v="0"/>
    <s v="drama"/>
    <x v="218"/>
    <d v="2015-05-15T10:04:49"/>
  </r>
  <r>
    <x v="2"/>
    <s v="US"/>
    <s v="USD"/>
    <x v="219"/>
    <n v="1456732225"/>
    <b v="0"/>
    <n v="76"/>
    <b v="0"/>
    <s v="film &amp; video/drama"/>
    <n v="0.17630000000000001"/>
    <n v="115.98684210526316"/>
    <x v="0"/>
    <s v="drama"/>
    <x v="219"/>
    <d v="2016-04-01T01:59:00"/>
  </r>
  <r>
    <x v="2"/>
    <s v="US"/>
    <s v="USD"/>
    <x v="220"/>
    <n v="1436542030"/>
    <b v="0"/>
    <n v="3"/>
    <b v="0"/>
    <s v="film &amp; video/drama"/>
    <n v="7.1999999999999998E-3"/>
    <n v="120"/>
    <x v="0"/>
    <s v="drama"/>
    <x v="220"/>
    <d v="2015-08-20T15:06:00"/>
  </r>
  <r>
    <x v="2"/>
    <s v="US"/>
    <s v="USD"/>
    <x v="221"/>
    <n v="1422389164"/>
    <b v="0"/>
    <n v="0"/>
    <b v="0"/>
    <s v="film &amp; video/drama"/>
    <n v="0"/>
    <e v="#DIV/0!"/>
    <x v="0"/>
    <s v="drama"/>
    <x v="221"/>
    <d v="2015-03-28T14:06:04"/>
  </r>
  <r>
    <x v="2"/>
    <s v="US"/>
    <s v="USD"/>
    <x v="222"/>
    <n v="1422383318"/>
    <b v="0"/>
    <n v="2"/>
    <b v="0"/>
    <s v="film &amp; video/drama"/>
    <n v="0.13"/>
    <n v="65"/>
    <x v="0"/>
    <s v="drama"/>
    <x v="222"/>
    <d v="2015-03-26T21:39:00"/>
  </r>
  <r>
    <x v="2"/>
    <s v="US"/>
    <s v="USD"/>
    <x v="223"/>
    <n v="1461287350"/>
    <b v="0"/>
    <n v="0"/>
    <b v="0"/>
    <s v="film &amp; video/drama"/>
    <n v="0"/>
    <e v="#DIV/0!"/>
    <x v="0"/>
    <s v="drama"/>
    <x v="223"/>
    <d v="2016-05-21T20:05:00"/>
  </r>
  <r>
    <x v="2"/>
    <s v="AU"/>
    <s v="AUD"/>
    <x v="224"/>
    <n v="1431322726"/>
    <b v="0"/>
    <n v="0"/>
    <b v="0"/>
    <s v="film &amp; video/drama"/>
    <n v="0"/>
    <e v="#DIV/0!"/>
    <x v="0"/>
    <s v="drama"/>
    <x v="224"/>
    <d v="2015-07-10T00:38:46"/>
  </r>
  <r>
    <x v="2"/>
    <s v="US"/>
    <s v="USD"/>
    <x v="225"/>
    <n v="1457564654"/>
    <b v="0"/>
    <n v="0"/>
    <b v="0"/>
    <s v="film &amp; video/drama"/>
    <n v="0"/>
    <e v="#DIV/0!"/>
    <x v="0"/>
    <s v="drama"/>
    <x v="225"/>
    <d v="2016-04-08T17:04:14"/>
  </r>
  <r>
    <x v="2"/>
    <s v="GB"/>
    <s v="GBP"/>
    <x v="226"/>
    <n v="1428854344"/>
    <b v="0"/>
    <n v="2"/>
    <b v="0"/>
    <s v="film &amp; video/drama"/>
    <n v="8.6206896551724137E-3"/>
    <n v="125"/>
    <x v="0"/>
    <s v="drama"/>
    <x v="226"/>
    <d v="2015-05-31T04:29:00"/>
  </r>
  <r>
    <x v="2"/>
    <s v="US"/>
    <s v="USD"/>
    <x v="227"/>
    <n v="1433885241"/>
    <b v="0"/>
    <n v="0"/>
    <b v="0"/>
    <s v="film &amp; video/drama"/>
    <n v="0"/>
    <e v="#DIV/0!"/>
    <x v="0"/>
    <s v="drama"/>
    <x v="227"/>
    <d v="2015-07-09T16:27:21"/>
  </r>
  <r>
    <x v="2"/>
    <s v="GB"/>
    <s v="GBP"/>
    <x v="228"/>
    <n v="1427992105"/>
    <b v="0"/>
    <n v="0"/>
    <b v="0"/>
    <s v="film &amp; video/drama"/>
    <n v="0"/>
    <e v="#DIV/0!"/>
    <x v="0"/>
    <s v="drama"/>
    <x v="228"/>
    <d v="2015-06-01T11:28:25"/>
  </r>
  <r>
    <x v="2"/>
    <s v="DE"/>
    <s v="EUR"/>
    <x v="229"/>
    <n v="1452810297"/>
    <b v="0"/>
    <n v="0"/>
    <b v="0"/>
    <s v="film &amp; video/drama"/>
    <n v="0"/>
    <e v="#DIV/0!"/>
    <x v="0"/>
    <s v="drama"/>
    <x v="229"/>
    <d v="2016-02-13T17:24:57"/>
  </r>
  <r>
    <x v="2"/>
    <s v="US"/>
    <s v="USD"/>
    <x v="230"/>
    <n v="1430851151"/>
    <b v="0"/>
    <n v="2"/>
    <b v="0"/>
    <s v="film &amp; video/drama"/>
    <n v="4.0000000000000001E-3"/>
    <n v="30"/>
    <x v="0"/>
    <s v="drama"/>
    <x v="230"/>
    <d v="2015-06-04T13:39:11"/>
  </r>
  <r>
    <x v="2"/>
    <s v="US"/>
    <s v="USD"/>
    <x v="231"/>
    <n v="1449183651"/>
    <b v="0"/>
    <n v="0"/>
    <b v="0"/>
    <s v="film &amp; video/drama"/>
    <n v="0"/>
    <e v="#DIV/0!"/>
    <x v="0"/>
    <s v="drama"/>
    <x v="231"/>
    <d v="2016-01-02T18:00:51"/>
  </r>
  <r>
    <x v="2"/>
    <s v="GB"/>
    <s v="GBP"/>
    <x v="232"/>
    <n v="1422474546"/>
    <b v="0"/>
    <n v="7"/>
    <b v="0"/>
    <s v="film &amp; video/drama"/>
    <n v="2.75E-2"/>
    <n v="15.714285714285714"/>
    <x v="0"/>
    <s v="drama"/>
    <x v="232"/>
    <d v="2015-02-27T14:49:06"/>
  </r>
  <r>
    <x v="2"/>
    <s v="US"/>
    <s v="USD"/>
    <x v="233"/>
    <n v="1472593972"/>
    <b v="0"/>
    <n v="0"/>
    <b v="0"/>
    <s v="film &amp; video/drama"/>
    <n v="0"/>
    <e v="#DIV/0!"/>
    <x v="0"/>
    <s v="drama"/>
    <x v="233"/>
    <d v="2016-09-29T16:52:52"/>
  </r>
  <r>
    <x v="2"/>
    <s v="US"/>
    <s v="USD"/>
    <x v="234"/>
    <n v="1431391859"/>
    <b v="0"/>
    <n v="5"/>
    <b v="0"/>
    <s v="film &amp; video/drama"/>
    <n v="0.40100000000000002"/>
    <n v="80.2"/>
    <x v="0"/>
    <s v="drama"/>
    <x v="234"/>
    <d v="2015-06-20T19:50:59"/>
  </r>
  <r>
    <x v="2"/>
    <s v="US"/>
    <s v="USD"/>
    <x v="235"/>
    <n v="1433886497"/>
    <b v="0"/>
    <n v="0"/>
    <b v="0"/>
    <s v="film &amp; video/drama"/>
    <n v="0"/>
    <e v="#DIV/0!"/>
    <x v="0"/>
    <s v="drama"/>
    <x v="235"/>
    <d v="2015-07-09T16:48:17"/>
  </r>
  <r>
    <x v="2"/>
    <s v="US"/>
    <s v="USD"/>
    <x v="236"/>
    <n v="1447380099"/>
    <b v="0"/>
    <n v="0"/>
    <b v="0"/>
    <s v="film &amp; video/drama"/>
    <n v="0"/>
    <e v="#DIV/0!"/>
    <x v="0"/>
    <s v="drama"/>
    <x v="236"/>
    <d v="2016-01-04T19:00:00"/>
  </r>
  <r>
    <x v="2"/>
    <s v="US"/>
    <s v="USD"/>
    <x v="237"/>
    <n v="1452261069"/>
    <b v="0"/>
    <n v="1"/>
    <b v="0"/>
    <s v="film &amp; video/drama"/>
    <n v="3.3333333333333335E-3"/>
    <n v="50"/>
    <x v="0"/>
    <s v="drama"/>
    <x v="237"/>
    <d v="2016-03-08T08:51:09"/>
  </r>
  <r>
    <x v="2"/>
    <s v="US"/>
    <s v="USD"/>
    <x v="238"/>
    <n v="1481324760"/>
    <b v="0"/>
    <n v="0"/>
    <b v="0"/>
    <s v="film &amp; video/drama"/>
    <n v="0"/>
    <e v="#DIV/0!"/>
    <x v="0"/>
    <s v="drama"/>
    <x v="238"/>
    <d v="2016-12-30T04:00:00"/>
  </r>
  <r>
    <x v="2"/>
    <s v="AU"/>
    <s v="AUD"/>
    <x v="239"/>
    <n v="1445308730"/>
    <b v="0"/>
    <n v="5"/>
    <b v="0"/>
    <s v="film &amp; video/drama"/>
    <n v="0.25"/>
    <n v="50"/>
    <x v="0"/>
    <s v="drama"/>
    <x v="239"/>
    <d v="2015-11-08T07:00:00"/>
  </r>
  <r>
    <x v="0"/>
    <s v="US"/>
    <s v="USD"/>
    <x v="240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x v="0"/>
    <s v="US"/>
    <s v="USD"/>
    <x v="241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x v="0"/>
    <s v="US"/>
    <s v="USD"/>
    <x v="242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x v="0"/>
    <s v="US"/>
    <s v="USD"/>
    <x v="243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x v="0"/>
    <s v="US"/>
    <s v="USD"/>
    <x v="244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x v="0"/>
    <s v="US"/>
    <s v="USD"/>
    <x v="24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x v="0"/>
    <s v="US"/>
    <s v="USD"/>
    <x v="246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x v="0"/>
    <s v="US"/>
    <s v="USD"/>
    <x v="247"/>
    <n v="1284042614"/>
    <b v="1"/>
    <n v="62"/>
    <b v="1"/>
    <s v="film &amp; video/documentary"/>
    <n v="1.341"/>
    <n v="108.14516129032258"/>
    <x v="0"/>
    <s v="documentary"/>
    <x v="247"/>
    <d v="2010-10-15T22:39:00"/>
  </r>
  <r>
    <x v="0"/>
    <s v="US"/>
    <s v="USD"/>
    <x v="248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x v="0"/>
    <s v="US"/>
    <s v="USD"/>
    <x v="249"/>
    <n v="1275603020"/>
    <b v="1"/>
    <n v="235"/>
    <b v="1"/>
    <s v="film &amp; video/documentary"/>
    <n v="1.1292"/>
    <n v="48.051063829787232"/>
    <x v="0"/>
    <s v="documentary"/>
    <x v="249"/>
    <d v="2010-08-22T12:40:00"/>
  </r>
  <r>
    <x v="0"/>
    <s v="US"/>
    <s v="USD"/>
    <x v="250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x v="0"/>
    <s v="US"/>
    <s v="USD"/>
    <x v="251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x v="0"/>
    <s v="US"/>
    <s v="USD"/>
    <x v="252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x v="0"/>
    <s v="US"/>
    <s v="USD"/>
    <x v="253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x v="0"/>
    <s v="US"/>
    <s v="USD"/>
    <x v="254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x v="0"/>
    <s v="US"/>
    <s v="USD"/>
    <x v="255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x v="0"/>
    <s v="US"/>
    <s v="USD"/>
    <x v="256"/>
    <n v="1360866467"/>
    <b v="1"/>
    <n v="275"/>
    <b v="1"/>
    <s v="film &amp; video/documentary"/>
    <n v="1.391"/>
    <n v="65.756363636363631"/>
    <x v="0"/>
    <s v="documentary"/>
    <x v="256"/>
    <d v="2013-03-16T13:27:47"/>
  </r>
  <r>
    <x v="0"/>
    <s v="US"/>
    <s v="USD"/>
    <x v="257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x v="0"/>
    <s v="US"/>
    <s v="USD"/>
    <x v="258"/>
    <n v="1305767666"/>
    <b v="1"/>
    <n v="688"/>
    <b v="1"/>
    <s v="film &amp; video/documentary"/>
    <n v="1.9114"/>
    <n v="83.345930232558146"/>
    <x v="0"/>
    <s v="documentary"/>
    <x v="258"/>
    <d v="2011-06-17T20:14:26"/>
  </r>
  <r>
    <x v="0"/>
    <s v="US"/>
    <s v="USD"/>
    <x v="25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x v="0"/>
    <s v="US"/>
    <s v="USD"/>
    <x v="26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x v="0"/>
    <s v="US"/>
    <s v="USD"/>
    <x v="261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x v="0"/>
    <s v="US"/>
    <s v="USD"/>
    <x v="262"/>
    <n v="1294811828"/>
    <b v="1"/>
    <n v="145"/>
    <b v="1"/>
    <s v="film &amp; video/documentary"/>
    <n v="2.4"/>
    <n v="41.379310344827587"/>
    <x v="0"/>
    <s v="documentary"/>
    <x v="262"/>
    <d v="2011-02-26T00:57:08"/>
  </r>
  <r>
    <x v="0"/>
    <s v="US"/>
    <s v="USD"/>
    <x v="263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x v="0"/>
    <s v="US"/>
    <s v="USD"/>
    <x v="264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x v="0"/>
    <s v="US"/>
    <s v="USD"/>
    <x v="265"/>
    <n v="1269928430"/>
    <b v="1"/>
    <n v="58"/>
    <b v="1"/>
    <s v="film &amp; video/documentary"/>
    <n v="1.111"/>
    <n v="95.775862068965523"/>
    <x v="0"/>
    <s v="documentary"/>
    <x v="265"/>
    <d v="2010-05-10T15:16:00"/>
  </r>
  <r>
    <x v="0"/>
    <s v="US"/>
    <s v="USD"/>
    <x v="266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x v="0"/>
    <s v="GB"/>
    <s v="GBP"/>
    <x v="267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x v="0"/>
    <s v="US"/>
    <s v="USD"/>
    <x v="26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x v="0"/>
    <s v="AU"/>
    <s v="AUD"/>
    <x v="269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x v="0"/>
    <s v="US"/>
    <s v="USD"/>
    <x v="27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x v="0"/>
    <s v="US"/>
    <s v="USD"/>
    <x v="271"/>
    <n v="1386123861"/>
    <b v="1"/>
    <n v="287"/>
    <b v="1"/>
    <s v="film &amp; video/documentary"/>
    <n v="1.0468"/>
    <n v="109.42160278745645"/>
    <x v="0"/>
    <s v="documentary"/>
    <x v="271"/>
    <d v="2014-01-02T03:00:00"/>
  </r>
  <r>
    <x v="0"/>
    <s v="US"/>
    <s v="USD"/>
    <x v="272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x v="0"/>
    <s v="US"/>
    <s v="USD"/>
    <x v="273"/>
    <n v="1307102266"/>
    <b v="1"/>
    <n v="118"/>
    <b v="1"/>
    <s v="film &amp; video/documentary"/>
    <n v="1.077758"/>
    <n v="45.667711864406776"/>
    <x v="0"/>
    <s v="documentary"/>
    <x v="273"/>
    <d v="2011-07-03T06:57:46"/>
  </r>
  <r>
    <x v="0"/>
    <s v="US"/>
    <s v="USD"/>
    <x v="274"/>
    <n v="1330638829"/>
    <b v="1"/>
    <n v="113"/>
    <b v="1"/>
    <s v="film &amp; video/documentary"/>
    <n v="1.56"/>
    <n v="55.221238938053098"/>
    <x v="0"/>
    <s v="documentary"/>
    <x v="274"/>
    <d v="2012-04-05T01:59:00"/>
  </r>
  <r>
    <x v="0"/>
    <s v="US"/>
    <s v="USD"/>
    <x v="275"/>
    <n v="1349916366"/>
    <b v="1"/>
    <n v="332"/>
    <b v="1"/>
    <s v="film &amp; video/documentary"/>
    <n v="1.08395"/>
    <n v="65.298192771084331"/>
    <x v="0"/>
    <s v="documentary"/>
    <x v="275"/>
    <d v="2012-11-09T20:46:06"/>
  </r>
  <r>
    <x v="0"/>
    <s v="US"/>
    <s v="USD"/>
    <x v="276"/>
    <n v="1330394274"/>
    <b v="1"/>
    <n v="62"/>
    <b v="1"/>
    <s v="film &amp; video/documentary"/>
    <n v="1.476"/>
    <n v="95.225806451612897"/>
    <x v="0"/>
    <s v="documentary"/>
    <x v="276"/>
    <d v="2012-04-27T19:57:54"/>
  </r>
  <r>
    <x v="0"/>
    <s v="US"/>
    <s v="USD"/>
    <x v="277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x v="0"/>
    <s v="US"/>
    <s v="USD"/>
    <x v="278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x v="0"/>
    <s v="US"/>
    <s v="USD"/>
    <x v="279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x v="0"/>
    <s v="US"/>
    <s v="USD"/>
    <x v="280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x v="0"/>
    <s v="US"/>
    <s v="USD"/>
    <x v="281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x v="0"/>
    <s v="US"/>
    <s v="USD"/>
    <x v="282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x v="0"/>
    <s v="US"/>
    <s v="USD"/>
    <x v="283"/>
    <n v="1305219744"/>
    <b v="1"/>
    <n v="202"/>
    <b v="1"/>
    <s v="film &amp; video/documentary"/>
    <n v="1.142725"/>
    <n v="101.8269801980198"/>
    <x v="0"/>
    <s v="documentary"/>
    <x v="283"/>
    <d v="2011-05-31T23:59:00"/>
  </r>
  <r>
    <x v="0"/>
    <s v="US"/>
    <s v="USD"/>
    <x v="284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x v="0"/>
    <s v="US"/>
    <s v="USD"/>
    <x v="285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x v="0"/>
    <s v="US"/>
    <s v="USD"/>
    <x v="286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x v="0"/>
    <s v="US"/>
    <s v="USD"/>
    <x v="287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x v="0"/>
    <s v="US"/>
    <s v="USD"/>
    <x v="288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x v="0"/>
    <s v="GB"/>
    <s v="GBP"/>
    <x v="289"/>
    <n v="1380797834"/>
    <b v="1"/>
    <n v="232"/>
    <b v="1"/>
    <s v="film &amp; video/documentary"/>
    <n v="1.0482"/>
    <n v="67.771551724137936"/>
    <x v="0"/>
    <s v="documentary"/>
    <x v="289"/>
    <d v="2013-11-02T05:57:14"/>
  </r>
  <r>
    <x v="0"/>
    <s v="US"/>
    <s v="USD"/>
    <x v="29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x v="0"/>
    <s v="US"/>
    <s v="USD"/>
    <x v="291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x v="0"/>
    <s v="US"/>
    <s v="USD"/>
    <x v="292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x v="0"/>
    <s v="US"/>
    <s v="USD"/>
    <x v="293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x v="0"/>
    <s v="US"/>
    <s v="USD"/>
    <x v="294"/>
    <n v="1276480894"/>
    <b v="1"/>
    <n v="50"/>
    <b v="1"/>
    <s v="film &amp; video/documentary"/>
    <n v="1"/>
    <n v="100"/>
    <x v="0"/>
    <s v="documentary"/>
    <x v="294"/>
    <d v="2010-07-19T11:00:00"/>
  </r>
  <r>
    <x v="0"/>
    <s v="US"/>
    <s v="USD"/>
    <x v="295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x v="0"/>
    <s v="US"/>
    <s v="USD"/>
    <x v="296"/>
    <n v="1344857083"/>
    <b v="1"/>
    <n v="129"/>
    <b v="1"/>
    <s v="film &amp; video/documentary"/>
    <n v="1.187262"/>
    <n v="230.08953488372092"/>
    <x v="0"/>
    <s v="documentary"/>
    <x v="296"/>
    <d v="2012-09-07T06:24:43"/>
  </r>
  <r>
    <x v="0"/>
    <s v="US"/>
    <s v="USD"/>
    <x v="297"/>
    <n v="1427390901"/>
    <b v="1"/>
    <n v="142"/>
    <b v="1"/>
    <s v="film &amp; video/documentary"/>
    <n v="1.0064"/>
    <n v="141.74647887323943"/>
    <x v="0"/>
    <s v="documentary"/>
    <x v="297"/>
    <d v="2015-04-30T22:59:00"/>
  </r>
  <r>
    <x v="0"/>
    <s v="US"/>
    <s v="USD"/>
    <x v="298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x v="0"/>
    <s v="US"/>
    <s v="USD"/>
    <x v="299"/>
    <n v="1287379460"/>
    <b v="1"/>
    <n v="244"/>
    <b v="1"/>
    <s v="film &amp; video/documentary"/>
    <n v="1.789525"/>
    <n v="73.341188524590166"/>
    <x v="0"/>
    <s v="documentary"/>
    <x v="299"/>
    <d v="2010-11-17T01:24:20"/>
  </r>
  <r>
    <x v="0"/>
    <s v="US"/>
    <s v="USD"/>
    <x v="300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x v="0"/>
    <s v="US"/>
    <s v="USD"/>
    <x v="301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x v="0"/>
    <s v="US"/>
    <s v="USD"/>
    <x v="302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x v="0"/>
    <s v="US"/>
    <s v="USD"/>
    <x v="303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x v="0"/>
    <s v="US"/>
    <s v="USD"/>
    <x v="304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x v="0"/>
    <s v="US"/>
    <s v="USD"/>
    <x v="305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x v="0"/>
    <s v="US"/>
    <s v="USD"/>
    <x v="306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x v="0"/>
    <s v="US"/>
    <s v="USD"/>
    <x v="307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x v="0"/>
    <s v="US"/>
    <s v="USD"/>
    <x v="308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x v="0"/>
    <s v="US"/>
    <s v="USD"/>
    <x v="309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x v="0"/>
    <s v="US"/>
    <s v="USD"/>
    <x v="310"/>
    <n v="1317788623"/>
    <b v="1"/>
    <n v="36"/>
    <b v="1"/>
    <s v="film &amp; video/documentary"/>
    <n v="1.04129"/>
    <n v="28.924722222222222"/>
    <x v="0"/>
    <s v="documentary"/>
    <x v="310"/>
    <d v="2011-10-19T21:00:00"/>
  </r>
  <r>
    <x v="0"/>
    <s v="US"/>
    <s v="USD"/>
    <x v="311"/>
    <n v="1321852592"/>
    <b v="1"/>
    <n v="150"/>
    <b v="1"/>
    <s v="film &amp; video/documentary"/>
    <n v="1.0410165"/>
    <n v="138.8022"/>
    <x v="0"/>
    <s v="documentary"/>
    <x v="311"/>
    <d v="2012-01-01T02:59:00"/>
  </r>
  <r>
    <x v="0"/>
    <s v="US"/>
    <s v="USD"/>
    <x v="31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x v="0"/>
    <s v="US"/>
    <s v="USD"/>
    <x v="313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x v="0"/>
    <s v="US"/>
    <s v="USD"/>
    <x v="314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x v="0"/>
    <s v="US"/>
    <s v="USD"/>
    <x v="315"/>
    <n v="1343068334"/>
    <b v="1"/>
    <n v="126"/>
    <b v="1"/>
    <s v="film &amp; video/documentary"/>
    <n v="1.01248"/>
    <n v="200.88888888888889"/>
    <x v="0"/>
    <s v="documentary"/>
    <x v="315"/>
    <d v="2012-08-22T13:32:14"/>
  </r>
  <r>
    <x v="0"/>
    <s v="CA"/>
    <s v="CAD"/>
    <x v="316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x v="0"/>
    <s v="US"/>
    <s v="USD"/>
    <x v="317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x v="0"/>
    <s v="US"/>
    <s v="USD"/>
    <x v="318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x v="0"/>
    <s v="US"/>
    <s v="USD"/>
    <x v="319"/>
    <n v="1257538029"/>
    <b v="1"/>
    <n v="51"/>
    <b v="1"/>
    <s v="film &amp; video/documentary"/>
    <n v="1.1268"/>
    <n v="110.47058823529412"/>
    <x v="0"/>
    <s v="documentary"/>
    <x v="319"/>
    <d v="2010-02-02T02:59:00"/>
  </r>
  <r>
    <x v="0"/>
    <s v="GB"/>
    <s v="GBP"/>
    <x v="32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x v="0"/>
    <s v="DE"/>
    <s v="EUR"/>
    <x v="321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x v="0"/>
    <s v="US"/>
    <s v="USD"/>
    <x v="322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x v="0"/>
    <s v="US"/>
    <s v="USD"/>
    <x v="323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x v="0"/>
    <s v="US"/>
    <s v="USD"/>
    <x v="324"/>
    <n v="1435590108"/>
    <b v="1"/>
    <n v="82"/>
    <b v="1"/>
    <s v="film &amp; video/documentary"/>
    <n v="1.016"/>
    <n v="105.3170731707317"/>
    <x v="0"/>
    <s v="documentary"/>
    <x v="324"/>
    <d v="2015-08-01T10:01:48"/>
  </r>
  <r>
    <x v="0"/>
    <s v="US"/>
    <s v="USD"/>
    <x v="325"/>
    <n v="1479184233"/>
    <b v="1"/>
    <n v="736"/>
    <b v="1"/>
    <s v="film &amp; video/documentary"/>
    <n v="1.04396"/>
    <n v="70.921195652173907"/>
    <x v="0"/>
    <s v="documentary"/>
    <x v="325"/>
    <d v="2016-12-19T23:30:33"/>
  </r>
  <r>
    <x v="0"/>
    <s v="US"/>
    <s v="USD"/>
    <x v="326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x v="0"/>
    <s v="US"/>
    <s v="USD"/>
    <x v="327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x v="0"/>
    <s v="US"/>
    <s v="USD"/>
    <x v="328"/>
    <n v="1443739388"/>
    <b v="1"/>
    <n v="498"/>
    <b v="1"/>
    <s v="film &amp; video/documentary"/>
    <n v="1.036144"/>
    <n v="156.04578313253012"/>
    <x v="0"/>
    <s v="documentary"/>
    <x v="328"/>
    <d v="2015-10-31T23:00:00"/>
  </r>
  <r>
    <x v="0"/>
    <s v="US"/>
    <s v="USD"/>
    <x v="329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x v="0"/>
    <s v="US"/>
    <s v="USD"/>
    <x v="33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x v="0"/>
    <s v="US"/>
    <s v="USD"/>
    <x v="331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x v="0"/>
    <s v="US"/>
    <s v="USD"/>
    <x v="332"/>
    <n v="1442420377"/>
    <b v="1"/>
    <n v="555"/>
    <b v="1"/>
    <s v="film &amp; video/documentary"/>
    <n v="1.13015"/>
    <n v="203.63063063063063"/>
    <x v="0"/>
    <s v="documentary"/>
    <x v="332"/>
    <d v="2015-10-28T03:00:00"/>
  </r>
  <r>
    <x v="0"/>
    <s v="US"/>
    <s v="USD"/>
    <x v="333"/>
    <n v="1457450191"/>
    <b v="1"/>
    <n v="266"/>
    <b v="1"/>
    <s v="film &amp; video/documentary"/>
    <n v="1.252275"/>
    <n v="188.31203007518798"/>
    <x v="0"/>
    <s v="documentary"/>
    <x v="333"/>
    <d v="2016-04-07T09:16:31"/>
  </r>
  <r>
    <x v="0"/>
    <s v="US"/>
    <s v="USD"/>
    <x v="334"/>
    <n v="1428423757"/>
    <b v="1"/>
    <n v="69"/>
    <b v="1"/>
    <s v="film &amp; video/documentary"/>
    <n v="1.0119"/>
    <n v="146.65217391304347"/>
    <x v="0"/>
    <s v="documentary"/>
    <x v="334"/>
    <d v="2015-05-15T14:00:00"/>
  </r>
  <r>
    <x v="0"/>
    <s v="US"/>
    <s v="USD"/>
    <x v="335"/>
    <n v="1428428515"/>
    <b v="1"/>
    <n v="80"/>
    <b v="1"/>
    <s v="film &amp; video/documentary"/>
    <n v="1.0276470588235294"/>
    <n v="109.1875"/>
    <x v="0"/>
    <s v="documentary"/>
    <x v="335"/>
    <d v="2015-05-08T17:00:00"/>
  </r>
  <r>
    <x v="0"/>
    <s v="US"/>
    <s v="USD"/>
    <x v="336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x v="0"/>
    <s v="US"/>
    <s v="USD"/>
    <x v="337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x v="0"/>
    <s v="US"/>
    <s v="USD"/>
    <x v="338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x v="0"/>
    <s v="US"/>
    <s v="USD"/>
    <x v="339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x v="0"/>
    <s v="US"/>
    <s v="USD"/>
    <x v="34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x v="0"/>
    <s v="US"/>
    <s v="USD"/>
    <x v="341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x v="0"/>
    <s v="US"/>
    <s v="USD"/>
    <x v="342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x v="0"/>
    <s v="US"/>
    <s v="USD"/>
    <x v="343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x v="0"/>
    <s v="US"/>
    <s v="USD"/>
    <x v="344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x v="0"/>
    <s v="US"/>
    <s v="USD"/>
    <x v="345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x v="0"/>
    <s v="US"/>
    <s v="USD"/>
    <x v="346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x v="0"/>
    <s v="US"/>
    <s v="USD"/>
    <x v="347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x v="0"/>
    <s v="US"/>
    <s v="USD"/>
    <x v="348"/>
    <n v="1437573916"/>
    <b v="1"/>
    <n v="119"/>
    <b v="1"/>
    <s v="film &amp; video/documentary"/>
    <n v="1.03"/>
    <n v="86.554621848739501"/>
    <x v="0"/>
    <s v="documentary"/>
    <x v="348"/>
    <d v="2015-08-21T09:05:16"/>
  </r>
  <r>
    <x v="0"/>
    <s v="US"/>
    <s v="USD"/>
    <x v="349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x v="0"/>
    <s v="US"/>
    <s v="USD"/>
    <x v="350"/>
    <n v="1470274509"/>
    <b v="1"/>
    <n v="221"/>
    <b v="1"/>
    <s v="film &amp; video/documentary"/>
    <n v="1.1476"/>
    <n v="129.81900452488688"/>
    <x v="0"/>
    <s v="documentary"/>
    <x v="350"/>
    <d v="2016-09-10T22:59:00"/>
  </r>
  <r>
    <x v="0"/>
    <s v="ES"/>
    <s v="EUR"/>
    <x v="351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x v="0"/>
    <s v="US"/>
    <s v="USD"/>
    <x v="352"/>
    <n v="1410148868"/>
    <b v="1"/>
    <n v="286"/>
    <b v="1"/>
    <s v="film &amp; video/documentary"/>
    <n v="1.1656"/>
    <n v="40.755244755244753"/>
    <x v="0"/>
    <s v="documentary"/>
    <x v="352"/>
    <d v="2014-10-07T23:01:08"/>
  </r>
  <r>
    <x v="0"/>
    <s v="US"/>
    <s v="USD"/>
    <x v="353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x v="0"/>
    <s v="US"/>
    <s v="USD"/>
    <x v="354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x v="0"/>
    <s v="US"/>
    <s v="USD"/>
    <x v="355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x v="0"/>
    <s v="US"/>
    <s v="USD"/>
    <x v="356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x v="0"/>
    <s v="US"/>
    <s v="USD"/>
    <x v="357"/>
    <n v="1426396797"/>
    <b v="1"/>
    <n v="303"/>
    <b v="1"/>
    <s v="film &amp; video/documentary"/>
    <n v="1.74"/>
    <n v="86.138613861386133"/>
    <x v="0"/>
    <s v="documentary"/>
    <x v="357"/>
    <d v="2015-04-24T00:19:57"/>
  </r>
  <r>
    <x v="0"/>
    <s v="US"/>
    <s v="USD"/>
    <x v="358"/>
    <n v="1463517521"/>
    <b v="1"/>
    <n v="267"/>
    <b v="1"/>
    <s v="film &amp; video/documentary"/>
    <n v="1.03088"/>
    <n v="193.04868913857678"/>
    <x v="0"/>
    <s v="documentary"/>
    <x v="358"/>
    <d v="2016-06-15T10:00:00"/>
  </r>
  <r>
    <x v="0"/>
    <s v="US"/>
    <s v="USD"/>
    <x v="359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x v="0"/>
    <s v="US"/>
    <s v="USD"/>
    <x v="3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x v="0"/>
    <s v="US"/>
    <s v="USD"/>
    <x v="361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x v="0"/>
    <s v="US"/>
    <s v="USD"/>
    <x v="362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x v="0"/>
    <s v="US"/>
    <s v="USD"/>
    <x v="363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x v="0"/>
    <s v="US"/>
    <s v="USD"/>
    <x v="364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x v="0"/>
    <s v="GB"/>
    <s v="GBP"/>
    <x v="365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x v="0"/>
    <s v="US"/>
    <s v="USD"/>
    <x v="366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x v="0"/>
    <s v="US"/>
    <s v="USD"/>
    <x v="367"/>
    <n v="1363960278"/>
    <b v="0"/>
    <n v="119"/>
    <b v="1"/>
    <s v="film &amp; video/documentary"/>
    <n v="1.033501"/>
    <n v="86.84882352941176"/>
    <x v="0"/>
    <s v="documentary"/>
    <x v="367"/>
    <d v="2013-04-30T23:59:00"/>
  </r>
  <r>
    <x v="0"/>
    <s v="US"/>
    <s v="USD"/>
    <x v="368"/>
    <n v="1423405922"/>
    <b v="0"/>
    <n v="159"/>
    <b v="1"/>
    <s v="film &amp; video/documentary"/>
    <n v="1.04112"/>
    <n v="81.84905660377359"/>
    <x v="0"/>
    <s v="documentary"/>
    <x v="368"/>
    <d v="2015-03-15T08:32:02"/>
  </r>
  <r>
    <x v="0"/>
    <s v="US"/>
    <s v="USD"/>
    <x v="3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x v="0"/>
    <s v="US"/>
    <s v="USD"/>
    <x v="370"/>
    <n v="1481137500"/>
    <b v="0"/>
    <n v="43"/>
    <b v="1"/>
    <s v="film &amp; video/documentary"/>
    <n v="1.2202"/>
    <n v="709.41860465116281"/>
    <x v="0"/>
    <s v="documentary"/>
    <x v="370"/>
    <d v="2017-01-06T14:05:00"/>
  </r>
  <r>
    <x v="0"/>
    <s v="US"/>
    <s v="USD"/>
    <x v="371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x v="0"/>
    <s v="GB"/>
    <s v="GBP"/>
    <x v="372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x v="0"/>
    <s v="US"/>
    <s v="USD"/>
    <x v="373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x v="0"/>
    <s v="US"/>
    <s v="USD"/>
    <x v="374"/>
    <n v="1312320031"/>
    <b v="0"/>
    <n v="174"/>
    <b v="1"/>
    <s v="film &amp; video/documentary"/>
    <n v="1.3065"/>
    <n v="45.051724137931032"/>
    <x v="0"/>
    <s v="documentary"/>
    <x v="374"/>
    <d v="2011-09-16T16:20:31"/>
  </r>
  <r>
    <x v="0"/>
    <s v="US"/>
    <s v="USD"/>
    <x v="375"/>
    <n v="1390088311"/>
    <b v="0"/>
    <n v="14"/>
    <b v="1"/>
    <s v="film &amp; video/documentary"/>
    <n v="1.2"/>
    <n v="42.857142857142854"/>
    <x v="0"/>
    <s v="documentary"/>
    <x v="375"/>
    <d v="2014-03-01T12:18:00"/>
  </r>
  <r>
    <x v="0"/>
    <s v="GB"/>
    <s v="GBP"/>
    <x v="37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x v="0"/>
    <s v="US"/>
    <s v="USD"/>
    <x v="377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x v="0"/>
    <s v="CA"/>
    <s v="CAD"/>
    <x v="378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x v="0"/>
    <s v="US"/>
    <s v="USD"/>
    <x v="379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x v="0"/>
    <s v="US"/>
    <s v="USD"/>
    <x v="380"/>
    <n v="1451409392"/>
    <b v="0"/>
    <n v="49"/>
    <b v="1"/>
    <s v="film &amp; video/documentary"/>
    <n v="1.415"/>
    <n v="115.51020408163265"/>
    <x v="0"/>
    <s v="documentary"/>
    <x v="380"/>
    <d v="2016-01-23T12:16:32"/>
  </r>
  <r>
    <x v="0"/>
    <s v="US"/>
    <s v="USD"/>
    <x v="381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x v="0"/>
    <s v="US"/>
    <s v="USD"/>
    <x v="382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x v="0"/>
    <s v="US"/>
    <s v="USD"/>
    <x v="383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x v="0"/>
    <s v="US"/>
    <s v="USD"/>
    <x v="384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x v="0"/>
    <s v="US"/>
    <s v="USD"/>
    <x v="385"/>
    <n v="1413986501"/>
    <b v="0"/>
    <n v="237"/>
    <b v="1"/>
    <s v="film &amp; video/documentary"/>
    <n v="1.05982"/>
    <n v="111.79535864978902"/>
    <x v="0"/>
    <s v="documentary"/>
    <x v="385"/>
    <d v="2014-11-21T10:01:41"/>
  </r>
  <r>
    <x v="0"/>
    <s v="US"/>
    <s v="USD"/>
    <x v="386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x v="0"/>
    <s v="US"/>
    <s v="USD"/>
    <x v="387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x v="0"/>
    <s v="US"/>
    <s v="USD"/>
    <x v="388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x v="0"/>
    <s v="US"/>
    <s v="USD"/>
    <x v="389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x v="0"/>
    <s v="US"/>
    <s v="USD"/>
    <x v="390"/>
    <n v="1429318372"/>
    <b v="0"/>
    <n v="14"/>
    <b v="1"/>
    <s v="film &amp; video/documentary"/>
    <n v="1"/>
    <n v="71.428571428571431"/>
    <x v="0"/>
    <s v="documentary"/>
    <x v="390"/>
    <d v="2015-05-07T19:52:52"/>
  </r>
  <r>
    <x v="0"/>
    <s v="US"/>
    <s v="USD"/>
    <x v="391"/>
    <n v="1321578051"/>
    <b v="0"/>
    <n v="193"/>
    <b v="1"/>
    <s v="film &amp; video/documentary"/>
    <n v="1.0061"/>
    <n v="104.25906735751295"/>
    <x v="0"/>
    <s v="documentary"/>
    <x v="391"/>
    <d v="2011-12-17T19:59:00"/>
  </r>
  <r>
    <x v="0"/>
    <s v="US"/>
    <s v="USD"/>
    <x v="392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x v="0"/>
    <s v="US"/>
    <s v="USD"/>
    <x v="393"/>
    <n v="1378746052"/>
    <b v="0"/>
    <n v="351"/>
    <b v="1"/>
    <s v="film &amp; video/documentary"/>
    <n v="1.10446"/>
    <n v="157.33048433048432"/>
    <x v="0"/>
    <s v="documentary"/>
    <x v="393"/>
    <d v="2013-10-10T12:00:52"/>
  </r>
  <r>
    <x v="0"/>
    <s v="ES"/>
    <s v="EUR"/>
    <x v="394"/>
    <n v="1455737882"/>
    <b v="0"/>
    <n v="50"/>
    <b v="1"/>
    <s v="film &amp; video/documentary"/>
    <n v="1.118936170212766"/>
    <n v="105.18"/>
    <x v="0"/>
    <s v="documentary"/>
    <x v="394"/>
    <d v="2016-04-17T13:38:02"/>
  </r>
  <r>
    <x v="0"/>
    <s v="US"/>
    <s v="USD"/>
    <x v="395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x v="0"/>
    <s v="US"/>
    <s v="USD"/>
    <x v="39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x v="0"/>
    <s v="US"/>
    <s v="USD"/>
    <x v="397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x v="0"/>
    <s v="US"/>
    <s v="USD"/>
    <x v="398"/>
    <n v="1426446126"/>
    <b v="0"/>
    <n v="67"/>
    <b v="1"/>
    <s v="film &amp; video/documentary"/>
    <n v="1.2516"/>
    <n v="140.1044776119403"/>
    <x v="0"/>
    <s v="documentary"/>
    <x v="398"/>
    <d v="2015-04-29T14:02:06"/>
  </r>
  <r>
    <x v="0"/>
    <s v="GB"/>
    <s v="GBP"/>
    <x v="399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x v="0"/>
    <s v="US"/>
    <s v="USD"/>
    <x v="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x v="0"/>
    <s v="US"/>
    <s v="USD"/>
    <x v="401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x v="0"/>
    <s v="US"/>
    <s v="USD"/>
    <x v="402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x v="0"/>
    <s v="US"/>
    <s v="USD"/>
    <x v="403"/>
    <n v="1308900441"/>
    <b v="0"/>
    <n v="70"/>
    <b v="1"/>
    <s v="film &amp; video/documentary"/>
    <n v="1.0526"/>
    <n v="75.185714285714283"/>
    <x v="0"/>
    <s v="documentary"/>
    <x v="403"/>
    <d v="2011-08-10T02:08:00"/>
  </r>
  <r>
    <x v="0"/>
    <s v="US"/>
    <s v="USD"/>
    <x v="404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x v="0"/>
    <s v="US"/>
    <s v="USD"/>
    <x v="405"/>
    <n v="1391479339"/>
    <b v="0"/>
    <n v="55"/>
    <b v="1"/>
    <s v="film &amp; video/documentary"/>
    <n v="1.0765957446808512"/>
    <n v="55.2"/>
    <x v="0"/>
    <s v="documentary"/>
    <x v="405"/>
    <d v="2014-03-05T21:02:19"/>
  </r>
  <r>
    <x v="0"/>
    <s v="US"/>
    <s v="USD"/>
    <x v="406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x v="0"/>
    <s v="US"/>
    <s v="USD"/>
    <x v="407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x v="0"/>
    <s v="US"/>
    <s v="USD"/>
    <x v="408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x v="0"/>
    <s v="GB"/>
    <s v="GBP"/>
    <x v="409"/>
    <n v="1466628144"/>
    <b v="0"/>
    <n v="15"/>
    <b v="1"/>
    <s v="film &amp; video/documentary"/>
    <n v="1.3680000000000001"/>
    <n v="45.6"/>
    <x v="0"/>
    <s v="documentary"/>
    <x v="409"/>
    <d v="2016-07-22T15:42:24"/>
  </r>
  <r>
    <x v="0"/>
    <s v="CA"/>
    <s v="CAD"/>
    <x v="410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x v="0"/>
    <s v="US"/>
    <s v="USD"/>
    <x v="411"/>
    <n v="1384920804"/>
    <b v="0"/>
    <n v="241"/>
    <b v="1"/>
    <s v="film &amp; video/documentary"/>
    <n v="1.0105"/>
    <n v="125.78838174273859"/>
    <x v="0"/>
    <s v="documentary"/>
    <x v="411"/>
    <d v="2013-12-22T00:00:00"/>
  </r>
  <r>
    <x v="0"/>
    <s v="US"/>
    <s v="USD"/>
    <x v="412"/>
    <n v="1341856178"/>
    <b v="0"/>
    <n v="55"/>
    <b v="1"/>
    <s v="film &amp; video/documentary"/>
    <n v="1.2684"/>
    <n v="57.654545454545456"/>
    <x v="0"/>
    <s v="documentary"/>
    <x v="412"/>
    <d v="2012-07-25T12:49:38"/>
  </r>
  <r>
    <x v="0"/>
    <s v="US"/>
    <s v="USD"/>
    <x v="413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x v="0"/>
    <s v="US"/>
    <s v="USD"/>
    <x v="414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x v="0"/>
    <s v="CA"/>
    <s v="CAD"/>
    <x v="415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x v="0"/>
    <s v="US"/>
    <s v="USD"/>
    <x v="416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x v="0"/>
    <s v="US"/>
    <s v="USD"/>
    <x v="417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x v="0"/>
    <s v="US"/>
    <s v="USD"/>
    <x v="418"/>
    <n v="1435041997"/>
    <b v="0"/>
    <n v="104"/>
    <b v="1"/>
    <s v="film &amp; video/documentary"/>
    <n v="1.0063392857142857"/>
    <n v="216.75"/>
    <x v="0"/>
    <s v="documentary"/>
    <x v="418"/>
    <d v="2015-07-23T01:46:37"/>
  </r>
  <r>
    <x v="0"/>
    <s v="US"/>
    <s v="USD"/>
    <x v="419"/>
    <n v="1367352787"/>
    <b v="0"/>
    <n v="73"/>
    <b v="1"/>
    <s v="film &amp; video/documentary"/>
    <n v="1.004375"/>
    <n v="110.06849315068493"/>
    <x v="0"/>
    <s v="documentary"/>
    <x v="419"/>
    <d v="2013-06-29T15:13:07"/>
  </r>
  <r>
    <x v="2"/>
    <s v="US"/>
    <s v="USD"/>
    <x v="420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x v="2"/>
    <s v="US"/>
    <s v="USD"/>
    <x v="421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x v="2"/>
    <s v="US"/>
    <s v="USD"/>
    <x v="422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x v="2"/>
    <s v="US"/>
    <s v="USD"/>
    <x v="423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x v="2"/>
    <s v="US"/>
    <s v="USD"/>
    <x v="424"/>
    <n v="1327568499"/>
    <b v="0"/>
    <n v="5"/>
    <b v="0"/>
    <s v="film &amp; video/animation"/>
    <n v="6.7966666666666675E-2"/>
    <n v="40.78"/>
    <x v="0"/>
    <s v="animation"/>
    <x v="424"/>
    <d v="2012-03-26T03:01:39"/>
  </r>
  <r>
    <x v="2"/>
    <s v="US"/>
    <s v="USD"/>
    <x v="425"/>
    <n v="1443472804"/>
    <b v="0"/>
    <n v="2"/>
    <b v="0"/>
    <s v="film &amp; video/animation"/>
    <n v="1.2E-4"/>
    <n v="3"/>
    <x v="0"/>
    <s v="animation"/>
    <x v="425"/>
    <d v="2015-11-27T16:40:04"/>
  </r>
  <r>
    <x v="2"/>
    <s v="US"/>
    <s v="USD"/>
    <x v="426"/>
    <n v="1454259914"/>
    <b v="0"/>
    <n v="8"/>
    <b v="0"/>
    <s v="film &amp; video/animation"/>
    <n v="1.3299999999999999E-2"/>
    <n v="16.625"/>
    <x v="0"/>
    <s v="animation"/>
    <x v="426"/>
    <d v="2016-03-01T12:05:14"/>
  </r>
  <r>
    <x v="2"/>
    <s v="US"/>
    <s v="USD"/>
    <x v="427"/>
    <n v="1444340940"/>
    <b v="0"/>
    <n v="0"/>
    <b v="0"/>
    <s v="film &amp; video/animation"/>
    <n v="0"/>
    <e v="#DIV/0!"/>
    <x v="0"/>
    <s v="animation"/>
    <x v="427"/>
    <d v="2015-10-22T13:59:00"/>
  </r>
  <r>
    <x v="2"/>
    <s v="US"/>
    <s v="USD"/>
    <x v="428"/>
    <n v="1400523845"/>
    <b v="0"/>
    <n v="13"/>
    <b v="0"/>
    <s v="film &amp; video/animation"/>
    <n v="5.6333333333333332E-2"/>
    <n v="52"/>
    <x v="0"/>
    <s v="animation"/>
    <x v="428"/>
    <d v="2014-06-16T17:00:00"/>
  </r>
  <r>
    <x v="2"/>
    <s v="US"/>
    <s v="USD"/>
    <x v="429"/>
    <n v="1252964282"/>
    <b v="0"/>
    <n v="0"/>
    <b v="0"/>
    <s v="film &amp; video/animation"/>
    <n v="0"/>
    <e v="#DIV/0!"/>
    <x v="0"/>
    <s v="animation"/>
    <x v="429"/>
    <d v="2009-11-26T23:59:00"/>
  </r>
  <r>
    <x v="2"/>
    <s v="US"/>
    <s v="USD"/>
    <x v="430"/>
    <n v="1377570867"/>
    <b v="0"/>
    <n v="5"/>
    <b v="0"/>
    <s v="film &amp; video/animation"/>
    <n v="2.4E-2"/>
    <n v="4.8"/>
    <x v="0"/>
    <s v="animation"/>
    <x v="430"/>
    <d v="2013-09-10T21:34:27"/>
  </r>
  <r>
    <x v="2"/>
    <s v="GB"/>
    <s v="GBP"/>
    <x v="431"/>
    <n v="1465160083"/>
    <b v="0"/>
    <n v="8"/>
    <b v="0"/>
    <s v="film &amp; video/animation"/>
    <n v="0.13833333333333334"/>
    <n v="51.875"/>
    <x v="0"/>
    <s v="animation"/>
    <x v="431"/>
    <d v="2016-07-05T15:54:43"/>
  </r>
  <r>
    <x v="2"/>
    <s v="US"/>
    <s v="USD"/>
    <x v="432"/>
    <n v="1440264381"/>
    <b v="0"/>
    <n v="8"/>
    <b v="0"/>
    <s v="film &amp; video/animation"/>
    <n v="9.5000000000000001E-2"/>
    <n v="71.25"/>
    <x v="0"/>
    <s v="animation"/>
    <x v="432"/>
    <d v="2015-10-21T12:26:21"/>
  </r>
  <r>
    <x v="2"/>
    <s v="US"/>
    <s v="USD"/>
    <x v="433"/>
    <n v="1439392022"/>
    <b v="0"/>
    <n v="0"/>
    <b v="0"/>
    <s v="film &amp; video/animation"/>
    <n v="0"/>
    <e v="#DIV/0!"/>
    <x v="0"/>
    <s v="animation"/>
    <x v="433"/>
    <d v="2015-10-11T10:07:02"/>
  </r>
  <r>
    <x v="2"/>
    <s v="US"/>
    <s v="USD"/>
    <x v="434"/>
    <n v="1383076902"/>
    <b v="0"/>
    <n v="2"/>
    <b v="0"/>
    <s v="film &amp; video/animation"/>
    <n v="0.05"/>
    <n v="62.5"/>
    <x v="0"/>
    <s v="animation"/>
    <x v="434"/>
    <d v="2013-12-01T16:01:42"/>
  </r>
  <r>
    <x v="2"/>
    <s v="US"/>
    <s v="USD"/>
    <x v="435"/>
    <n v="1376502980"/>
    <b v="0"/>
    <n v="3"/>
    <b v="0"/>
    <s v="film &amp; video/animation"/>
    <n v="2.7272727272727273E-5"/>
    <n v="1"/>
    <x v="0"/>
    <s v="animation"/>
    <x v="435"/>
    <d v="2013-09-13T12:56:20"/>
  </r>
  <r>
    <x v="2"/>
    <s v="US"/>
    <s v="USD"/>
    <x v="436"/>
    <n v="1372668113"/>
    <b v="0"/>
    <n v="0"/>
    <b v="0"/>
    <s v="film &amp; video/animation"/>
    <n v="0"/>
    <e v="#DIV/0!"/>
    <x v="0"/>
    <s v="animation"/>
    <x v="436"/>
    <d v="2013-07-31T03:41:53"/>
  </r>
  <r>
    <x v="2"/>
    <s v="CA"/>
    <s v="CAD"/>
    <x v="437"/>
    <n v="1470728326"/>
    <b v="0"/>
    <n v="0"/>
    <b v="0"/>
    <s v="film &amp; video/animation"/>
    <n v="0"/>
    <e v="#DIV/0!"/>
    <x v="0"/>
    <s v="animation"/>
    <x v="437"/>
    <d v="2016-10-08T02:38:46"/>
  </r>
  <r>
    <x v="2"/>
    <s v="US"/>
    <s v="USD"/>
    <x v="43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x v="2"/>
    <s v="US"/>
    <s v="USD"/>
    <x v="439"/>
    <n v="1412705818"/>
    <b v="0"/>
    <n v="0"/>
    <b v="0"/>
    <s v="film &amp; video/animation"/>
    <n v="0"/>
    <e v="#DIV/0!"/>
    <x v="0"/>
    <s v="animation"/>
    <x v="439"/>
    <d v="2014-10-17T13:16:58"/>
  </r>
  <r>
    <x v="2"/>
    <s v="US"/>
    <s v="USD"/>
    <x v="440"/>
    <n v="1456270753"/>
    <b v="0"/>
    <n v="1"/>
    <b v="0"/>
    <s v="film &amp; video/animation"/>
    <n v="1E-3"/>
    <n v="5"/>
    <x v="0"/>
    <s v="animation"/>
    <x v="440"/>
    <d v="2016-03-24T17:39:13"/>
  </r>
  <r>
    <x v="2"/>
    <s v="GB"/>
    <s v="GBP"/>
    <x v="441"/>
    <n v="1380826996"/>
    <b v="0"/>
    <n v="0"/>
    <b v="0"/>
    <s v="film &amp; video/animation"/>
    <n v="0"/>
    <e v="#DIV/0!"/>
    <x v="0"/>
    <s v="animation"/>
    <x v="441"/>
    <d v="2013-11-02T14:03:16"/>
  </r>
  <r>
    <x v="2"/>
    <s v="US"/>
    <s v="USD"/>
    <x v="442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x v="2"/>
    <s v="CA"/>
    <s v="CAD"/>
    <x v="443"/>
    <n v="1389399701"/>
    <b v="0"/>
    <n v="2"/>
    <b v="0"/>
    <s v="film &amp; video/animation"/>
    <n v="1E-3"/>
    <n v="5"/>
    <x v="0"/>
    <s v="animation"/>
    <x v="443"/>
    <d v="2014-02-09T19:21:41"/>
  </r>
  <r>
    <x v="2"/>
    <s v="US"/>
    <s v="USD"/>
    <x v="444"/>
    <n v="1324158361"/>
    <b v="0"/>
    <n v="1"/>
    <b v="0"/>
    <s v="film &amp; video/animation"/>
    <n v="0.05"/>
    <n v="50"/>
    <x v="0"/>
    <s v="animation"/>
    <x v="444"/>
    <d v="2012-02-15T16:46:01"/>
  </r>
  <r>
    <x v="2"/>
    <s v="US"/>
    <s v="USD"/>
    <x v="445"/>
    <n v="1430899375"/>
    <b v="0"/>
    <n v="2"/>
    <b v="0"/>
    <s v="film &amp; video/animation"/>
    <n v="3.3333333333333335E-5"/>
    <n v="1"/>
    <x v="0"/>
    <s v="animation"/>
    <x v="445"/>
    <d v="2015-05-21T03:02:55"/>
  </r>
  <r>
    <x v="2"/>
    <s v="US"/>
    <s v="USD"/>
    <x v="446"/>
    <n v="1422842420"/>
    <b v="0"/>
    <n v="16"/>
    <b v="0"/>
    <s v="film &amp; video/animation"/>
    <n v="7.2952380952380949E-2"/>
    <n v="47.875"/>
    <x v="0"/>
    <s v="animation"/>
    <x v="446"/>
    <d v="2015-03-03T21:00:20"/>
  </r>
  <r>
    <x v="2"/>
    <s v="GB"/>
    <s v="GBP"/>
    <x v="447"/>
    <n v="1361884763"/>
    <b v="0"/>
    <n v="1"/>
    <b v="0"/>
    <s v="film &amp; video/animation"/>
    <n v="1.6666666666666666E-4"/>
    <n v="5"/>
    <x v="0"/>
    <s v="animation"/>
    <x v="447"/>
    <d v="2013-03-23T07:19:23"/>
  </r>
  <r>
    <x v="2"/>
    <s v="US"/>
    <s v="USD"/>
    <x v="448"/>
    <n v="1398363095"/>
    <b v="0"/>
    <n v="4"/>
    <b v="0"/>
    <s v="film &amp; video/animation"/>
    <n v="3.2804E-2"/>
    <n v="20.502500000000001"/>
    <x v="0"/>
    <s v="animation"/>
    <x v="448"/>
    <d v="2014-05-14T13:11:35"/>
  </r>
  <r>
    <x v="2"/>
    <s v="GB"/>
    <s v="GBP"/>
    <x v="449"/>
    <n v="1379425085"/>
    <b v="0"/>
    <n v="5"/>
    <b v="0"/>
    <s v="film &amp; video/animation"/>
    <n v="2.2499999999999999E-2"/>
    <n v="9"/>
    <x v="0"/>
    <s v="animation"/>
    <x v="449"/>
    <d v="2013-10-17T08:38:05"/>
  </r>
  <r>
    <x v="2"/>
    <s v="US"/>
    <s v="USD"/>
    <x v="450"/>
    <n v="1389825800"/>
    <b v="0"/>
    <n v="7"/>
    <b v="0"/>
    <s v="film &amp; video/animation"/>
    <n v="7.92E-3"/>
    <n v="56.571428571428569"/>
    <x v="0"/>
    <s v="animation"/>
    <x v="450"/>
    <d v="2014-02-14T17:43:20"/>
  </r>
  <r>
    <x v="2"/>
    <s v="US"/>
    <s v="USD"/>
    <x v="451"/>
    <n v="1388077791"/>
    <b v="0"/>
    <n v="0"/>
    <b v="0"/>
    <s v="film &amp; video/animation"/>
    <n v="0"/>
    <e v="#DIV/0!"/>
    <x v="0"/>
    <s v="animation"/>
    <x v="451"/>
    <d v="2014-01-25T12:09:51"/>
  </r>
  <r>
    <x v="2"/>
    <s v="US"/>
    <s v="USD"/>
    <x v="452"/>
    <n v="1428944015"/>
    <b v="0"/>
    <n v="12"/>
    <b v="0"/>
    <s v="film &amp; video/animation"/>
    <n v="0.64"/>
    <n v="40"/>
    <x v="0"/>
    <s v="animation"/>
    <x v="452"/>
    <d v="2015-05-13T11:53:35"/>
  </r>
  <r>
    <x v="2"/>
    <s v="US"/>
    <s v="USD"/>
    <x v="453"/>
    <n v="1422992879"/>
    <b v="0"/>
    <n v="2"/>
    <b v="0"/>
    <s v="film &amp; video/animation"/>
    <n v="2.740447957839262E-4"/>
    <n v="13"/>
    <x v="0"/>
    <s v="animation"/>
    <x v="453"/>
    <d v="2015-02-19T14:47:59"/>
  </r>
  <r>
    <x v="2"/>
    <s v="US"/>
    <s v="USD"/>
    <x v="454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x v="2"/>
    <s v="US"/>
    <s v="USD"/>
    <x v="455"/>
    <n v="1330733022"/>
    <b v="0"/>
    <n v="2"/>
    <b v="0"/>
    <s v="film &amp; video/animation"/>
    <n v="6.9230769230769226E-4"/>
    <n v="22.5"/>
    <x v="0"/>
    <s v="animation"/>
    <x v="455"/>
    <d v="2012-04-16T19:31:00"/>
  </r>
  <r>
    <x v="2"/>
    <s v="US"/>
    <s v="USD"/>
    <x v="456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x v="2"/>
    <s v="CA"/>
    <s v="CAD"/>
    <x v="457"/>
    <n v="1405621512"/>
    <b v="0"/>
    <n v="0"/>
    <b v="0"/>
    <s v="film &amp; video/animation"/>
    <n v="0"/>
    <e v="#DIV/0!"/>
    <x v="0"/>
    <s v="animation"/>
    <x v="457"/>
    <d v="2014-08-16T13:25:12"/>
  </r>
  <r>
    <x v="2"/>
    <s v="GB"/>
    <s v="GBP"/>
    <x v="458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x v="2"/>
    <s v="US"/>
    <s v="USD"/>
    <x v="459"/>
    <n v="1316013727"/>
    <b v="0"/>
    <n v="1"/>
    <b v="0"/>
    <s v="film &amp; video/animation"/>
    <n v="6.4102564102564103E-4"/>
    <n v="25"/>
    <x v="0"/>
    <s v="animation"/>
    <x v="459"/>
    <d v="2011-11-13T11:22:07"/>
  </r>
  <r>
    <x v="2"/>
    <s v="US"/>
    <s v="USD"/>
    <x v="460"/>
    <n v="1398862875"/>
    <b v="0"/>
    <n v="2"/>
    <b v="0"/>
    <s v="film &amp; video/animation"/>
    <n v="2.9411764705882353E-3"/>
    <n v="12.5"/>
    <x v="0"/>
    <s v="animation"/>
    <x v="460"/>
    <d v="2014-05-31T23:00:00"/>
  </r>
  <r>
    <x v="2"/>
    <s v="GB"/>
    <s v="GBP"/>
    <x v="461"/>
    <n v="1368476367"/>
    <b v="0"/>
    <n v="0"/>
    <b v="0"/>
    <s v="film &amp; video/animation"/>
    <n v="0"/>
    <e v="#DIV/0!"/>
    <x v="0"/>
    <s v="animation"/>
    <x v="461"/>
    <d v="2013-06-02T15:19:27"/>
  </r>
  <r>
    <x v="2"/>
    <s v="US"/>
    <s v="USD"/>
    <x v="462"/>
    <n v="1307761341"/>
    <b v="0"/>
    <n v="0"/>
    <b v="0"/>
    <s v="film &amp; video/animation"/>
    <n v="0"/>
    <e v="#DIV/0!"/>
    <x v="0"/>
    <s v="animation"/>
    <x v="462"/>
    <d v="2011-08-09T22:02:21"/>
  </r>
  <r>
    <x v="2"/>
    <s v="US"/>
    <s v="USD"/>
    <x v="46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x v="2"/>
    <s v="DE"/>
    <s v="EUR"/>
    <x v="464"/>
    <n v="1461874935"/>
    <b v="0"/>
    <n v="1"/>
    <b v="0"/>
    <s v="film &amp; video/animation"/>
    <n v="9.9009900990099011E-4"/>
    <n v="1"/>
    <x v="0"/>
    <s v="animation"/>
    <x v="464"/>
    <d v="2016-05-18T15:22:15"/>
  </r>
  <r>
    <x v="2"/>
    <s v="US"/>
    <s v="USD"/>
    <x v="465"/>
    <n v="1402455174"/>
    <b v="0"/>
    <n v="8"/>
    <b v="0"/>
    <s v="film &amp; video/animation"/>
    <n v="0.26953125"/>
    <n v="17.25"/>
    <x v="0"/>
    <s v="animation"/>
    <x v="465"/>
    <d v="2014-06-26T21:52:54"/>
  </r>
  <r>
    <x v="2"/>
    <s v="US"/>
    <s v="USD"/>
    <x v="466"/>
    <n v="1344465464"/>
    <b v="0"/>
    <n v="5"/>
    <b v="0"/>
    <s v="film &amp; video/animation"/>
    <n v="7.6E-3"/>
    <n v="15.2"/>
    <x v="0"/>
    <s v="animation"/>
    <x v="466"/>
    <d v="2012-09-07T17:37:44"/>
  </r>
  <r>
    <x v="2"/>
    <s v="US"/>
    <s v="USD"/>
    <x v="467"/>
    <n v="1344961134"/>
    <b v="0"/>
    <n v="39"/>
    <b v="0"/>
    <s v="film &amp; video/animation"/>
    <n v="0.21575"/>
    <n v="110.64102564102564"/>
    <x v="0"/>
    <s v="animation"/>
    <x v="467"/>
    <d v="2012-09-28T11:18:54"/>
  </r>
  <r>
    <x v="2"/>
    <s v="US"/>
    <s v="USD"/>
    <x v="468"/>
    <n v="1336795283"/>
    <b v="0"/>
    <n v="0"/>
    <b v="0"/>
    <s v="film &amp; video/animation"/>
    <n v="0"/>
    <e v="#DIV/0!"/>
    <x v="0"/>
    <s v="animation"/>
    <x v="468"/>
    <d v="2012-07-10T22:51:05"/>
  </r>
  <r>
    <x v="2"/>
    <s v="GB"/>
    <s v="GBP"/>
    <x v="469"/>
    <n v="1404776724"/>
    <b v="0"/>
    <n v="0"/>
    <b v="0"/>
    <s v="film &amp; video/animation"/>
    <n v="0"/>
    <e v="#DIV/0!"/>
    <x v="0"/>
    <s v="animation"/>
    <x v="469"/>
    <d v="2014-09-05T18:45:24"/>
  </r>
  <r>
    <x v="2"/>
    <s v="US"/>
    <s v="USD"/>
    <x v="470"/>
    <n v="1385524889"/>
    <b v="0"/>
    <n v="2"/>
    <b v="0"/>
    <s v="film &amp; video/animation"/>
    <n v="1.0200000000000001E-2"/>
    <n v="25.5"/>
    <x v="0"/>
    <s v="animation"/>
    <x v="470"/>
    <d v="2014-01-15T23:00:00"/>
  </r>
  <r>
    <x v="2"/>
    <s v="US"/>
    <s v="USD"/>
    <x v="471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x v="2"/>
    <s v="US"/>
    <s v="USD"/>
    <x v="472"/>
    <n v="1406239718"/>
    <b v="0"/>
    <n v="5"/>
    <b v="0"/>
    <s v="film &amp; video/animation"/>
    <n v="0.17624999999999999"/>
    <n v="28.2"/>
    <x v="0"/>
    <s v="animation"/>
    <x v="472"/>
    <d v="2014-08-23T17:08:38"/>
  </r>
  <r>
    <x v="2"/>
    <s v="US"/>
    <s v="USD"/>
    <x v="473"/>
    <n v="1408380319"/>
    <b v="0"/>
    <n v="14"/>
    <b v="0"/>
    <s v="film &amp; video/animation"/>
    <n v="2.87E-2"/>
    <n v="61.5"/>
    <x v="0"/>
    <s v="animation"/>
    <x v="473"/>
    <d v="2014-09-17T11:45:19"/>
  </r>
  <r>
    <x v="2"/>
    <s v="US"/>
    <s v="USD"/>
    <x v="474"/>
    <n v="1484726029"/>
    <b v="0"/>
    <n v="1"/>
    <b v="0"/>
    <s v="film &amp; video/animation"/>
    <n v="3.0303030303030303E-4"/>
    <n v="1"/>
    <x v="0"/>
    <s v="animation"/>
    <x v="474"/>
    <d v="2017-02-17T02:53:49"/>
  </r>
  <r>
    <x v="2"/>
    <s v="US"/>
    <s v="USD"/>
    <x v="475"/>
    <n v="1428285843"/>
    <b v="0"/>
    <n v="0"/>
    <b v="0"/>
    <s v="film &amp; video/animation"/>
    <n v="0"/>
    <e v="#DIV/0!"/>
    <x v="0"/>
    <s v="animation"/>
    <x v="475"/>
    <d v="2015-05-05T21:04:03"/>
  </r>
  <r>
    <x v="2"/>
    <s v="US"/>
    <s v="USD"/>
    <x v="476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x v="2"/>
    <s v="US"/>
    <s v="USD"/>
    <x v="477"/>
    <n v="1332187334"/>
    <b v="0"/>
    <n v="0"/>
    <b v="0"/>
    <s v="film &amp; video/animation"/>
    <n v="0"/>
    <e v="#DIV/0!"/>
    <x v="0"/>
    <s v="animation"/>
    <x v="477"/>
    <d v="2012-05-18T15:02:14"/>
  </r>
  <r>
    <x v="2"/>
    <s v="US"/>
    <s v="USD"/>
    <x v="478"/>
    <n v="1425333109"/>
    <b v="0"/>
    <n v="0"/>
    <b v="0"/>
    <s v="film &amp; video/animation"/>
    <n v="0"/>
    <e v="#DIV/0!"/>
    <x v="0"/>
    <s v="animation"/>
    <x v="478"/>
    <d v="2015-04-01T15:51:49"/>
  </r>
  <r>
    <x v="2"/>
    <s v="US"/>
    <s v="USD"/>
    <x v="479"/>
    <n v="1411379235"/>
    <b v="0"/>
    <n v="55"/>
    <b v="0"/>
    <s v="film &amp; video/animation"/>
    <n v="0.3256"/>
    <n v="88.8"/>
    <x v="0"/>
    <s v="animation"/>
    <x v="479"/>
    <d v="2014-11-21T05:47:15"/>
  </r>
  <r>
    <x v="2"/>
    <s v="US"/>
    <s v="USD"/>
    <x v="480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x v="2"/>
    <s v="US"/>
    <s v="USD"/>
    <x v="481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x v="2"/>
    <s v="US"/>
    <s v="USD"/>
    <x v="482"/>
    <n v="1458336690"/>
    <b v="0"/>
    <n v="1"/>
    <b v="0"/>
    <s v="film &amp; video/animation"/>
    <n v="1E-3"/>
    <n v="10"/>
    <x v="0"/>
    <s v="animation"/>
    <x v="482"/>
    <d v="2016-04-14T09:34:00"/>
  </r>
  <r>
    <x v="2"/>
    <s v="GB"/>
    <s v="GBP"/>
    <x v="483"/>
    <n v="1354250672"/>
    <b v="0"/>
    <n v="147"/>
    <b v="0"/>
    <s v="film &amp; video/animation"/>
    <n v="0.502"/>
    <n v="51.224489795918366"/>
    <x v="0"/>
    <s v="animation"/>
    <x v="483"/>
    <d v="2013-01-28T23:44:32"/>
  </r>
  <r>
    <x v="2"/>
    <s v="GB"/>
    <s v="GBP"/>
    <x v="484"/>
    <n v="1443220372"/>
    <b v="0"/>
    <n v="11"/>
    <b v="0"/>
    <s v="film &amp; video/animation"/>
    <n v="1.8625E-3"/>
    <n v="13.545454545454545"/>
    <x v="0"/>
    <s v="animation"/>
    <x v="484"/>
    <d v="2015-11-05T18:32:52"/>
  </r>
  <r>
    <x v="2"/>
    <s v="GB"/>
    <s v="GBP"/>
    <x v="485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x v="2"/>
    <s v="AU"/>
    <s v="AUD"/>
    <x v="486"/>
    <n v="1399070239"/>
    <b v="0"/>
    <n v="1"/>
    <b v="0"/>
    <s v="film &amp; video/animation"/>
    <n v="9.0909090909090904E-5"/>
    <n v="50"/>
    <x v="0"/>
    <s v="animation"/>
    <x v="486"/>
    <d v="2014-06-01T17:37:19"/>
  </r>
  <r>
    <x v="2"/>
    <s v="CA"/>
    <s v="CAD"/>
    <x v="487"/>
    <n v="1477491394"/>
    <b v="0"/>
    <n v="0"/>
    <b v="0"/>
    <s v="film &amp; video/animation"/>
    <n v="0"/>
    <e v="#DIV/0!"/>
    <x v="0"/>
    <s v="animation"/>
    <x v="487"/>
    <d v="2016-12-25T10:16:34"/>
  </r>
  <r>
    <x v="2"/>
    <s v="US"/>
    <s v="USD"/>
    <x v="488"/>
    <n v="1481332700"/>
    <b v="0"/>
    <n v="0"/>
    <b v="0"/>
    <s v="film &amp; video/animation"/>
    <n v="0"/>
    <e v="#DIV/0!"/>
    <x v="0"/>
    <s v="animation"/>
    <x v="488"/>
    <d v="2017-01-08T20:18:20"/>
  </r>
  <r>
    <x v="2"/>
    <s v="US"/>
    <s v="USD"/>
    <x v="489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x v="2"/>
    <s v="US"/>
    <s v="USD"/>
    <x v="490"/>
    <n v="1343085285"/>
    <b v="0"/>
    <n v="0"/>
    <b v="0"/>
    <s v="film &amp; video/animation"/>
    <n v="0"/>
    <e v="#DIV/0!"/>
    <x v="0"/>
    <s v="animation"/>
    <x v="490"/>
    <d v="2012-08-22T18:14:45"/>
  </r>
  <r>
    <x v="2"/>
    <s v="US"/>
    <s v="USD"/>
    <x v="491"/>
    <n v="1451345699"/>
    <b v="0"/>
    <n v="0"/>
    <b v="0"/>
    <s v="film &amp; video/animation"/>
    <n v="0"/>
    <e v="#DIV/0!"/>
    <x v="0"/>
    <s v="animation"/>
    <x v="491"/>
    <d v="2016-01-27T18:34:59"/>
  </r>
  <r>
    <x v="2"/>
    <s v="SE"/>
    <s v="SEK"/>
    <x v="492"/>
    <n v="1471135830"/>
    <b v="0"/>
    <n v="0"/>
    <b v="0"/>
    <s v="film &amp; video/animation"/>
    <n v="0"/>
    <e v="#DIV/0!"/>
    <x v="0"/>
    <s v="animation"/>
    <x v="492"/>
    <d v="2016-10-12T19:50:30"/>
  </r>
  <r>
    <x v="2"/>
    <s v="GB"/>
    <s v="GBP"/>
    <x v="493"/>
    <n v="1429550738"/>
    <b v="0"/>
    <n v="0"/>
    <b v="0"/>
    <s v="film &amp; video/animation"/>
    <n v="0"/>
    <e v="#DIV/0!"/>
    <x v="0"/>
    <s v="animation"/>
    <x v="493"/>
    <d v="2015-05-20T12:25:38"/>
  </r>
  <r>
    <x v="2"/>
    <s v="US"/>
    <s v="USD"/>
    <x v="494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x v="2"/>
    <s v="US"/>
    <s v="USD"/>
    <x v="495"/>
    <n v="1434484305"/>
    <b v="0"/>
    <n v="0"/>
    <b v="0"/>
    <s v="film &amp; video/animation"/>
    <n v="0"/>
    <e v="#DIV/0!"/>
    <x v="0"/>
    <s v="animation"/>
    <x v="495"/>
    <d v="2015-07-16T14:51:45"/>
  </r>
  <r>
    <x v="2"/>
    <s v="US"/>
    <s v="USD"/>
    <x v="496"/>
    <n v="1386886874"/>
    <b v="0"/>
    <n v="1"/>
    <b v="0"/>
    <s v="film &amp; video/animation"/>
    <n v="1.6666666666666667E-5"/>
    <n v="1"/>
    <x v="0"/>
    <s v="animation"/>
    <x v="496"/>
    <d v="2014-02-10T17:21:14"/>
  </r>
  <r>
    <x v="2"/>
    <s v="US"/>
    <s v="USD"/>
    <x v="497"/>
    <n v="1414889665"/>
    <b v="0"/>
    <n v="3"/>
    <b v="0"/>
    <s v="film &amp; video/animation"/>
    <n v="6.6964285714285711E-3"/>
    <n v="10"/>
    <x v="0"/>
    <s v="animation"/>
    <x v="497"/>
    <d v="2014-12-25T00:00:00"/>
  </r>
  <r>
    <x v="2"/>
    <s v="US"/>
    <s v="USD"/>
    <x v="498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x v="2"/>
    <s v="US"/>
    <s v="USD"/>
    <x v="499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x v="2"/>
    <s v="US"/>
    <s v="USD"/>
    <x v="500"/>
    <n v="1268255751"/>
    <b v="0"/>
    <n v="4"/>
    <b v="0"/>
    <s v="film &amp; video/animation"/>
    <n v="3.307692307692308E-2"/>
    <n v="53.75"/>
    <x v="0"/>
    <s v="animation"/>
    <x v="500"/>
    <d v="2010-05-08T17:16:00"/>
  </r>
  <r>
    <x v="2"/>
    <s v="US"/>
    <s v="USD"/>
    <x v="501"/>
    <n v="1307597851"/>
    <b v="0"/>
    <n v="0"/>
    <b v="0"/>
    <s v="film &amp; video/animation"/>
    <n v="0"/>
    <e v="#DIV/0!"/>
    <x v="0"/>
    <s v="animation"/>
    <x v="501"/>
    <d v="2011-07-09T00:37:31"/>
  </r>
  <r>
    <x v="2"/>
    <s v="US"/>
    <s v="USD"/>
    <x v="502"/>
    <n v="1329484625"/>
    <b v="0"/>
    <n v="4"/>
    <b v="0"/>
    <s v="film &amp; video/animation"/>
    <n v="1.15E-2"/>
    <n v="57.5"/>
    <x v="0"/>
    <s v="animation"/>
    <x v="502"/>
    <d v="2012-03-18T07:17:05"/>
  </r>
  <r>
    <x v="2"/>
    <s v="GB"/>
    <s v="GBP"/>
    <x v="5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x v="2"/>
    <s v="US"/>
    <s v="USD"/>
    <x v="504"/>
    <n v="1328916987"/>
    <b v="0"/>
    <n v="5"/>
    <b v="0"/>
    <s v="film &amp; video/animation"/>
    <n v="1.3673469387755101E-2"/>
    <n v="67"/>
    <x v="0"/>
    <s v="animation"/>
    <x v="504"/>
    <d v="2012-04-10T17:36:27"/>
  </r>
  <r>
    <x v="2"/>
    <s v="US"/>
    <s v="USD"/>
    <x v="505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x v="2"/>
    <s v="US"/>
    <s v="USD"/>
    <x v="506"/>
    <n v="1373548520"/>
    <b v="0"/>
    <n v="1"/>
    <b v="0"/>
    <s v="film &amp; video/animation"/>
    <n v="1.25E-3"/>
    <n v="250"/>
    <x v="0"/>
    <s v="animation"/>
    <x v="506"/>
    <d v="2013-08-10T08:15:20"/>
  </r>
  <r>
    <x v="2"/>
    <s v="US"/>
    <s v="USD"/>
    <x v="507"/>
    <n v="1346799657"/>
    <b v="0"/>
    <n v="10"/>
    <b v="0"/>
    <s v="film &amp; video/animation"/>
    <n v="3.2000000000000001E-2"/>
    <n v="64"/>
    <x v="0"/>
    <s v="animation"/>
    <x v="507"/>
    <d v="2012-10-19T18:00:57"/>
  </r>
  <r>
    <x v="2"/>
    <s v="US"/>
    <s v="USD"/>
    <x v="508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x v="2"/>
    <s v="GB"/>
    <s v="GBP"/>
    <x v="509"/>
    <n v="1432912170"/>
    <b v="0"/>
    <n v="1"/>
    <b v="0"/>
    <s v="film &amp; video/animation"/>
    <n v="2E-3"/>
    <n v="10"/>
    <x v="0"/>
    <s v="animation"/>
    <x v="509"/>
    <d v="2015-06-28T10:09:30"/>
  </r>
  <r>
    <x v="2"/>
    <s v="US"/>
    <s v="USD"/>
    <x v="510"/>
    <n v="1454213639"/>
    <b v="0"/>
    <n v="0"/>
    <b v="0"/>
    <s v="film &amp; video/animation"/>
    <n v="0"/>
    <e v="#DIV/0!"/>
    <x v="0"/>
    <s v="animation"/>
    <x v="510"/>
    <d v="2016-02-29T23:13:59"/>
  </r>
  <r>
    <x v="2"/>
    <s v="US"/>
    <s v="USD"/>
    <x v="511"/>
    <n v="1362640582"/>
    <b v="0"/>
    <n v="5"/>
    <b v="0"/>
    <s v="film &amp; video/animation"/>
    <n v="0.03"/>
    <n v="30"/>
    <x v="0"/>
    <s v="animation"/>
    <x v="511"/>
    <d v="2013-04-06T01:16:22"/>
  </r>
  <r>
    <x v="2"/>
    <s v="US"/>
    <s v="USD"/>
    <x v="512"/>
    <n v="1475776127"/>
    <b v="0"/>
    <n v="2"/>
    <b v="0"/>
    <s v="film &amp; video/animation"/>
    <n v="1.3749999999999999E-3"/>
    <n v="5.5"/>
    <x v="0"/>
    <s v="animation"/>
    <x v="512"/>
    <d v="2016-11-20T13:48:47"/>
  </r>
  <r>
    <x v="2"/>
    <s v="US"/>
    <s v="USD"/>
    <x v="513"/>
    <n v="1467387705"/>
    <b v="0"/>
    <n v="68"/>
    <b v="0"/>
    <s v="film &amp; video/animation"/>
    <n v="0.13924"/>
    <n v="102.38235294117646"/>
    <x v="0"/>
    <s v="animation"/>
    <x v="513"/>
    <d v="2016-08-15T02:00:00"/>
  </r>
  <r>
    <x v="2"/>
    <s v="CA"/>
    <s v="CAD"/>
    <x v="514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x v="2"/>
    <s v="US"/>
    <s v="USD"/>
    <x v="515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x v="2"/>
    <s v="GB"/>
    <s v="GBP"/>
    <x v="516"/>
    <n v="1427568080"/>
    <b v="0"/>
    <n v="0"/>
    <b v="0"/>
    <s v="film &amp; video/animation"/>
    <n v="0"/>
    <e v="#DIV/0!"/>
    <x v="0"/>
    <s v="animation"/>
    <x v="516"/>
    <d v="2015-05-27T13:41:20"/>
  </r>
  <r>
    <x v="2"/>
    <s v="US"/>
    <s v="USD"/>
    <x v="517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x v="2"/>
    <s v="US"/>
    <s v="USD"/>
    <x v="518"/>
    <n v="1438958824"/>
    <b v="0"/>
    <n v="0"/>
    <b v="0"/>
    <s v="film &amp; video/animation"/>
    <n v="0"/>
    <e v="#DIV/0!"/>
    <x v="0"/>
    <s v="animation"/>
    <x v="518"/>
    <d v="2015-09-06T09:46:00"/>
  </r>
  <r>
    <x v="2"/>
    <s v="US"/>
    <s v="USD"/>
    <x v="519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x v="0"/>
    <s v="GB"/>
    <s v="GBP"/>
    <x v="520"/>
    <n v="1447174261"/>
    <b v="0"/>
    <n v="34"/>
    <b v="1"/>
    <s v="theater/plays"/>
    <n v="1.0209999999999999"/>
    <n v="150.14705882352942"/>
    <x v="1"/>
    <s v="plays"/>
    <x v="520"/>
    <d v="2015-12-10T11:51:01"/>
  </r>
  <r>
    <x v="0"/>
    <s v="US"/>
    <s v="USD"/>
    <x v="521"/>
    <n v="1475460819"/>
    <b v="0"/>
    <n v="56"/>
    <b v="1"/>
    <s v="theater/plays"/>
    <n v="1.0464"/>
    <n v="93.428571428571431"/>
    <x v="1"/>
    <s v="plays"/>
    <x v="521"/>
    <d v="2016-10-31T23:59:00"/>
  </r>
  <r>
    <x v="0"/>
    <s v="US"/>
    <s v="USD"/>
    <x v="522"/>
    <n v="1456793925"/>
    <b v="0"/>
    <n v="31"/>
    <b v="1"/>
    <s v="theater/plays"/>
    <n v="1.1466666666666667"/>
    <n v="110.96774193548387"/>
    <x v="1"/>
    <s v="plays"/>
    <x v="522"/>
    <d v="2016-03-20T18:58:45"/>
  </r>
  <r>
    <x v="0"/>
    <s v="US"/>
    <s v="USD"/>
    <x v="523"/>
    <n v="1440213076"/>
    <b v="0"/>
    <n v="84"/>
    <b v="1"/>
    <s v="theater/plays"/>
    <n v="1.206"/>
    <n v="71.785714285714292"/>
    <x v="1"/>
    <s v="plays"/>
    <x v="523"/>
    <d v="2015-09-20T22:11:16"/>
  </r>
  <r>
    <x v="0"/>
    <s v="GB"/>
    <s v="GBP"/>
    <x v="524"/>
    <n v="1462209169"/>
    <b v="0"/>
    <n v="130"/>
    <b v="1"/>
    <s v="theater/plays"/>
    <n v="1.0867285714285715"/>
    <n v="29.258076923076924"/>
    <x v="1"/>
    <s v="plays"/>
    <x v="524"/>
    <d v="2016-06-01T12:12:49"/>
  </r>
  <r>
    <x v="0"/>
    <s v="US"/>
    <s v="USD"/>
    <x v="525"/>
    <n v="1406713041"/>
    <b v="0"/>
    <n v="12"/>
    <b v="1"/>
    <s v="theater/plays"/>
    <n v="1"/>
    <n v="1000"/>
    <x v="1"/>
    <s v="plays"/>
    <x v="525"/>
    <d v="2014-09-13T04:37:21"/>
  </r>
  <r>
    <x v="0"/>
    <s v="GB"/>
    <s v="GBP"/>
    <x v="526"/>
    <n v="1436278344"/>
    <b v="0"/>
    <n v="23"/>
    <b v="1"/>
    <s v="theater/plays"/>
    <n v="1.1399999999999999"/>
    <n v="74.347826086956516"/>
    <x v="1"/>
    <s v="plays"/>
    <x v="526"/>
    <d v="2015-08-07T12:00:00"/>
  </r>
  <r>
    <x v="0"/>
    <s v="US"/>
    <s v="USD"/>
    <x v="527"/>
    <n v="1484715366"/>
    <b v="0"/>
    <n v="158"/>
    <b v="1"/>
    <s v="theater/plays"/>
    <n v="1.0085"/>
    <n v="63.829113924050631"/>
    <x v="1"/>
    <s v="plays"/>
    <x v="527"/>
    <d v="2017-02-17T11:05:00"/>
  </r>
  <r>
    <x v="0"/>
    <s v="US"/>
    <s v="USD"/>
    <x v="528"/>
    <n v="1433109907"/>
    <b v="0"/>
    <n v="30"/>
    <b v="1"/>
    <s v="theater/plays"/>
    <n v="1.1565217391304348"/>
    <n v="44.333333333333336"/>
    <x v="1"/>
    <s v="plays"/>
    <x v="528"/>
    <d v="2015-06-21T16:20:00"/>
  </r>
  <r>
    <x v="0"/>
    <s v="CA"/>
    <s v="CAD"/>
    <x v="529"/>
    <n v="1482281094"/>
    <b v="0"/>
    <n v="18"/>
    <b v="1"/>
    <s v="theater/plays"/>
    <n v="1.3041666666666667"/>
    <n v="86.944444444444443"/>
    <x v="1"/>
    <s v="plays"/>
    <x v="529"/>
    <d v="2017-01-11T00:00:00"/>
  </r>
  <r>
    <x v="0"/>
    <s v="US"/>
    <s v="USD"/>
    <x v="530"/>
    <n v="1433254268"/>
    <b v="0"/>
    <n v="29"/>
    <b v="1"/>
    <s v="theater/plays"/>
    <n v="1.0778267254038179"/>
    <n v="126.55172413793103"/>
    <x v="1"/>
    <s v="plays"/>
    <x v="530"/>
    <d v="2015-06-23T21:00:00"/>
  </r>
  <r>
    <x v="0"/>
    <s v="US"/>
    <s v="USD"/>
    <x v="531"/>
    <n v="1478050429"/>
    <b v="0"/>
    <n v="31"/>
    <b v="1"/>
    <s v="theater/plays"/>
    <n v="1"/>
    <n v="129.03225806451613"/>
    <x v="1"/>
    <s v="plays"/>
    <x v="531"/>
    <d v="2016-12-17T01:59:00"/>
  </r>
  <r>
    <x v="0"/>
    <s v="US"/>
    <s v="USD"/>
    <x v="532"/>
    <n v="1460506208"/>
    <b v="0"/>
    <n v="173"/>
    <b v="1"/>
    <s v="theater/plays"/>
    <n v="1.2324999999999999"/>
    <n v="71.242774566473983"/>
    <x v="1"/>
    <s v="plays"/>
    <x v="532"/>
    <d v="2016-05-12T19:10:08"/>
  </r>
  <r>
    <x v="0"/>
    <s v="GB"/>
    <s v="GBP"/>
    <x v="533"/>
    <n v="1461320765"/>
    <b v="0"/>
    <n v="17"/>
    <b v="1"/>
    <s v="theater/plays"/>
    <n v="1.002"/>
    <n v="117.88235294117646"/>
    <x v="1"/>
    <s v="plays"/>
    <x v="533"/>
    <d v="2016-05-16T05:26:05"/>
  </r>
  <r>
    <x v="0"/>
    <s v="NO"/>
    <s v="NOK"/>
    <x v="534"/>
    <n v="1443036470"/>
    <b v="0"/>
    <n v="48"/>
    <b v="1"/>
    <s v="theater/plays"/>
    <n v="1.0466666666666666"/>
    <n v="327.08333333333331"/>
    <x v="1"/>
    <s v="plays"/>
    <x v="534"/>
    <d v="2015-11-01T18:00:00"/>
  </r>
  <r>
    <x v="0"/>
    <s v="GB"/>
    <s v="GBP"/>
    <x v="535"/>
    <n v="1481115905"/>
    <b v="0"/>
    <n v="59"/>
    <b v="1"/>
    <s v="theater/plays"/>
    <n v="1.0249999999999999"/>
    <n v="34.745762711864408"/>
    <x v="1"/>
    <s v="plays"/>
    <x v="535"/>
    <d v="2017-01-06T08:05:05"/>
  </r>
  <r>
    <x v="0"/>
    <s v="GB"/>
    <s v="GBP"/>
    <x v="536"/>
    <n v="1435133807"/>
    <b v="0"/>
    <n v="39"/>
    <b v="1"/>
    <s v="theater/plays"/>
    <n v="1.1825757575757576"/>
    <n v="100.06410256410257"/>
    <x v="1"/>
    <s v="plays"/>
    <x v="536"/>
    <d v="2015-08-03T13:00:00"/>
  </r>
  <r>
    <x v="0"/>
    <s v="US"/>
    <s v="USD"/>
    <x v="537"/>
    <n v="1444069591"/>
    <b v="0"/>
    <n v="59"/>
    <b v="1"/>
    <s v="theater/plays"/>
    <n v="1.2050000000000001"/>
    <n v="40.847457627118644"/>
    <x v="1"/>
    <s v="plays"/>
    <x v="537"/>
    <d v="2015-11-04T14:26:31"/>
  </r>
  <r>
    <x v="0"/>
    <s v="US"/>
    <s v="USD"/>
    <x v="538"/>
    <n v="1460574263"/>
    <b v="0"/>
    <n v="60"/>
    <b v="1"/>
    <s v="theater/plays"/>
    <n v="3.0242"/>
    <n v="252.01666666666668"/>
    <x v="1"/>
    <s v="plays"/>
    <x v="538"/>
    <d v="2016-05-13T14:04:23"/>
  </r>
  <r>
    <x v="0"/>
    <s v="GB"/>
    <s v="GBP"/>
    <x v="539"/>
    <n v="1465866707"/>
    <b v="0"/>
    <n v="20"/>
    <b v="1"/>
    <s v="theater/plays"/>
    <n v="1.00644"/>
    <n v="25.161000000000001"/>
    <x v="1"/>
    <s v="plays"/>
    <x v="539"/>
    <d v="2016-07-04T20:11:47"/>
  </r>
  <r>
    <x v="2"/>
    <s v="US"/>
    <s v="USD"/>
    <x v="540"/>
    <n v="1420486606"/>
    <b v="0"/>
    <n v="1"/>
    <b v="0"/>
    <s v="technology/web"/>
    <n v="6.666666666666667E-5"/>
    <n v="1"/>
    <x v="2"/>
    <s v="web"/>
    <x v="540"/>
    <d v="2015-02-04T14:36:46"/>
  </r>
  <r>
    <x v="2"/>
    <s v="US"/>
    <s v="USD"/>
    <x v="541"/>
    <n v="1443488834"/>
    <b v="0"/>
    <n v="1"/>
    <b v="0"/>
    <s v="technology/web"/>
    <n v="5.5555555555555558E-3"/>
    <n v="25"/>
    <x v="2"/>
    <s v="web"/>
    <x v="541"/>
    <d v="2015-10-28T20:07:14"/>
  </r>
  <r>
    <x v="2"/>
    <s v="US"/>
    <s v="USD"/>
    <x v="542"/>
    <n v="1457113316"/>
    <b v="0"/>
    <n v="1"/>
    <b v="0"/>
    <s v="technology/web"/>
    <n v="3.9999999999999998E-6"/>
    <n v="1"/>
    <x v="2"/>
    <s v="web"/>
    <x v="542"/>
    <d v="2016-05-03T11:41:56"/>
  </r>
  <r>
    <x v="2"/>
    <s v="AU"/>
    <s v="AUD"/>
    <x v="543"/>
    <n v="1412215962"/>
    <b v="0"/>
    <n v="2"/>
    <b v="0"/>
    <s v="technology/web"/>
    <n v="3.1818181818181819E-3"/>
    <n v="35"/>
    <x v="2"/>
    <s v="web"/>
    <x v="543"/>
    <d v="2014-10-31T21:12:42"/>
  </r>
  <r>
    <x v="2"/>
    <s v="US"/>
    <s v="USD"/>
    <x v="544"/>
    <n v="1465055160"/>
    <b v="0"/>
    <n v="2"/>
    <b v="0"/>
    <s v="technology/web"/>
    <n v="1.2E-2"/>
    <n v="3"/>
    <x v="2"/>
    <s v="web"/>
    <x v="544"/>
    <d v="2016-07-04T10:46:00"/>
  </r>
  <r>
    <x v="2"/>
    <s v="FR"/>
    <s v="EUR"/>
    <x v="545"/>
    <n v="1444140789"/>
    <b v="0"/>
    <n v="34"/>
    <b v="0"/>
    <s v="technology/web"/>
    <n v="0.27383999999999997"/>
    <n v="402.70588235294116"/>
    <x v="2"/>
    <s v="web"/>
    <x v="545"/>
    <d v="2015-11-15T10:13:09"/>
  </r>
  <r>
    <x v="2"/>
    <s v="US"/>
    <s v="USD"/>
    <x v="546"/>
    <n v="1441209715"/>
    <b v="0"/>
    <n v="2"/>
    <b v="0"/>
    <s v="technology/web"/>
    <n v="8.6666666666666663E-4"/>
    <n v="26"/>
    <x v="2"/>
    <s v="web"/>
    <x v="546"/>
    <d v="2015-10-17T11:01:55"/>
  </r>
  <r>
    <x v="2"/>
    <s v="GB"/>
    <s v="GBP"/>
    <x v="547"/>
    <n v="1452530564"/>
    <b v="0"/>
    <n v="0"/>
    <b v="0"/>
    <s v="technology/web"/>
    <n v="0"/>
    <e v="#DIV/0!"/>
    <x v="2"/>
    <s v="web"/>
    <x v="547"/>
    <d v="2016-02-10T11:42:44"/>
  </r>
  <r>
    <x v="2"/>
    <s v="GB"/>
    <s v="GBP"/>
    <x v="548"/>
    <n v="1443562848"/>
    <b v="0"/>
    <n v="1"/>
    <b v="0"/>
    <s v="technology/web"/>
    <n v="8.9999999999999998E-4"/>
    <n v="9"/>
    <x v="2"/>
    <s v="web"/>
    <x v="548"/>
    <d v="2015-10-29T16:40:48"/>
  </r>
  <r>
    <x v="2"/>
    <s v="GB"/>
    <s v="GBP"/>
    <x v="549"/>
    <n v="1433776622"/>
    <b v="0"/>
    <n v="8"/>
    <b v="0"/>
    <s v="technology/web"/>
    <n v="2.7199999999999998E-2"/>
    <n v="8.5"/>
    <x v="2"/>
    <s v="web"/>
    <x v="549"/>
    <d v="2015-07-08T10:17:02"/>
  </r>
  <r>
    <x v="2"/>
    <s v="CA"/>
    <s v="CAD"/>
    <x v="550"/>
    <n v="1484756245"/>
    <b v="0"/>
    <n v="4"/>
    <b v="0"/>
    <s v="technology/web"/>
    <n v="7.0000000000000001E-3"/>
    <n v="8.75"/>
    <x v="2"/>
    <s v="web"/>
    <x v="550"/>
    <d v="2017-01-31T00:00:00"/>
  </r>
  <r>
    <x v="2"/>
    <s v="US"/>
    <s v="USD"/>
    <x v="551"/>
    <n v="1434609424"/>
    <b v="0"/>
    <n v="28"/>
    <b v="0"/>
    <s v="technology/web"/>
    <n v="5.0413333333333331E-2"/>
    <n v="135.03571428571428"/>
    <x v="2"/>
    <s v="web"/>
    <x v="551"/>
    <d v="2015-08-01T12:53:00"/>
  </r>
  <r>
    <x v="2"/>
    <s v="CA"/>
    <s v="CAD"/>
    <x v="552"/>
    <n v="1447166896"/>
    <b v="0"/>
    <n v="0"/>
    <b v="0"/>
    <s v="technology/web"/>
    <n v="0"/>
    <e v="#DIV/0!"/>
    <x v="2"/>
    <s v="web"/>
    <x v="552"/>
    <d v="2016-01-09T09:48:16"/>
  </r>
  <r>
    <x v="2"/>
    <s v="US"/>
    <s v="USD"/>
    <x v="553"/>
    <n v="1413393391"/>
    <b v="0"/>
    <n v="6"/>
    <b v="0"/>
    <s v="technology/web"/>
    <n v="4.9199999999999999E-3"/>
    <n v="20.5"/>
    <x v="2"/>
    <s v="web"/>
    <x v="553"/>
    <d v="2014-11-14T13:16:31"/>
  </r>
  <r>
    <x v="2"/>
    <s v="US"/>
    <s v="USD"/>
    <x v="554"/>
    <n v="1411143972"/>
    <b v="0"/>
    <n v="22"/>
    <b v="0"/>
    <s v="technology/web"/>
    <n v="0.36589147286821705"/>
    <n v="64.36363636363636"/>
    <x v="2"/>
    <s v="web"/>
    <x v="554"/>
    <d v="2014-10-19T11:26:12"/>
  </r>
  <r>
    <x v="2"/>
    <s v="GB"/>
    <s v="GBP"/>
    <x v="555"/>
    <n v="1463128143"/>
    <b v="0"/>
    <n v="0"/>
    <b v="0"/>
    <s v="technology/web"/>
    <n v="0"/>
    <e v="#DIV/0!"/>
    <x v="2"/>
    <s v="web"/>
    <x v="555"/>
    <d v="2016-06-12T03:29:03"/>
  </r>
  <r>
    <x v="2"/>
    <s v="US"/>
    <s v="USD"/>
    <x v="556"/>
    <n v="1449520717"/>
    <b v="0"/>
    <n v="1"/>
    <b v="0"/>
    <s v="technology/web"/>
    <n v="2.5000000000000001E-2"/>
    <n v="200"/>
    <x v="2"/>
    <s v="web"/>
    <x v="556"/>
    <d v="2016-01-06T15:38:37"/>
  </r>
  <r>
    <x v="2"/>
    <s v="DE"/>
    <s v="EUR"/>
    <x v="557"/>
    <n v="1478126203"/>
    <b v="0"/>
    <n v="20"/>
    <b v="0"/>
    <s v="technology/web"/>
    <n v="9.1066666666666674E-3"/>
    <n v="68.3"/>
    <x v="2"/>
    <s v="web"/>
    <x v="557"/>
    <d v="2016-12-02T18:36:43"/>
  </r>
  <r>
    <x v="2"/>
    <s v="US"/>
    <s v="USD"/>
    <x v="558"/>
    <n v="1424639505"/>
    <b v="0"/>
    <n v="0"/>
    <b v="0"/>
    <s v="technology/web"/>
    <n v="0"/>
    <e v="#DIV/0!"/>
    <x v="2"/>
    <s v="web"/>
    <x v="558"/>
    <d v="2015-03-24T15:11:45"/>
  </r>
  <r>
    <x v="2"/>
    <s v="US"/>
    <s v="USD"/>
    <x v="559"/>
    <n v="1447397260"/>
    <b v="0"/>
    <n v="1"/>
    <b v="0"/>
    <s v="technology/web"/>
    <n v="2.0833333333333335E-4"/>
    <n v="50"/>
    <x v="2"/>
    <s v="web"/>
    <x v="559"/>
    <d v="2015-12-13T01:47:40"/>
  </r>
  <r>
    <x v="2"/>
    <s v="CA"/>
    <s v="CAD"/>
    <x v="560"/>
    <n v="1416249045"/>
    <b v="0"/>
    <n v="3"/>
    <b v="0"/>
    <s v="technology/web"/>
    <n v="1.2E-4"/>
    <n v="4"/>
    <x v="2"/>
    <s v="web"/>
    <x v="560"/>
    <d v="2014-12-17T13:30:45"/>
  </r>
  <r>
    <x v="2"/>
    <s v="US"/>
    <s v="USD"/>
    <x v="561"/>
    <n v="1442850513"/>
    <b v="0"/>
    <n v="2"/>
    <b v="0"/>
    <s v="technology/web"/>
    <n v="3.6666666666666666E-3"/>
    <n v="27.5"/>
    <x v="2"/>
    <s v="web"/>
    <x v="561"/>
    <d v="2015-10-26T10:48:33"/>
  </r>
  <r>
    <x v="2"/>
    <s v="NL"/>
    <s v="EUR"/>
    <x v="562"/>
    <n v="1479460815"/>
    <b v="0"/>
    <n v="0"/>
    <b v="0"/>
    <s v="technology/web"/>
    <n v="0"/>
    <e v="#DIV/0!"/>
    <x v="2"/>
    <s v="web"/>
    <x v="562"/>
    <d v="2016-12-18T04:20:15"/>
  </r>
  <r>
    <x v="2"/>
    <s v="AU"/>
    <s v="AUD"/>
    <x v="563"/>
    <n v="1421545247"/>
    <b v="0"/>
    <n v="2"/>
    <b v="0"/>
    <s v="technology/web"/>
    <n v="9.0666666666666662E-4"/>
    <n v="34"/>
    <x v="2"/>
    <s v="web"/>
    <x v="563"/>
    <d v="2015-02-16T20:40:47"/>
  </r>
  <r>
    <x v="2"/>
    <s v="FR"/>
    <s v="EUR"/>
    <x v="564"/>
    <n v="1455230275"/>
    <b v="0"/>
    <n v="1"/>
    <b v="0"/>
    <s v="technology/web"/>
    <n v="5.5555555555555558E-5"/>
    <n v="1"/>
    <x v="2"/>
    <s v="web"/>
    <x v="564"/>
    <d v="2016-03-12T17:37:55"/>
  </r>
  <r>
    <x v="2"/>
    <s v="GB"/>
    <s v="GBP"/>
    <x v="565"/>
    <n v="1433962249"/>
    <b v="0"/>
    <n v="0"/>
    <b v="0"/>
    <s v="technology/web"/>
    <n v="0"/>
    <e v="#DIV/0!"/>
    <x v="2"/>
    <s v="web"/>
    <x v="565"/>
    <d v="2015-07-10T13:50:49"/>
  </r>
  <r>
    <x v="2"/>
    <s v="US"/>
    <s v="USD"/>
    <x v="566"/>
    <n v="1465921533"/>
    <b v="0"/>
    <n v="1"/>
    <b v="0"/>
    <s v="technology/web"/>
    <n v="2.0000000000000001E-4"/>
    <n v="1"/>
    <x v="2"/>
    <s v="web"/>
    <x v="566"/>
    <d v="2016-07-14T11:25:33"/>
  </r>
  <r>
    <x v="2"/>
    <s v="US"/>
    <s v="USD"/>
    <x v="567"/>
    <n v="1417551194"/>
    <b v="0"/>
    <n v="0"/>
    <b v="0"/>
    <s v="technology/web"/>
    <n v="0"/>
    <e v="#DIV/0!"/>
    <x v="2"/>
    <s v="web"/>
    <x v="567"/>
    <d v="2015-01-01T15:13:14"/>
  </r>
  <r>
    <x v="2"/>
    <s v="NZ"/>
    <s v="NZD"/>
    <x v="568"/>
    <n v="1449785223"/>
    <b v="0"/>
    <n v="5"/>
    <b v="0"/>
    <s v="technology/web"/>
    <n v="0.01"/>
    <n v="49"/>
    <x v="2"/>
    <s v="web"/>
    <x v="568"/>
    <d v="2016-01-16T06:00:00"/>
  </r>
  <r>
    <x v="2"/>
    <s v="CA"/>
    <s v="CAD"/>
    <x v="569"/>
    <n v="1449087612"/>
    <b v="0"/>
    <n v="1"/>
    <b v="0"/>
    <s v="technology/web"/>
    <n v="8.0000000000000002E-3"/>
    <n v="20"/>
    <x v="2"/>
    <s v="web"/>
    <x v="569"/>
    <d v="2016-01-01T15:20:12"/>
  </r>
  <r>
    <x v="2"/>
    <s v="US"/>
    <s v="USD"/>
    <x v="570"/>
    <n v="1453230569"/>
    <b v="0"/>
    <n v="1"/>
    <b v="0"/>
    <s v="technology/web"/>
    <n v="1.6705882352941177E-3"/>
    <n v="142"/>
    <x v="2"/>
    <s v="web"/>
    <x v="570"/>
    <d v="2016-02-18T14:09:29"/>
  </r>
  <r>
    <x v="2"/>
    <s v="US"/>
    <s v="USD"/>
    <x v="571"/>
    <n v="1436297723"/>
    <b v="0"/>
    <n v="2"/>
    <b v="0"/>
    <s v="technology/web"/>
    <n v="4.2399999999999998E-3"/>
    <n v="53"/>
    <x v="2"/>
    <s v="web"/>
    <x v="571"/>
    <d v="2015-07-26T22:59:00"/>
  </r>
  <r>
    <x v="2"/>
    <s v="US"/>
    <s v="USD"/>
    <x v="572"/>
    <n v="1444065088"/>
    <b v="0"/>
    <n v="0"/>
    <b v="0"/>
    <s v="technology/web"/>
    <n v="0"/>
    <e v="#DIV/0!"/>
    <x v="2"/>
    <s v="web"/>
    <x v="572"/>
    <d v="2015-11-04T13:11:28"/>
  </r>
  <r>
    <x v="2"/>
    <s v="US"/>
    <s v="USD"/>
    <x v="573"/>
    <n v="1416445931"/>
    <b v="0"/>
    <n v="9"/>
    <b v="0"/>
    <s v="technology/web"/>
    <n v="3.892538925389254E-3"/>
    <n v="38.444444444444443"/>
    <x v="2"/>
    <s v="web"/>
    <x v="573"/>
    <d v="2015-01-17T20:12:00"/>
  </r>
  <r>
    <x v="2"/>
    <s v="GB"/>
    <s v="GBP"/>
    <x v="574"/>
    <n v="1474281507"/>
    <b v="0"/>
    <n v="4"/>
    <b v="0"/>
    <s v="technology/web"/>
    <n v="7.1556350626118068E-3"/>
    <n v="20"/>
    <x v="2"/>
    <s v="web"/>
    <x v="574"/>
    <d v="2016-10-19T05:38:27"/>
  </r>
  <r>
    <x v="2"/>
    <s v="DE"/>
    <s v="EUR"/>
    <x v="575"/>
    <n v="1431621443"/>
    <b v="0"/>
    <n v="4"/>
    <b v="0"/>
    <s v="technology/web"/>
    <n v="4.3166666666666666E-3"/>
    <n v="64.75"/>
    <x v="2"/>
    <s v="web"/>
    <x v="575"/>
    <d v="2015-06-13T11:37:23"/>
  </r>
  <r>
    <x v="2"/>
    <s v="US"/>
    <s v="USD"/>
    <x v="576"/>
    <n v="1422357552"/>
    <b v="0"/>
    <n v="1"/>
    <b v="0"/>
    <s v="technology/web"/>
    <n v="1.2500000000000001E-5"/>
    <n v="1"/>
    <x v="2"/>
    <s v="web"/>
    <x v="576"/>
    <d v="2015-03-28T05:19:12"/>
  </r>
  <r>
    <x v="2"/>
    <s v="US"/>
    <s v="USD"/>
    <x v="577"/>
    <n v="1458569302"/>
    <b v="0"/>
    <n v="1"/>
    <b v="0"/>
    <s v="technology/web"/>
    <n v="2E-3"/>
    <n v="10"/>
    <x v="2"/>
    <s v="web"/>
    <x v="577"/>
    <d v="2016-05-20T09:08:22"/>
  </r>
  <r>
    <x v="2"/>
    <s v="GB"/>
    <s v="GBP"/>
    <x v="578"/>
    <n v="1439560393"/>
    <b v="0"/>
    <n v="7"/>
    <b v="0"/>
    <s v="technology/web"/>
    <n v="1.12E-4"/>
    <n v="2"/>
    <x v="2"/>
    <s v="web"/>
    <x v="578"/>
    <d v="2015-09-07T08:53:13"/>
  </r>
  <r>
    <x v="2"/>
    <s v="US"/>
    <s v="USD"/>
    <x v="579"/>
    <n v="1416947223"/>
    <b v="0"/>
    <n v="5"/>
    <b v="0"/>
    <s v="technology/web"/>
    <n v="1.4583333333333334E-2"/>
    <n v="35"/>
    <x v="2"/>
    <s v="web"/>
    <x v="579"/>
    <d v="2014-12-25T15:27:03"/>
  </r>
  <r>
    <x v="2"/>
    <s v="US"/>
    <s v="USD"/>
    <x v="580"/>
    <n v="1471988867"/>
    <b v="0"/>
    <n v="1"/>
    <b v="0"/>
    <s v="technology/web"/>
    <n v="3.3333333333333332E-4"/>
    <n v="1"/>
    <x v="2"/>
    <s v="web"/>
    <x v="580"/>
    <d v="2016-09-22T16:47:47"/>
  </r>
  <r>
    <x v="2"/>
    <s v="US"/>
    <s v="USD"/>
    <x v="581"/>
    <n v="1435882704"/>
    <b v="0"/>
    <n v="0"/>
    <b v="0"/>
    <s v="technology/web"/>
    <n v="0"/>
    <e v="#DIV/0!"/>
    <x v="2"/>
    <s v="web"/>
    <x v="581"/>
    <d v="2015-08-01T19:18:24"/>
  </r>
  <r>
    <x v="2"/>
    <s v="US"/>
    <s v="USD"/>
    <x v="582"/>
    <n v="1424454319"/>
    <b v="0"/>
    <n v="0"/>
    <b v="0"/>
    <s v="technology/web"/>
    <n v="0"/>
    <e v="#DIV/0!"/>
    <x v="2"/>
    <s v="web"/>
    <x v="582"/>
    <d v="2015-03-15T13:00:00"/>
  </r>
  <r>
    <x v="2"/>
    <s v="US"/>
    <s v="USD"/>
    <x v="583"/>
    <n v="1424212287"/>
    <b v="0"/>
    <n v="1"/>
    <b v="0"/>
    <s v="technology/web"/>
    <n v="1.1111111111111112E-4"/>
    <n v="1"/>
    <x v="2"/>
    <s v="web"/>
    <x v="583"/>
    <d v="2015-03-19T16:31:27"/>
  </r>
  <r>
    <x v="2"/>
    <s v="US"/>
    <s v="USD"/>
    <x v="584"/>
    <n v="1423933916"/>
    <b v="0"/>
    <n v="2"/>
    <b v="0"/>
    <s v="technology/web"/>
    <n v="0.01"/>
    <n v="5"/>
    <x v="2"/>
    <s v="web"/>
    <x v="584"/>
    <d v="2015-03-16T11:11:56"/>
  </r>
  <r>
    <x v="2"/>
    <s v="GB"/>
    <s v="GBP"/>
    <x v="585"/>
    <n v="1444123377"/>
    <b v="0"/>
    <n v="0"/>
    <b v="0"/>
    <s v="technology/web"/>
    <n v="0"/>
    <e v="#DIV/0!"/>
    <x v="2"/>
    <s v="web"/>
    <x v="585"/>
    <d v="2015-11-30T19:00:00"/>
  </r>
  <r>
    <x v="2"/>
    <s v="US"/>
    <s v="USD"/>
    <x v="586"/>
    <n v="1421440207"/>
    <b v="0"/>
    <n v="4"/>
    <b v="0"/>
    <s v="technology/web"/>
    <n v="5.5999999999999999E-3"/>
    <n v="14"/>
    <x v="2"/>
    <s v="web"/>
    <x v="586"/>
    <d v="2015-02-15T15:30:07"/>
  </r>
  <r>
    <x v="2"/>
    <s v="CA"/>
    <s v="CAD"/>
    <x v="587"/>
    <n v="1426615833"/>
    <b v="0"/>
    <n v="7"/>
    <b v="0"/>
    <s v="technology/web"/>
    <n v="9.0833333333333335E-2"/>
    <n v="389.28571428571428"/>
    <x v="2"/>
    <s v="web"/>
    <x v="587"/>
    <d v="2015-04-16T13:10:33"/>
  </r>
  <r>
    <x v="2"/>
    <s v="IT"/>
    <s v="EUR"/>
    <x v="588"/>
    <n v="1474223286"/>
    <b v="0"/>
    <n v="2"/>
    <b v="0"/>
    <s v="technology/web"/>
    <n v="3.3444444444444443E-2"/>
    <n v="150.5"/>
    <x v="2"/>
    <s v="web"/>
    <x v="588"/>
    <d v="2016-11-17T14:28:06"/>
  </r>
  <r>
    <x v="2"/>
    <s v="US"/>
    <s v="USD"/>
    <x v="589"/>
    <n v="1435070699"/>
    <b v="0"/>
    <n v="1"/>
    <b v="0"/>
    <s v="technology/web"/>
    <n v="1.3333333333333334E-4"/>
    <n v="1"/>
    <x v="2"/>
    <s v="web"/>
    <x v="589"/>
    <d v="2015-07-08T09:44:59"/>
  </r>
  <r>
    <x v="2"/>
    <s v="GB"/>
    <s v="GBP"/>
    <x v="590"/>
    <n v="1452259131"/>
    <b v="0"/>
    <n v="9"/>
    <b v="0"/>
    <s v="technology/web"/>
    <n v="4.4600000000000001E-2"/>
    <n v="24.777777777777779"/>
    <x v="2"/>
    <s v="web"/>
    <x v="590"/>
    <d v="2016-02-08T08:01:00"/>
  </r>
  <r>
    <x v="2"/>
    <s v="US"/>
    <s v="USD"/>
    <x v="591"/>
    <n v="1434978130"/>
    <b v="0"/>
    <n v="2"/>
    <b v="0"/>
    <s v="technology/web"/>
    <n v="6.0999999999999997E-4"/>
    <n v="30.5"/>
    <x v="2"/>
    <s v="web"/>
    <x v="591"/>
    <d v="2015-07-22T08:02:10"/>
  </r>
  <r>
    <x v="2"/>
    <s v="US"/>
    <s v="USD"/>
    <x v="592"/>
    <n v="1414992860"/>
    <b v="0"/>
    <n v="1"/>
    <b v="0"/>
    <s v="technology/web"/>
    <n v="3.3333333333333333E-2"/>
    <n v="250"/>
    <x v="2"/>
    <s v="web"/>
    <x v="592"/>
    <d v="2014-12-03T00:34:20"/>
  </r>
  <r>
    <x v="2"/>
    <s v="GB"/>
    <s v="GBP"/>
    <x v="593"/>
    <n v="1425744945"/>
    <b v="0"/>
    <n v="7"/>
    <b v="0"/>
    <s v="technology/web"/>
    <n v="0.23"/>
    <n v="16.428571428571427"/>
    <x v="2"/>
    <s v="web"/>
    <x v="593"/>
    <d v="2015-04-06T10:15:45"/>
  </r>
  <r>
    <x v="2"/>
    <s v="US"/>
    <s v="USD"/>
    <x v="594"/>
    <n v="1458240206"/>
    <b v="0"/>
    <n v="2"/>
    <b v="0"/>
    <s v="technology/web"/>
    <n v="1.0399999999999999E-3"/>
    <n v="13"/>
    <x v="2"/>
    <s v="web"/>
    <x v="594"/>
    <d v="2016-04-16T13:43:26"/>
  </r>
  <r>
    <x v="2"/>
    <s v="US"/>
    <s v="USD"/>
    <x v="595"/>
    <n v="1426815638"/>
    <b v="0"/>
    <n v="8"/>
    <b v="0"/>
    <s v="technology/web"/>
    <n v="4.2599999999999999E-3"/>
    <n v="53.25"/>
    <x v="2"/>
    <s v="web"/>
    <x v="595"/>
    <d v="2015-05-03T20:40:38"/>
  </r>
  <r>
    <x v="2"/>
    <s v="US"/>
    <s v="USD"/>
    <x v="596"/>
    <n v="1475530292"/>
    <b v="0"/>
    <n v="2"/>
    <b v="0"/>
    <s v="technology/web"/>
    <n v="2.9999999999999997E-4"/>
    <n v="3"/>
    <x v="2"/>
    <s v="web"/>
    <x v="596"/>
    <d v="2016-11-02T16:31:32"/>
  </r>
  <r>
    <x v="2"/>
    <s v="US"/>
    <s v="USD"/>
    <x v="597"/>
    <n v="1466787335"/>
    <b v="0"/>
    <n v="2"/>
    <b v="0"/>
    <s v="technology/web"/>
    <n v="2.6666666666666666E-3"/>
    <n v="10"/>
    <x v="2"/>
    <s v="web"/>
    <x v="597"/>
    <d v="2016-07-31T11:00:00"/>
  </r>
  <r>
    <x v="2"/>
    <s v="US"/>
    <s v="USD"/>
    <x v="598"/>
    <n v="1415145781"/>
    <b v="0"/>
    <n v="7"/>
    <b v="0"/>
    <s v="technology/web"/>
    <n v="0.34"/>
    <n v="121.42857142857143"/>
    <x v="2"/>
    <s v="web"/>
    <x v="598"/>
    <d v="2014-12-04T19:03:01"/>
  </r>
  <r>
    <x v="2"/>
    <s v="US"/>
    <s v="USD"/>
    <x v="599"/>
    <n v="1423769402"/>
    <b v="0"/>
    <n v="2"/>
    <b v="0"/>
    <s v="technology/web"/>
    <n v="6.2E-4"/>
    <n v="15.5"/>
    <x v="2"/>
    <s v="web"/>
    <x v="599"/>
    <d v="2015-03-08T10:16:00"/>
  </r>
  <r>
    <x v="1"/>
    <s v="US"/>
    <s v="USD"/>
    <x v="600"/>
    <n v="1426014562"/>
    <b v="0"/>
    <n v="1"/>
    <b v="0"/>
    <s v="technology/web"/>
    <n v="0.02"/>
    <n v="100"/>
    <x v="2"/>
    <s v="web"/>
    <x v="600"/>
    <d v="2015-05-09T14:09:22"/>
  </r>
  <r>
    <x v="1"/>
    <s v="CA"/>
    <s v="CAD"/>
    <x v="601"/>
    <n v="1417034139"/>
    <b v="0"/>
    <n v="6"/>
    <b v="0"/>
    <s v="technology/web"/>
    <n v="1.4E-2"/>
    <n v="23.333333333333332"/>
    <x v="2"/>
    <s v="web"/>
    <x v="601"/>
    <d v="2014-12-26T15:35:39"/>
  </r>
  <r>
    <x v="1"/>
    <s v="US"/>
    <s v="USD"/>
    <x v="602"/>
    <n v="1432062215"/>
    <b v="0"/>
    <n v="0"/>
    <b v="0"/>
    <s v="technology/web"/>
    <n v="0"/>
    <e v="#DIV/0!"/>
    <x v="2"/>
    <s v="web"/>
    <x v="602"/>
    <d v="2015-06-18T14:03:35"/>
  </r>
  <r>
    <x v="1"/>
    <s v="US"/>
    <s v="USD"/>
    <x v="603"/>
    <n v="1405437623"/>
    <b v="0"/>
    <n v="13"/>
    <b v="0"/>
    <s v="technology/web"/>
    <n v="3.9334666666666664E-2"/>
    <n v="45.386153846153846"/>
    <x v="2"/>
    <s v="web"/>
    <x v="603"/>
    <d v="2014-08-14T10:20:23"/>
  </r>
  <r>
    <x v="1"/>
    <s v="US"/>
    <s v="USD"/>
    <x v="604"/>
    <n v="1406595056"/>
    <b v="0"/>
    <n v="0"/>
    <b v="0"/>
    <s v="technology/web"/>
    <n v="0"/>
    <e v="#DIV/0!"/>
    <x v="2"/>
    <s v="web"/>
    <x v="604"/>
    <d v="2014-08-27T19:50:56"/>
  </r>
  <r>
    <x v="1"/>
    <s v="US"/>
    <s v="USD"/>
    <x v="605"/>
    <n v="1436430908"/>
    <b v="0"/>
    <n v="8"/>
    <b v="0"/>
    <s v="technology/web"/>
    <n v="2.6200000000000001E-2"/>
    <n v="16.375"/>
    <x v="2"/>
    <s v="web"/>
    <x v="605"/>
    <d v="2015-08-23T03:35:08"/>
  </r>
  <r>
    <x v="1"/>
    <s v="NL"/>
    <s v="EUR"/>
    <x v="606"/>
    <n v="1428507409"/>
    <b v="0"/>
    <n v="1"/>
    <b v="0"/>
    <s v="technology/web"/>
    <n v="2E-3"/>
    <n v="10"/>
    <x v="2"/>
    <s v="web"/>
    <x v="606"/>
    <d v="2015-05-24T10:00:00"/>
  </r>
  <r>
    <x v="1"/>
    <s v="US"/>
    <s v="USD"/>
    <x v="607"/>
    <n v="1445629736"/>
    <b v="0"/>
    <n v="0"/>
    <b v="0"/>
    <s v="technology/web"/>
    <n v="0"/>
    <e v="#DIV/0!"/>
    <x v="2"/>
    <s v="web"/>
    <x v="607"/>
    <d v="2015-11-22T15:48:56"/>
  </r>
  <r>
    <x v="1"/>
    <s v="US"/>
    <s v="USD"/>
    <x v="608"/>
    <n v="1431813980"/>
    <b v="0"/>
    <n v="5"/>
    <b v="0"/>
    <s v="technology/web"/>
    <n v="9.7400000000000004E-3"/>
    <n v="292.2"/>
    <x v="2"/>
    <s v="web"/>
    <x v="608"/>
    <d v="2015-06-15T17:06:20"/>
  </r>
  <r>
    <x v="1"/>
    <s v="GB"/>
    <s v="GBP"/>
    <x v="609"/>
    <n v="1446166144"/>
    <b v="0"/>
    <n v="1"/>
    <b v="0"/>
    <s v="technology/web"/>
    <n v="6.41025641025641E-3"/>
    <n v="5"/>
    <x v="2"/>
    <s v="web"/>
    <x v="609"/>
    <d v="2015-11-28T20:49:04"/>
  </r>
  <r>
    <x v="1"/>
    <s v="US"/>
    <s v="USD"/>
    <x v="610"/>
    <n v="1427140586"/>
    <b v="0"/>
    <n v="0"/>
    <b v="0"/>
    <s v="technology/web"/>
    <n v="0"/>
    <e v="#DIV/0!"/>
    <x v="2"/>
    <s v="web"/>
    <x v="610"/>
    <d v="2015-04-22T14:56:26"/>
  </r>
  <r>
    <x v="1"/>
    <s v="FR"/>
    <s v="EUR"/>
    <x v="611"/>
    <n v="1448026037"/>
    <b v="0"/>
    <n v="0"/>
    <b v="0"/>
    <s v="technology/web"/>
    <n v="0"/>
    <e v="#DIV/0!"/>
    <x v="2"/>
    <s v="web"/>
    <x v="611"/>
    <d v="2016-01-19T08:27:17"/>
  </r>
  <r>
    <x v="1"/>
    <s v="IT"/>
    <s v="EUR"/>
    <x v="612"/>
    <n v="1470185146"/>
    <b v="0"/>
    <n v="0"/>
    <b v="0"/>
    <s v="technology/web"/>
    <n v="0"/>
    <e v="#DIV/0!"/>
    <x v="2"/>
    <s v="web"/>
    <x v="612"/>
    <d v="2016-09-01T19:45:46"/>
  </r>
  <r>
    <x v="1"/>
    <s v="US"/>
    <s v="USD"/>
    <x v="613"/>
    <n v="1441022120"/>
    <b v="0"/>
    <n v="121"/>
    <b v="0"/>
    <s v="technology/web"/>
    <n v="0.21363333333333334"/>
    <n v="105.93388429752066"/>
    <x v="2"/>
    <s v="web"/>
    <x v="613"/>
    <d v="2015-09-30T23:59:00"/>
  </r>
  <r>
    <x v="1"/>
    <s v="US"/>
    <s v="USD"/>
    <x v="614"/>
    <n v="1464139740"/>
    <b v="0"/>
    <n v="0"/>
    <b v="0"/>
    <s v="technology/web"/>
    <n v="0"/>
    <e v="#DIV/0!"/>
    <x v="2"/>
    <s v="web"/>
    <x v="614"/>
    <d v="2016-06-23T20:29:00"/>
  </r>
  <r>
    <x v="1"/>
    <s v="NZ"/>
    <s v="NZD"/>
    <x v="615"/>
    <n v="1440557759"/>
    <b v="0"/>
    <n v="0"/>
    <b v="0"/>
    <s v="technology/web"/>
    <n v="0"/>
    <e v="#DIV/0!"/>
    <x v="2"/>
    <s v="web"/>
    <x v="615"/>
    <d v="2015-09-24T21:55:59"/>
  </r>
  <r>
    <x v="1"/>
    <s v="FR"/>
    <s v="EUR"/>
    <x v="616"/>
    <n v="1485421307"/>
    <b v="0"/>
    <n v="0"/>
    <b v="0"/>
    <s v="technology/web"/>
    <n v="0"/>
    <e v="#DIV/0!"/>
    <x v="2"/>
    <s v="web"/>
    <x v="616"/>
    <d v="2017-02-25T04:01:47"/>
  </r>
  <r>
    <x v="1"/>
    <s v="GB"/>
    <s v="GBP"/>
    <x v="617"/>
    <n v="1427184843"/>
    <b v="0"/>
    <n v="3"/>
    <b v="0"/>
    <s v="technology/web"/>
    <n v="0.03"/>
    <n v="20"/>
    <x v="2"/>
    <s v="web"/>
    <x v="617"/>
    <d v="2015-05-08T03:14:03"/>
  </r>
  <r>
    <x v="1"/>
    <s v="US"/>
    <s v="USD"/>
    <x v="618"/>
    <n v="1447097203"/>
    <b v="0"/>
    <n v="0"/>
    <b v="0"/>
    <s v="technology/web"/>
    <n v="0"/>
    <e v="#DIV/0!"/>
    <x v="2"/>
    <s v="web"/>
    <x v="618"/>
    <d v="2015-12-09T14:26:43"/>
  </r>
  <r>
    <x v="1"/>
    <s v="US"/>
    <s v="USD"/>
    <x v="619"/>
    <n v="1411745790"/>
    <b v="0"/>
    <n v="1"/>
    <b v="0"/>
    <s v="technology/web"/>
    <n v="3.9999999999999998E-7"/>
    <n v="1"/>
    <x v="2"/>
    <s v="web"/>
    <x v="619"/>
    <d v="2014-11-25T11:36:30"/>
  </r>
  <r>
    <x v="1"/>
    <s v="CA"/>
    <s v="CAD"/>
    <x v="620"/>
    <n v="1405098738"/>
    <b v="0"/>
    <n v="1"/>
    <b v="0"/>
    <s v="technology/web"/>
    <n v="0.01"/>
    <n v="300"/>
    <x v="2"/>
    <s v="web"/>
    <x v="620"/>
    <d v="2014-08-25T12:12:18"/>
  </r>
  <r>
    <x v="1"/>
    <s v="US"/>
    <s v="USD"/>
    <x v="621"/>
    <n v="1465342937"/>
    <b v="0"/>
    <n v="3"/>
    <b v="0"/>
    <s v="technology/web"/>
    <n v="1.044E-2"/>
    <n v="87"/>
    <x v="2"/>
    <s v="web"/>
    <x v="621"/>
    <d v="2016-07-07T18:42:17"/>
  </r>
  <r>
    <x v="1"/>
    <s v="US"/>
    <s v="USD"/>
    <x v="622"/>
    <n v="1465670138"/>
    <b v="0"/>
    <n v="9"/>
    <b v="0"/>
    <s v="technology/web"/>
    <n v="5.6833333333333333E-2"/>
    <n v="37.888888888888886"/>
    <x v="2"/>
    <s v="web"/>
    <x v="622"/>
    <d v="2016-07-01T13:35:38"/>
  </r>
  <r>
    <x v="1"/>
    <s v="AU"/>
    <s v="AUD"/>
    <x v="623"/>
    <n v="1430179997"/>
    <b v="0"/>
    <n v="0"/>
    <b v="0"/>
    <s v="technology/web"/>
    <n v="0"/>
    <e v="#DIV/0!"/>
    <x v="2"/>
    <s v="web"/>
    <x v="623"/>
    <d v="2015-05-27T19:13:17"/>
  </r>
  <r>
    <x v="1"/>
    <s v="US"/>
    <s v="USD"/>
    <x v="624"/>
    <n v="1429055041"/>
    <b v="0"/>
    <n v="0"/>
    <b v="0"/>
    <s v="technology/web"/>
    <n v="0"/>
    <e v="#DIV/0!"/>
    <x v="2"/>
    <s v="web"/>
    <x v="624"/>
    <d v="2015-05-14T18:44:01"/>
  </r>
  <r>
    <x v="1"/>
    <s v="CA"/>
    <s v="CAD"/>
    <x v="625"/>
    <n v="1487971777"/>
    <b v="0"/>
    <n v="0"/>
    <b v="0"/>
    <s v="technology/web"/>
    <n v="0"/>
    <e v="#DIV/0!"/>
    <x v="2"/>
    <s v="web"/>
    <x v="625"/>
    <d v="2017-03-26T15:29:37"/>
  </r>
  <r>
    <x v="1"/>
    <s v="US"/>
    <s v="USD"/>
    <x v="626"/>
    <n v="1436793939"/>
    <b v="0"/>
    <n v="39"/>
    <b v="0"/>
    <s v="technology/web"/>
    <n v="0.17380000000000001"/>
    <n v="111.41025641025641"/>
    <x v="2"/>
    <s v="web"/>
    <x v="626"/>
    <d v="2015-08-15T08:22:00"/>
  </r>
  <r>
    <x v="1"/>
    <s v="SE"/>
    <s v="SEK"/>
    <x v="627"/>
    <n v="1452842511"/>
    <b v="0"/>
    <n v="1"/>
    <b v="0"/>
    <s v="technology/web"/>
    <n v="2.0000000000000001E-4"/>
    <n v="90"/>
    <x v="2"/>
    <s v="web"/>
    <x v="627"/>
    <d v="2016-03-14T18:00:00"/>
  </r>
  <r>
    <x v="1"/>
    <s v="US"/>
    <s v="USD"/>
    <x v="628"/>
    <n v="1402677457"/>
    <b v="0"/>
    <n v="0"/>
    <b v="0"/>
    <s v="technology/web"/>
    <n v="0"/>
    <e v="#DIV/0!"/>
    <x v="2"/>
    <s v="web"/>
    <x v="628"/>
    <d v="2014-07-13T11:37:37"/>
  </r>
  <r>
    <x v="1"/>
    <s v="AU"/>
    <s v="AUD"/>
    <x v="629"/>
    <n v="1460647108"/>
    <b v="0"/>
    <n v="3"/>
    <b v="0"/>
    <s v="technology/web"/>
    <n v="1.75E-3"/>
    <n v="116.66666666666667"/>
    <x v="2"/>
    <s v="web"/>
    <x v="629"/>
    <d v="2016-05-14T10:18:28"/>
  </r>
  <r>
    <x v="1"/>
    <s v="US"/>
    <s v="USD"/>
    <x v="630"/>
    <n v="1438959121"/>
    <b v="0"/>
    <n v="1"/>
    <b v="0"/>
    <s v="technology/web"/>
    <n v="8.3340278356529708E-4"/>
    <n v="10"/>
    <x v="2"/>
    <s v="web"/>
    <x v="630"/>
    <d v="2015-09-06T00:10:00"/>
  </r>
  <r>
    <x v="1"/>
    <s v="CA"/>
    <s v="CAD"/>
    <x v="631"/>
    <n v="1461954729"/>
    <b v="0"/>
    <n v="9"/>
    <b v="0"/>
    <s v="technology/web"/>
    <n v="1.38E-2"/>
    <n v="76.666666666666671"/>
    <x v="2"/>
    <s v="web"/>
    <x v="631"/>
    <d v="2016-05-28T13:32:09"/>
  </r>
  <r>
    <x v="1"/>
    <s v="NL"/>
    <s v="EUR"/>
    <x v="632"/>
    <n v="1445874565"/>
    <b v="0"/>
    <n v="0"/>
    <b v="0"/>
    <s v="technology/web"/>
    <n v="0"/>
    <e v="#DIV/0!"/>
    <x v="2"/>
    <s v="web"/>
    <x v="632"/>
    <d v="2015-11-25T11:49:25"/>
  </r>
  <r>
    <x v="1"/>
    <s v="US"/>
    <s v="USD"/>
    <x v="633"/>
    <n v="1463469062"/>
    <b v="0"/>
    <n v="25"/>
    <b v="0"/>
    <s v="technology/web"/>
    <n v="0.1245"/>
    <n v="49.8"/>
    <x v="2"/>
    <s v="web"/>
    <x v="633"/>
    <d v="2016-06-17T18:00:00"/>
  </r>
  <r>
    <x v="1"/>
    <s v="US"/>
    <s v="USD"/>
    <x v="634"/>
    <n v="1422397029"/>
    <b v="0"/>
    <n v="1"/>
    <b v="0"/>
    <s v="technology/web"/>
    <n v="2.0000000000000001E-4"/>
    <n v="1"/>
    <x v="2"/>
    <s v="web"/>
    <x v="634"/>
    <d v="2015-02-26T17:17:09"/>
  </r>
  <r>
    <x v="1"/>
    <s v="US"/>
    <s v="USD"/>
    <x v="635"/>
    <n v="1426212762"/>
    <b v="0"/>
    <n v="1"/>
    <b v="0"/>
    <s v="technology/web"/>
    <n v="8.0000000000000007E-5"/>
    <n v="2"/>
    <x v="2"/>
    <s v="web"/>
    <x v="635"/>
    <d v="2015-04-11T21:12:42"/>
  </r>
  <r>
    <x v="1"/>
    <s v="GB"/>
    <s v="GBP"/>
    <x v="636"/>
    <n v="1430996150"/>
    <b v="0"/>
    <n v="1"/>
    <b v="0"/>
    <s v="technology/web"/>
    <n v="2E-3"/>
    <n v="4"/>
    <x v="2"/>
    <s v="web"/>
    <x v="636"/>
    <d v="2015-06-06T05:47:00"/>
  </r>
  <r>
    <x v="1"/>
    <s v="GB"/>
    <s v="GBP"/>
    <x v="637"/>
    <n v="1485558318"/>
    <b v="0"/>
    <n v="0"/>
    <b v="0"/>
    <s v="technology/web"/>
    <n v="0"/>
    <e v="#DIV/0!"/>
    <x v="2"/>
    <s v="web"/>
    <x v="637"/>
    <d v="2017-02-25T18:04:00"/>
  </r>
  <r>
    <x v="1"/>
    <s v="DE"/>
    <s v="EUR"/>
    <x v="638"/>
    <n v="1485267262"/>
    <b v="0"/>
    <n v="6"/>
    <b v="0"/>
    <s v="technology/web"/>
    <n v="9.0000000000000006E-5"/>
    <n v="3"/>
    <x v="2"/>
    <s v="web"/>
    <x v="638"/>
    <d v="2017-03-25T08:14:22"/>
  </r>
  <r>
    <x v="1"/>
    <s v="US"/>
    <s v="USD"/>
    <x v="639"/>
    <n v="1408024795"/>
    <b v="0"/>
    <n v="1"/>
    <b v="0"/>
    <s v="technology/web"/>
    <n v="9.9999999999999995E-7"/>
    <n v="1"/>
    <x v="2"/>
    <s v="web"/>
    <x v="639"/>
    <d v="2014-10-13T08:59:55"/>
  </r>
  <r>
    <x v="0"/>
    <s v="FR"/>
    <s v="EUR"/>
    <x v="640"/>
    <n v="1478685915"/>
    <b v="0"/>
    <n v="2"/>
    <b v="1"/>
    <s v="technology/wearables"/>
    <n v="1.4428571428571428"/>
    <n v="50.5"/>
    <x v="2"/>
    <s v="wearables"/>
    <x v="640"/>
    <d v="2016-11-24T18:00:00"/>
  </r>
  <r>
    <x v="0"/>
    <s v="US"/>
    <s v="USD"/>
    <x v="641"/>
    <n v="1436881248"/>
    <b v="0"/>
    <n v="315"/>
    <b v="1"/>
    <s v="technology/wearables"/>
    <n v="1.1916249999999999"/>
    <n v="151.31746031746033"/>
    <x v="2"/>
    <s v="wearables"/>
    <x v="641"/>
    <d v="2015-08-13T08:40:48"/>
  </r>
  <r>
    <x v="0"/>
    <s v="DE"/>
    <s v="EUR"/>
    <x v="642"/>
    <n v="1436888274"/>
    <b v="0"/>
    <n v="2174"/>
    <b v="1"/>
    <s v="technology/wearables"/>
    <n v="14.604850000000001"/>
    <n v="134.3592456301748"/>
    <x v="2"/>
    <s v="wearables"/>
    <x v="642"/>
    <d v="2015-08-19T10:37:54"/>
  </r>
  <r>
    <x v="0"/>
    <s v="US"/>
    <s v="USD"/>
    <x v="643"/>
    <n v="1428333875"/>
    <b v="0"/>
    <n v="152"/>
    <b v="1"/>
    <s v="technology/wearables"/>
    <n v="1.0580799999999999"/>
    <n v="174.02631578947367"/>
    <x v="2"/>
    <s v="wearables"/>
    <x v="643"/>
    <d v="2015-05-31T10:24:35"/>
  </r>
  <r>
    <x v="0"/>
    <s v="US"/>
    <s v="USD"/>
    <x v="644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x v="0"/>
    <s v="US"/>
    <s v="USD"/>
    <x v="645"/>
    <n v="1468370274"/>
    <b v="0"/>
    <n v="237"/>
    <b v="1"/>
    <s v="technology/wearables"/>
    <n v="2.7869999999999999"/>
    <n v="23.518987341772153"/>
    <x v="2"/>
    <s v="wearables"/>
    <x v="645"/>
    <d v="2016-08-11T19:37:54"/>
  </r>
  <r>
    <x v="0"/>
    <s v="US"/>
    <s v="USD"/>
    <x v="646"/>
    <n v="1405196867"/>
    <b v="0"/>
    <n v="27"/>
    <b v="1"/>
    <s v="technology/wearables"/>
    <n v="1.3187625000000001"/>
    <n v="39.074444444444445"/>
    <x v="2"/>
    <s v="wearables"/>
    <x v="646"/>
    <d v="2014-08-11T15:27:47"/>
  </r>
  <r>
    <x v="0"/>
    <s v="CA"/>
    <s v="CAD"/>
    <x v="647"/>
    <n v="1455647149"/>
    <b v="0"/>
    <n v="17"/>
    <b v="1"/>
    <s v="technology/wearables"/>
    <n v="1.0705"/>
    <n v="125.94117647058823"/>
    <x v="2"/>
    <s v="wearables"/>
    <x v="647"/>
    <d v="2016-03-17T12:25:49"/>
  </r>
  <r>
    <x v="0"/>
    <s v="US"/>
    <s v="USD"/>
    <x v="648"/>
    <n v="1410280708"/>
    <b v="0"/>
    <n v="27"/>
    <b v="1"/>
    <s v="technology/wearables"/>
    <n v="1.2682285714285715"/>
    <n v="1644"/>
    <x v="2"/>
    <s v="wearables"/>
    <x v="648"/>
    <d v="2014-10-14T11:38:28"/>
  </r>
  <r>
    <x v="0"/>
    <s v="US"/>
    <s v="USD"/>
    <x v="649"/>
    <n v="1409090013"/>
    <b v="0"/>
    <n v="82"/>
    <b v="1"/>
    <s v="technology/wearables"/>
    <n v="1.3996"/>
    <n v="42.670731707317074"/>
    <x v="2"/>
    <s v="wearables"/>
    <x v="649"/>
    <d v="2014-09-16T16:53:33"/>
  </r>
  <r>
    <x v="0"/>
    <s v="US"/>
    <s v="USD"/>
    <x v="650"/>
    <n v="1413766384"/>
    <b v="0"/>
    <n v="48"/>
    <b v="1"/>
    <s v="technology/wearables"/>
    <n v="1.1240000000000001"/>
    <n v="35.125"/>
    <x v="2"/>
    <s v="wearables"/>
    <x v="650"/>
    <d v="2014-12-18T20:53:04"/>
  </r>
  <r>
    <x v="0"/>
    <s v="US"/>
    <s v="USD"/>
    <x v="651"/>
    <n v="1415838311"/>
    <b v="0"/>
    <n v="105"/>
    <b v="1"/>
    <s v="technology/wearables"/>
    <n v="1.00528"/>
    <n v="239.35238095238094"/>
    <x v="2"/>
    <s v="wearables"/>
    <x v="651"/>
    <d v="2014-12-12T19:25:11"/>
  </r>
  <r>
    <x v="0"/>
    <s v="US"/>
    <s v="USD"/>
    <x v="652"/>
    <n v="1478018050"/>
    <b v="0"/>
    <n v="28"/>
    <b v="1"/>
    <s v="technology/wearables"/>
    <n v="1.0046666666666666"/>
    <n v="107.64285714285714"/>
    <x v="2"/>
    <s v="wearables"/>
    <x v="652"/>
    <d v="2016-12-01T12:34:10"/>
  </r>
  <r>
    <x v="0"/>
    <s v="US"/>
    <s v="USD"/>
    <x v="653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x v="0"/>
    <s v="US"/>
    <s v="USD"/>
    <x v="654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x v="0"/>
    <s v="US"/>
    <s v="USD"/>
    <x v="655"/>
    <n v="1423609112"/>
    <b v="0"/>
    <n v="274"/>
    <b v="1"/>
    <s v="technology/wearables"/>
    <n v="1.4688749999999999"/>
    <n v="42.886861313868614"/>
    <x v="2"/>
    <s v="wearables"/>
    <x v="655"/>
    <d v="2015-03-12T16:58:32"/>
  </r>
  <r>
    <x v="0"/>
    <s v="US"/>
    <s v="USD"/>
    <x v="656"/>
    <n v="1455736719"/>
    <b v="0"/>
    <n v="87"/>
    <b v="1"/>
    <s v="technology/wearables"/>
    <n v="2.1356000000000002"/>
    <n v="122.73563218390805"/>
    <x v="2"/>
    <s v="wearables"/>
    <x v="656"/>
    <d v="2016-04-17T13:18:39"/>
  </r>
  <r>
    <x v="0"/>
    <s v="US"/>
    <s v="USD"/>
    <x v="657"/>
    <n v="1448309872"/>
    <b v="0"/>
    <n v="99"/>
    <b v="1"/>
    <s v="technology/wearables"/>
    <n v="1.2569999999999999"/>
    <n v="190.45454545454547"/>
    <x v="2"/>
    <s v="wearables"/>
    <x v="657"/>
    <d v="2015-12-23T15:17:52"/>
  </r>
  <r>
    <x v="0"/>
    <s v="US"/>
    <s v="USD"/>
    <x v="658"/>
    <n v="1435117889"/>
    <b v="0"/>
    <n v="276"/>
    <b v="1"/>
    <s v="technology/wearables"/>
    <n v="1.0446206037108834"/>
    <n v="109.33695652173913"/>
    <x v="2"/>
    <s v="wearables"/>
    <x v="658"/>
    <d v="2015-07-26T13:00:00"/>
  </r>
  <r>
    <x v="0"/>
    <s v="US"/>
    <s v="USD"/>
    <x v="659"/>
    <n v="1437747295"/>
    <b v="0"/>
    <n v="21"/>
    <b v="1"/>
    <s v="technology/wearables"/>
    <n v="1.0056666666666667"/>
    <n v="143.66666666666666"/>
    <x v="2"/>
    <s v="wearables"/>
    <x v="659"/>
    <d v="2015-08-23T09:14:55"/>
  </r>
  <r>
    <x v="2"/>
    <s v="US"/>
    <s v="USD"/>
    <x v="660"/>
    <n v="1412963279"/>
    <b v="0"/>
    <n v="18"/>
    <b v="0"/>
    <s v="technology/wearables"/>
    <n v="3.058E-2"/>
    <n v="84.944444444444443"/>
    <x v="2"/>
    <s v="wearables"/>
    <x v="660"/>
    <d v="2014-11-09T13:47:59"/>
  </r>
  <r>
    <x v="2"/>
    <s v="US"/>
    <s v="USD"/>
    <x v="661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x v="2"/>
    <s v="US"/>
    <s v="USD"/>
    <x v="662"/>
    <n v="1418812247"/>
    <b v="0"/>
    <n v="4"/>
    <b v="0"/>
    <s v="technology/wearables"/>
    <n v="4.0000000000000001E-3"/>
    <n v="39"/>
    <x v="2"/>
    <s v="wearables"/>
    <x v="662"/>
    <d v="2015-01-16T05:30:47"/>
  </r>
  <r>
    <x v="2"/>
    <s v="DK"/>
    <s v="DKK"/>
    <x v="663"/>
    <n v="1434658456"/>
    <b v="0"/>
    <n v="7"/>
    <b v="0"/>
    <s v="technology/wearables"/>
    <n v="3.5000000000000001E-3"/>
    <n v="100"/>
    <x v="2"/>
    <s v="wearables"/>
    <x v="663"/>
    <d v="2015-07-18T15:14:16"/>
  </r>
  <r>
    <x v="2"/>
    <s v="US"/>
    <s v="USD"/>
    <x v="664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x v="2"/>
    <s v="US"/>
    <s v="USD"/>
    <x v="665"/>
    <n v="1479143061"/>
    <b v="0"/>
    <n v="12"/>
    <b v="0"/>
    <s v="technology/wearables"/>
    <n v="0.18640000000000001"/>
    <n v="155.33333333333334"/>
    <x v="2"/>
    <s v="wearables"/>
    <x v="665"/>
    <d v="2017-01-13T12:04:21"/>
  </r>
  <r>
    <x v="2"/>
    <s v="US"/>
    <s v="USD"/>
    <x v="666"/>
    <n v="1405713498"/>
    <b v="0"/>
    <n v="4"/>
    <b v="0"/>
    <s v="technology/wearables"/>
    <n v="4.0000000000000003E-5"/>
    <n v="2"/>
    <x v="2"/>
    <s v="wearables"/>
    <x v="666"/>
    <d v="2014-08-17T14:58:18"/>
  </r>
  <r>
    <x v="2"/>
    <s v="IT"/>
    <s v="EUR"/>
    <x v="667"/>
    <n v="1474275463"/>
    <b v="0"/>
    <n v="28"/>
    <b v="0"/>
    <s v="technology/wearables"/>
    <n v="0.1002"/>
    <n v="178.92857142857142"/>
    <x v="2"/>
    <s v="wearables"/>
    <x v="667"/>
    <d v="2016-10-29T03:57:43"/>
  </r>
  <r>
    <x v="2"/>
    <s v="US"/>
    <s v="USD"/>
    <x v="668"/>
    <n v="1427486222"/>
    <b v="0"/>
    <n v="25"/>
    <b v="0"/>
    <s v="technology/wearables"/>
    <n v="4.5600000000000002E-2"/>
    <n v="27.36"/>
    <x v="2"/>
    <s v="wearables"/>
    <x v="668"/>
    <d v="2015-05-11T14:57:02"/>
  </r>
  <r>
    <x v="2"/>
    <s v="SE"/>
    <s v="SEK"/>
    <x v="669"/>
    <n v="1465225258"/>
    <b v="0"/>
    <n v="28"/>
    <b v="0"/>
    <s v="technology/wearables"/>
    <n v="0.21507499999999999"/>
    <n v="1536.25"/>
    <x v="2"/>
    <s v="wearables"/>
    <x v="669"/>
    <d v="2016-07-06T10:00:58"/>
  </r>
  <r>
    <x v="2"/>
    <s v="IT"/>
    <s v="EUR"/>
    <x v="67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x v="2"/>
    <s v="US"/>
    <s v="USD"/>
    <x v="671"/>
    <n v="1418315852"/>
    <b v="0"/>
    <n v="15"/>
    <b v="0"/>
    <s v="technology/wearables"/>
    <n v="0.39426666666666665"/>
    <n v="788.5333333333333"/>
    <x v="2"/>
    <s v="wearables"/>
    <x v="671"/>
    <d v="2015-01-13T23:00:00"/>
  </r>
  <r>
    <x v="2"/>
    <s v="US"/>
    <s v="USD"/>
    <x v="672"/>
    <n v="1417410964"/>
    <b v="0"/>
    <n v="215"/>
    <b v="0"/>
    <s v="technology/wearables"/>
    <n v="0.21628"/>
    <n v="50.29767441860465"/>
    <x v="2"/>
    <s v="wearables"/>
    <x v="672"/>
    <d v="2014-12-31T23:59:00"/>
  </r>
  <r>
    <x v="2"/>
    <s v="US"/>
    <s v="USD"/>
    <x v="673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x v="2"/>
    <s v="US"/>
    <s v="USD"/>
    <x v="674"/>
    <n v="1402627627"/>
    <b v="0"/>
    <n v="2"/>
    <b v="0"/>
    <s v="technology/wearables"/>
    <n v="2.9999999999999997E-4"/>
    <n v="7.5"/>
    <x v="2"/>
    <s v="wearables"/>
    <x v="674"/>
    <d v="2014-08-11T21:47:07"/>
  </r>
  <r>
    <x v="2"/>
    <s v="US"/>
    <s v="USD"/>
    <x v="675"/>
    <n v="1417558804"/>
    <b v="0"/>
    <n v="26"/>
    <b v="0"/>
    <s v="technology/wearables"/>
    <n v="0.14849999999999999"/>
    <n v="34.269230769230766"/>
    <x v="2"/>
    <s v="wearables"/>
    <x v="675"/>
    <d v="2015-01-01T01:59:00"/>
  </r>
  <r>
    <x v="2"/>
    <s v="CA"/>
    <s v="CAD"/>
    <x v="676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x v="2"/>
    <s v="IT"/>
    <s v="EUR"/>
    <x v="677"/>
    <n v="1463218895"/>
    <b v="0"/>
    <n v="96"/>
    <b v="0"/>
    <s v="technology/wearables"/>
    <n v="0.25584000000000001"/>
    <n v="133.25"/>
    <x v="2"/>
    <s v="wearables"/>
    <x v="677"/>
    <d v="2016-06-28T04:41:35"/>
  </r>
  <r>
    <x v="2"/>
    <s v="US"/>
    <s v="USD"/>
    <x v="67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x v="2"/>
    <s v="US"/>
    <s v="USD"/>
    <x v="679"/>
    <n v="1467736909"/>
    <b v="0"/>
    <n v="94"/>
    <b v="0"/>
    <s v="technology/wearables"/>
    <n v="0.15485964912280703"/>
    <n v="93.90425531914893"/>
    <x v="2"/>
    <s v="wearables"/>
    <x v="679"/>
    <d v="2016-09-03T11:41:49"/>
  </r>
  <r>
    <x v="2"/>
    <s v="US"/>
    <s v="USD"/>
    <x v="680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x v="2"/>
    <s v="US"/>
    <s v="USD"/>
    <x v="681"/>
    <n v="1474917604"/>
    <b v="0"/>
    <n v="1"/>
    <b v="0"/>
    <s v="technology/wearables"/>
    <n v="4.0000000000000002E-4"/>
    <n v="1"/>
    <x v="2"/>
    <s v="wearables"/>
    <x v="681"/>
    <d v="2016-10-26T14:20:04"/>
  </r>
  <r>
    <x v="2"/>
    <s v="US"/>
    <s v="USD"/>
    <x v="682"/>
    <n v="1486923722"/>
    <b v="0"/>
    <n v="4"/>
    <b v="0"/>
    <s v="technology/wearables"/>
    <n v="1.06E-3"/>
    <n v="13.25"/>
    <x v="2"/>
    <s v="wearables"/>
    <x v="682"/>
    <d v="2017-03-14T12:22:02"/>
  </r>
  <r>
    <x v="2"/>
    <s v="US"/>
    <s v="USD"/>
    <x v="683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x v="2"/>
    <s v="US"/>
    <s v="USD"/>
    <x v="684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x v="2"/>
    <s v="US"/>
    <s v="USD"/>
    <x v="685"/>
    <n v="1417207672"/>
    <b v="0"/>
    <n v="10"/>
    <b v="0"/>
    <s v="technology/wearables"/>
    <n v="0.27650000000000002"/>
    <n v="55.3"/>
    <x v="2"/>
    <s v="wearables"/>
    <x v="685"/>
    <d v="2015-01-12T15:47:52"/>
  </r>
  <r>
    <x v="2"/>
    <s v="IT"/>
    <s v="EUR"/>
    <x v="686"/>
    <n v="1436026170"/>
    <b v="0"/>
    <n v="0"/>
    <b v="0"/>
    <s v="technology/wearables"/>
    <n v="0"/>
    <e v="#DIV/0!"/>
    <x v="2"/>
    <s v="wearables"/>
    <x v="686"/>
    <d v="2015-08-03T11:09:30"/>
  </r>
  <r>
    <x v="2"/>
    <s v="MX"/>
    <s v="MXN"/>
    <x v="687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x v="2"/>
    <s v="US"/>
    <s v="USD"/>
    <x v="688"/>
    <n v="1442284253"/>
    <b v="0"/>
    <n v="36"/>
    <b v="0"/>
    <s v="technology/wearables"/>
    <n v="0.72989999999999999"/>
    <n v="405.5"/>
    <x v="2"/>
    <s v="wearables"/>
    <x v="688"/>
    <d v="2015-10-14T21:30:53"/>
  </r>
  <r>
    <x v="2"/>
    <s v="US"/>
    <s v="USD"/>
    <x v="689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x v="2"/>
    <s v="US"/>
    <s v="USD"/>
    <x v="690"/>
    <n v="1469718841"/>
    <b v="0"/>
    <n v="34"/>
    <b v="0"/>
    <s v="technology/wearables"/>
    <n v="0.1234"/>
    <n v="72.588235294117652"/>
    <x v="2"/>
    <s v="wearables"/>
    <x v="690"/>
    <d v="2016-09-09T01:00:00"/>
  </r>
  <r>
    <x v="2"/>
    <s v="US"/>
    <s v="USD"/>
    <x v="691"/>
    <n v="1433292046"/>
    <b v="0"/>
    <n v="10"/>
    <b v="0"/>
    <s v="technology/wearables"/>
    <n v="5.1999999999999998E-3"/>
    <n v="26"/>
    <x v="2"/>
    <s v="wearables"/>
    <x v="691"/>
    <d v="2015-06-30T19:40:46"/>
  </r>
  <r>
    <x v="2"/>
    <s v="GB"/>
    <s v="GBP"/>
    <x v="692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x v="2"/>
    <s v="US"/>
    <s v="USD"/>
    <x v="693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x v="2"/>
    <s v="US"/>
    <s v="USD"/>
    <x v="694"/>
    <n v="1483372559"/>
    <b v="0"/>
    <n v="7"/>
    <b v="0"/>
    <s v="technology/wearables"/>
    <n v="3.933333333333333E-3"/>
    <n v="84.285714285714292"/>
    <x v="2"/>
    <s v="wearables"/>
    <x v="694"/>
    <d v="2017-02-01T10:55:59"/>
  </r>
  <r>
    <x v="2"/>
    <s v="US"/>
    <s v="USD"/>
    <x v="695"/>
    <n v="1412166620"/>
    <b v="0"/>
    <n v="7"/>
    <b v="0"/>
    <s v="technology/wearables"/>
    <n v="1.06E-2"/>
    <n v="90.857142857142861"/>
    <x v="2"/>
    <s v="wearables"/>
    <x v="695"/>
    <d v="2014-10-31T07:30:20"/>
  </r>
  <r>
    <x v="2"/>
    <s v="NL"/>
    <s v="EUR"/>
    <x v="696"/>
    <n v="1403734502"/>
    <b v="0"/>
    <n v="1"/>
    <b v="0"/>
    <s v="technology/wearables"/>
    <n v="5.7142857142857145E-6"/>
    <n v="1"/>
    <x v="2"/>
    <s v="wearables"/>
    <x v="696"/>
    <d v="2014-07-25T17:15:02"/>
  </r>
  <r>
    <x v="2"/>
    <s v="DE"/>
    <s v="EUR"/>
    <x v="697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x v="2"/>
    <s v="US"/>
    <s v="USD"/>
    <x v="698"/>
    <n v="1408141245"/>
    <b v="0"/>
    <n v="29"/>
    <b v="0"/>
    <s v="technology/wearables"/>
    <n v="0.15390000000000001"/>
    <n v="530.68965517241384"/>
    <x v="2"/>
    <s v="wearables"/>
    <x v="698"/>
    <d v="2014-09-17T21:00:00"/>
  </r>
  <r>
    <x v="2"/>
    <s v="US"/>
    <s v="USD"/>
    <x v="699"/>
    <n v="1381923548"/>
    <b v="0"/>
    <n v="890"/>
    <b v="0"/>
    <s v="technology/wearables"/>
    <n v="0.824221076923077"/>
    <n v="120.39184269662923"/>
    <x v="2"/>
    <s v="wearables"/>
    <x v="699"/>
    <d v="2013-11-22T11:00:00"/>
  </r>
  <r>
    <x v="2"/>
    <s v="ES"/>
    <s v="EUR"/>
    <x v="700"/>
    <n v="1481473881"/>
    <b v="0"/>
    <n v="31"/>
    <b v="0"/>
    <s v="technology/wearables"/>
    <n v="2.6866666666666667E-2"/>
    <n v="13"/>
    <x v="2"/>
    <s v="wearables"/>
    <x v="700"/>
    <d v="2017-01-10T11:31:21"/>
  </r>
  <r>
    <x v="2"/>
    <s v="GB"/>
    <s v="GBP"/>
    <x v="701"/>
    <n v="1403538880"/>
    <b v="0"/>
    <n v="21"/>
    <b v="0"/>
    <s v="technology/wearables"/>
    <n v="0.26600000000000001"/>
    <n v="291.33333333333331"/>
    <x v="2"/>
    <s v="wearables"/>
    <x v="701"/>
    <d v="2014-07-23T10:54:40"/>
  </r>
  <r>
    <x v="2"/>
    <s v="US"/>
    <s v="USD"/>
    <x v="702"/>
    <n v="1477416387"/>
    <b v="0"/>
    <n v="37"/>
    <b v="0"/>
    <s v="technology/wearables"/>
    <n v="0.30813400000000002"/>
    <n v="124.9191891891892"/>
    <x v="2"/>
    <s v="wearables"/>
    <x v="702"/>
    <d v="2016-11-24T13:26:27"/>
  </r>
  <r>
    <x v="2"/>
    <s v="US"/>
    <s v="USD"/>
    <x v="703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x v="2"/>
    <s v="CA"/>
    <s v="CAD"/>
    <x v="704"/>
    <n v="1482381468"/>
    <b v="0"/>
    <n v="4"/>
    <b v="0"/>
    <s v="technology/wearables"/>
    <n v="8.7454545454545458E-3"/>
    <n v="120.25"/>
    <x v="2"/>
    <s v="wearables"/>
    <x v="704"/>
    <d v="2017-02-19T23:37:48"/>
  </r>
  <r>
    <x v="2"/>
    <s v="NL"/>
    <s v="EUR"/>
    <x v="705"/>
    <n v="1482407278"/>
    <b v="0"/>
    <n v="5"/>
    <b v="0"/>
    <s v="technology/wearables"/>
    <n v="9.7699999999999992E-3"/>
    <n v="195.4"/>
    <x v="2"/>
    <s v="wearables"/>
    <x v="705"/>
    <d v="2017-01-21T06:47:58"/>
  </r>
  <r>
    <x v="2"/>
    <s v="ES"/>
    <s v="EUR"/>
    <x v="706"/>
    <n v="1478130783"/>
    <b v="0"/>
    <n v="0"/>
    <b v="0"/>
    <s v="technology/wearables"/>
    <n v="0"/>
    <e v="#DIV/0!"/>
    <x v="2"/>
    <s v="wearables"/>
    <x v="706"/>
    <d v="2016-12-14T13:39:00"/>
  </r>
  <r>
    <x v="2"/>
    <s v="GB"/>
    <s v="GBP"/>
    <x v="70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x v="2"/>
    <s v="GB"/>
    <s v="GBP"/>
    <x v="708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x v="2"/>
    <s v="US"/>
    <s v="USD"/>
    <x v="709"/>
    <n v="1415149159"/>
    <b v="0"/>
    <n v="2"/>
    <b v="0"/>
    <s v="technology/wearables"/>
    <n v="4.0666666666666663E-3"/>
    <n v="30.5"/>
    <x v="2"/>
    <s v="wearables"/>
    <x v="709"/>
    <d v="2014-12-04T19:59:19"/>
  </r>
  <r>
    <x v="2"/>
    <s v="CA"/>
    <s v="CAD"/>
    <x v="710"/>
    <n v="1405640302"/>
    <b v="0"/>
    <n v="0"/>
    <b v="0"/>
    <s v="technology/wearables"/>
    <n v="0"/>
    <e v="#DIV/0!"/>
    <x v="2"/>
    <s v="wearables"/>
    <x v="710"/>
    <d v="2014-08-19T19:44:00"/>
  </r>
  <r>
    <x v="2"/>
    <s v="NL"/>
    <s v="EUR"/>
    <x v="711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x v="2"/>
    <s v="US"/>
    <s v="USD"/>
    <x v="712"/>
    <n v="1452874832"/>
    <b v="0"/>
    <n v="4"/>
    <b v="0"/>
    <s v="technology/wearables"/>
    <n v="2.1649484536082476E-3"/>
    <n v="26.25"/>
    <x v="2"/>
    <s v="wearables"/>
    <x v="712"/>
    <d v="2016-02-14T11:20:32"/>
  </r>
  <r>
    <x v="2"/>
    <s v="IT"/>
    <s v="EUR"/>
    <x v="713"/>
    <n v="1462538532"/>
    <b v="0"/>
    <n v="1"/>
    <b v="0"/>
    <s v="technology/wearables"/>
    <n v="7.9600000000000001E-3"/>
    <n v="199"/>
    <x v="2"/>
    <s v="wearables"/>
    <x v="713"/>
    <d v="2016-06-05T07:42:12"/>
  </r>
  <r>
    <x v="2"/>
    <s v="US"/>
    <s v="USD"/>
    <x v="714"/>
    <n v="1483124082"/>
    <b v="0"/>
    <n v="28"/>
    <b v="0"/>
    <s v="technology/wearables"/>
    <n v="0.14993333333333334"/>
    <n v="80.321428571428569"/>
    <x v="2"/>
    <s v="wearables"/>
    <x v="714"/>
    <d v="2017-02-28T13:54:42"/>
  </r>
  <r>
    <x v="2"/>
    <s v="US"/>
    <s v="USD"/>
    <x v="715"/>
    <n v="1443233440"/>
    <b v="0"/>
    <n v="12"/>
    <b v="0"/>
    <s v="technology/wearables"/>
    <n v="5.0509090909090906E-2"/>
    <n v="115.75"/>
    <x v="2"/>
    <s v="wearables"/>
    <x v="715"/>
    <d v="2015-11-04T22:10:40"/>
  </r>
  <r>
    <x v="2"/>
    <s v="US"/>
    <s v="USD"/>
    <x v="716"/>
    <n v="1414511307"/>
    <b v="0"/>
    <n v="16"/>
    <b v="0"/>
    <s v="technology/wearables"/>
    <n v="0.10214285714285715"/>
    <n v="44.6875"/>
    <x v="2"/>
    <s v="wearables"/>
    <x v="716"/>
    <d v="2014-11-30T19:00:00"/>
  </r>
  <r>
    <x v="2"/>
    <s v="US"/>
    <s v="USD"/>
    <x v="717"/>
    <n v="1407357002"/>
    <b v="0"/>
    <n v="4"/>
    <b v="0"/>
    <s v="technology/wearables"/>
    <n v="3.0500000000000002E-3"/>
    <n v="76.25"/>
    <x v="2"/>
    <s v="wearables"/>
    <x v="717"/>
    <d v="2014-09-05T15:30:02"/>
  </r>
  <r>
    <x v="2"/>
    <s v="US"/>
    <s v="USD"/>
    <x v="718"/>
    <n v="1484684247"/>
    <b v="0"/>
    <n v="4"/>
    <b v="0"/>
    <s v="technology/wearables"/>
    <n v="7.4999999999999997E-3"/>
    <n v="22.5"/>
    <x v="2"/>
    <s v="wearables"/>
    <x v="718"/>
    <d v="2017-02-18T00:59:00"/>
  </r>
  <r>
    <x v="2"/>
    <s v="US"/>
    <s v="USD"/>
    <x v="719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x v="0"/>
    <s v="US"/>
    <s v="USD"/>
    <x v="720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x v="0"/>
    <s v="US"/>
    <s v="USD"/>
    <x v="721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x v="0"/>
    <s v="US"/>
    <s v="USD"/>
    <x v="722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x v="0"/>
    <s v="US"/>
    <s v="USD"/>
    <x v="723"/>
    <n v="1435606549"/>
    <b v="0"/>
    <n v="100"/>
    <b v="1"/>
    <s v="publishing/nonfiction"/>
    <n v="1.0938000000000001"/>
    <n v="54.69"/>
    <x v="3"/>
    <s v="nonfiction"/>
    <x v="723"/>
    <d v="2015-07-29T22:59:00"/>
  </r>
  <r>
    <x v="0"/>
    <s v="US"/>
    <s v="USD"/>
    <x v="724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x v="0"/>
    <s v="US"/>
    <s v="USD"/>
    <x v="725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x v="0"/>
    <s v="US"/>
    <s v="USD"/>
    <x v="726"/>
    <n v="1363136487"/>
    <b v="0"/>
    <n v="35"/>
    <b v="1"/>
    <s v="publishing/nonfiction"/>
    <n v="1.014"/>
    <n v="72.428571428571431"/>
    <x v="3"/>
    <s v="nonfiction"/>
    <x v="726"/>
    <d v="2013-04-11T20:01:27"/>
  </r>
  <r>
    <x v="0"/>
    <s v="US"/>
    <s v="USD"/>
    <x v="727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x v="0"/>
    <s v="US"/>
    <s v="USD"/>
    <x v="728"/>
    <n v="1310069157"/>
    <b v="0"/>
    <n v="130"/>
    <b v="1"/>
    <s v="publishing/nonfiction"/>
    <n v="1.05566"/>
    <n v="60.903461538461535"/>
    <x v="3"/>
    <s v="nonfiction"/>
    <x v="728"/>
    <d v="2011-08-21T15:05:57"/>
  </r>
  <r>
    <x v="0"/>
    <s v="US"/>
    <s v="USD"/>
    <x v="729"/>
    <n v="1342844861"/>
    <b v="0"/>
    <n v="120"/>
    <b v="1"/>
    <s v="publishing/nonfiction"/>
    <n v="1.3065"/>
    <n v="43.55"/>
    <x v="3"/>
    <s v="nonfiction"/>
    <x v="729"/>
    <d v="2012-09-18T23:27:41"/>
  </r>
  <r>
    <x v="0"/>
    <s v="US"/>
    <s v="USD"/>
    <x v="730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x v="0"/>
    <s v="US"/>
    <s v="USD"/>
    <x v="731"/>
    <n v="1322852747"/>
    <b v="0"/>
    <n v="71"/>
    <b v="1"/>
    <s v="publishing/nonfiction"/>
    <n v="1.26"/>
    <n v="88.732394366197184"/>
    <x v="3"/>
    <s v="nonfiction"/>
    <x v="731"/>
    <d v="2012-01-22T01:00:00"/>
  </r>
  <r>
    <x v="0"/>
    <s v="GB"/>
    <s v="GBP"/>
    <x v="732"/>
    <n v="1375265461"/>
    <b v="0"/>
    <n v="13"/>
    <b v="1"/>
    <s v="publishing/nonfiction"/>
    <n v="1.6"/>
    <n v="4.9230769230769234"/>
    <x v="3"/>
    <s v="nonfiction"/>
    <x v="732"/>
    <d v="2013-09-29T05:11:01"/>
  </r>
  <r>
    <x v="0"/>
    <s v="GB"/>
    <s v="GBP"/>
    <x v="733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x v="0"/>
    <s v="CA"/>
    <s v="CAD"/>
    <x v="734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x v="0"/>
    <s v="US"/>
    <s v="USD"/>
    <x v="735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x v="0"/>
    <s v="US"/>
    <s v="USD"/>
    <x v="736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x v="0"/>
    <s v="US"/>
    <s v="USD"/>
    <x v="737"/>
    <n v="1390890987"/>
    <b v="0"/>
    <n v="108"/>
    <b v="1"/>
    <s v="publishing/nonfiction"/>
    <n v="1.224"/>
    <n v="56.666666666666664"/>
    <x v="3"/>
    <s v="nonfiction"/>
    <x v="737"/>
    <d v="2014-02-14T15:00:00"/>
  </r>
  <r>
    <x v="0"/>
    <s v="US"/>
    <s v="USD"/>
    <x v="738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x v="0"/>
    <s v="US"/>
    <s v="USD"/>
    <x v="73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x v="0"/>
    <s v="US"/>
    <s v="USD"/>
    <x v="740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x v="0"/>
    <s v="US"/>
    <s v="USD"/>
    <x v="741"/>
    <n v="1367940806"/>
    <b v="0"/>
    <n v="94"/>
    <b v="1"/>
    <s v="publishing/nonfiction"/>
    <n v="1.0226"/>
    <n v="141.42340425531913"/>
    <x v="3"/>
    <s v="nonfiction"/>
    <x v="741"/>
    <d v="2013-06-11T10:33:26"/>
  </r>
  <r>
    <x v="0"/>
    <s v="US"/>
    <s v="USD"/>
    <x v="74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x v="0"/>
    <s v="US"/>
    <s v="USD"/>
    <x v="743"/>
    <n v="1332435685"/>
    <b v="0"/>
    <n v="15"/>
    <b v="1"/>
    <s v="publishing/nonfiction"/>
    <n v="1.48"/>
    <n v="54.266666666666666"/>
    <x v="3"/>
    <s v="nonfiction"/>
    <x v="743"/>
    <d v="2012-04-16T16:00:00"/>
  </r>
  <r>
    <x v="0"/>
    <s v="US"/>
    <s v="USD"/>
    <x v="744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x v="0"/>
    <s v="US"/>
    <s v="USD"/>
    <x v="7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x v="0"/>
    <s v="US"/>
    <s v="USD"/>
    <x v="746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x v="0"/>
    <s v="NL"/>
    <s v="EUR"/>
    <x v="747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x v="0"/>
    <s v="US"/>
    <s v="USD"/>
    <x v="748"/>
    <n v="1405109966"/>
    <b v="0"/>
    <n v="44"/>
    <b v="1"/>
    <s v="publishing/nonfiction"/>
    <n v="1.0024999999999999"/>
    <n v="45.56818181818182"/>
    <x v="3"/>
    <s v="nonfiction"/>
    <x v="748"/>
    <d v="2014-08-10T15:19:26"/>
  </r>
  <r>
    <x v="0"/>
    <s v="US"/>
    <s v="USD"/>
    <x v="749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x v="0"/>
    <s v="US"/>
    <s v="USD"/>
    <x v="750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x v="0"/>
    <s v="US"/>
    <s v="USD"/>
    <x v="751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x v="0"/>
    <s v="AU"/>
    <s v="AUD"/>
    <x v="752"/>
    <n v="1474884417"/>
    <b v="0"/>
    <n v="105"/>
    <b v="1"/>
    <s v="publishing/nonfiction"/>
    <n v="1.117"/>
    <n v="53.19047619047619"/>
    <x v="3"/>
    <s v="nonfiction"/>
    <x v="752"/>
    <d v="2016-10-16T06:00:00"/>
  </r>
  <r>
    <x v="0"/>
    <s v="US"/>
    <s v="USD"/>
    <x v="753"/>
    <n v="1421330991"/>
    <b v="0"/>
    <n v="26"/>
    <b v="1"/>
    <s v="publishing/nonfiction"/>
    <n v="1.28"/>
    <n v="492.30769230769232"/>
    <x v="3"/>
    <s v="nonfiction"/>
    <x v="753"/>
    <d v="2015-02-14T09:09:51"/>
  </r>
  <r>
    <x v="0"/>
    <s v="US"/>
    <s v="USD"/>
    <x v="754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x v="0"/>
    <s v="US"/>
    <s v="USD"/>
    <x v="755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x v="0"/>
    <s v="US"/>
    <s v="USD"/>
    <x v="756"/>
    <n v="1297880659"/>
    <b v="0"/>
    <n v="22"/>
    <b v="1"/>
    <s v="publishing/nonfiction"/>
    <n v="1.177142857142857"/>
    <n v="37.454545454545453"/>
    <x v="3"/>
    <s v="nonfiction"/>
    <x v="756"/>
    <d v="2011-04-18T12:24:19"/>
  </r>
  <r>
    <x v="0"/>
    <s v="US"/>
    <s v="USD"/>
    <x v="757"/>
    <n v="1353547114"/>
    <b v="0"/>
    <n v="18"/>
    <b v="1"/>
    <s v="publishing/nonfiction"/>
    <n v="2.38"/>
    <n v="33.055555555555557"/>
    <x v="3"/>
    <s v="nonfiction"/>
    <x v="757"/>
    <d v="2012-12-05T20:18:34"/>
  </r>
  <r>
    <x v="0"/>
    <s v="US"/>
    <s v="USD"/>
    <x v="758"/>
    <n v="1283976268"/>
    <b v="0"/>
    <n v="19"/>
    <b v="1"/>
    <s v="publishing/nonfiction"/>
    <n v="1.02"/>
    <n v="134.21052631578948"/>
    <x v="3"/>
    <s v="nonfiction"/>
    <x v="758"/>
    <d v="2010-10-08T15:04:28"/>
  </r>
  <r>
    <x v="0"/>
    <s v="GB"/>
    <s v="GBP"/>
    <x v="75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x v="2"/>
    <s v="US"/>
    <s v="USD"/>
    <x v="760"/>
    <n v="1477592413"/>
    <b v="0"/>
    <n v="0"/>
    <b v="0"/>
    <s v="publishing/fiction"/>
    <n v="0"/>
    <e v="#DIV/0!"/>
    <x v="3"/>
    <s v="fiction"/>
    <x v="760"/>
    <d v="2016-11-26T14:20:13"/>
  </r>
  <r>
    <x v="2"/>
    <s v="US"/>
    <s v="USD"/>
    <x v="761"/>
    <n v="1388772126"/>
    <b v="0"/>
    <n v="6"/>
    <b v="0"/>
    <s v="publishing/fiction"/>
    <n v="4.7E-2"/>
    <n v="39.166666666666664"/>
    <x v="3"/>
    <s v="fiction"/>
    <x v="761"/>
    <d v="2014-02-02T13:02:06"/>
  </r>
  <r>
    <x v="2"/>
    <s v="MX"/>
    <s v="MXN"/>
    <x v="762"/>
    <n v="1479328570"/>
    <b v="0"/>
    <n v="0"/>
    <b v="0"/>
    <s v="publishing/fiction"/>
    <n v="0"/>
    <e v="#DIV/0!"/>
    <x v="3"/>
    <s v="fiction"/>
    <x v="762"/>
    <d v="2016-12-04T01:00:00"/>
  </r>
  <r>
    <x v="2"/>
    <s v="GB"/>
    <s v="GBP"/>
    <x v="763"/>
    <n v="1373971408"/>
    <b v="0"/>
    <n v="1"/>
    <b v="0"/>
    <s v="publishing/fiction"/>
    <n v="1.1655011655011655E-3"/>
    <n v="5"/>
    <x v="3"/>
    <s v="fiction"/>
    <x v="763"/>
    <d v="2013-08-15T05:43:28"/>
  </r>
  <r>
    <x v="2"/>
    <s v="US"/>
    <s v="USD"/>
    <x v="764"/>
    <n v="1439266161"/>
    <b v="0"/>
    <n v="0"/>
    <b v="0"/>
    <s v="publishing/fiction"/>
    <n v="0"/>
    <e v="#DIV/0!"/>
    <x v="3"/>
    <s v="fiction"/>
    <x v="764"/>
    <d v="2015-09-09T23:09:21"/>
  </r>
  <r>
    <x v="2"/>
    <s v="US"/>
    <s v="USD"/>
    <x v="765"/>
    <n v="1411131684"/>
    <b v="0"/>
    <n v="44"/>
    <b v="0"/>
    <s v="publishing/fiction"/>
    <n v="0.36014285714285715"/>
    <n v="57.295454545454547"/>
    <x v="3"/>
    <s v="fiction"/>
    <x v="765"/>
    <d v="2014-10-19T08:01:24"/>
  </r>
  <r>
    <x v="2"/>
    <s v="CA"/>
    <s v="CAD"/>
    <x v="766"/>
    <n v="1421520483"/>
    <b v="0"/>
    <n v="0"/>
    <b v="0"/>
    <s v="publishing/fiction"/>
    <n v="0"/>
    <e v="#DIV/0!"/>
    <x v="3"/>
    <s v="fiction"/>
    <x v="766"/>
    <d v="2015-02-16T13:48:03"/>
  </r>
  <r>
    <x v="2"/>
    <s v="US"/>
    <s v="USD"/>
    <x v="767"/>
    <n v="1429586810"/>
    <b v="0"/>
    <n v="3"/>
    <b v="0"/>
    <s v="publishing/fiction"/>
    <n v="3.5400000000000001E-2"/>
    <n v="59"/>
    <x v="3"/>
    <s v="fiction"/>
    <x v="767"/>
    <d v="2015-05-20T22:26:50"/>
  </r>
  <r>
    <x v="2"/>
    <s v="US"/>
    <s v="USD"/>
    <x v="768"/>
    <n v="1384577890"/>
    <b v="0"/>
    <n v="0"/>
    <b v="0"/>
    <s v="publishing/fiction"/>
    <n v="0"/>
    <e v="#DIV/0!"/>
    <x v="3"/>
    <s v="fiction"/>
    <x v="768"/>
    <d v="2013-12-15T23:58:10"/>
  </r>
  <r>
    <x v="2"/>
    <s v="US"/>
    <s v="USD"/>
    <x v="769"/>
    <n v="1385510094"/>
    <b v="0"/>
    <n v="52"/>
    <b v="0"/>
    <s v="publishing/fiction"/>
    <n v="0.41399999999999998"/>
    <n v="31.846153846153847"/>
    <x v="3"/>
    <s v="fiction"/>
    <x v="769"/>
    <d v="2013-12-26T18:54:54"/>
  </r>
  <r>
    <x v="2"/>
    <s v="US"/>
    <s v="USD"/>
    <x v="770"/>
    <n v="1358294369"/>
    <b v="0"/>
    <n v="0"/>
    <b v="0"/>
    <s v="publishing/fiction"/>
    <n v="0"/>
    <e v="#DIV/0!"/>
    <x v="3"/>
    <s v="fiction"/>
    <x v="770"/>
    <d v="2013-02-24T18:59:29"/>
  </r>
  <r>
    <x v="2"/>
    <s v="US"/>
    <s v="USD"/>
    <x v="771"/>
    <n v="1449863202"/>
    <b v="0"/>
    <n v="1"/>
    <b v="0"/>
    <s v="publishing/fiction"/>
    <n v="2.631578947368421E-4"/>
    <n v="10"/>
    <x v="3"/>
    <s v="fiction"/>
    <x v="771"/>
    <d v="2016-01-30T14:46:42"/>
  </r>
  <r>
    <x v="2"/>
    <s v="US"/>
    <s v="USD"/>
    <x v="772"/>
    <n v="1252718519"/>
    <b v="0"/>
    <n v="1"/>
    <b v="0"/>
    <s v="publishing/fiction"/>
    <n v="3.3333333333333333E-2"/>
    <n v="50"/>
    <x v="3"/>
    <s v="fiction"/>
    <x v="772"/>
    <d v="2009-10-31T22:59:00"/>
  </r>
  <r>
    <x v="2"/>
    <s v="GB"/>
    <s v="GBP"/>
    <x v="773"/>
    <n v="1428341985"/>
    <b v="0"/>
    <n v="2"/>
    <b v="0"/>
    <s v="publishing/fiction"/>
    <n v="8.5129023676509714E-3"/>
    <n v="16"/>
    <x v="3"/>
    <s v="fiction"/>
    <x v="773"/>
    <d v="2015-05-10T18:01:00"/>
  </r>
  <r>
    <x v="2"/>
    <s v="US"/>
    <s v="USD"/>
    <x v="774"/>
    <n v="1390589018"/>
    <b v="0"/>
    <n v="9"/>
    <b v="0"/>
    <s v="publishing/fiction"/>
    <n v="0.70199999999999996"/>
    <n v="39"/>
    <x v="3"/>
    <s v="fiction"/>
    <x v="774"/>
    <d v="2014-02-23T13:43:38"/>
  </r>
  <r>
    <x v="2"/>
    <s v="US"/>
    <s v="USD"/>
    <x v="775"/>
    <n v="1321406795"/>
    <b v="0"/>
    <n v="5"/>
    <b v="0"/>
    <s v="publishing/fiction"/>
    <n v="1.7000000000000001E-2"/>
    <n v="34"/>
    <x v="3"/>
    <s v="fiction"/>
    <x v="775"/>
    <d v="2011-12-15T20:26:35"/>
  </r>
  <r>
    <x v="2"/>
    <s v="US"/>
    <s v="USD"/>
    <x v="776"/>
    <n v="1441297645"/>
    <b v="0"/>
    <n v="57"/>
    <b v="0"/>
    <s v="publishing/fiction"/>
    <n v="0.51400000000000001"/>
    <n v="63.122807017543863"/>
    <x v="3"/>
    <s v="fiction"/>
    <x v="776"/>
    <d v="2015-10-11T00:00:00"/>
  </r>
  <r>
    <x v="2"/>
    <s v="US"/>
    <s v="USD"/>
    <x v="777"/>
    <n v="1372721577"/>
    <b v="0"/>
    <n v="3"/>
    <b v="0"/>
    <s v="publishing/fiction"/>
    <n v="7.0000000000000001E-3"/>
    <n v="7"/>
    <x v="3"/>
    <s v="fiction"/>
    <x v="777"/>
    <d v="2013-07-31T18:32:57"/>
  </r>
  <r>
    <x v="2"/>
    <s v="US"/>
    <s v="USD"/>
    <x v="778"/>
    <n v="1396284680"/>
    <b v="0"/>
    <n v="1"/>
    <b v="0"/>
    <s v="publishing/fiction"/>
    <n v="4.0000000000000001E-3"/>
    <n v="2"/>
    <x v="3"/>
    <s v="fiction"/>
    <x v="778"/>
    <d v="2014-04-30T11:51:20"/>
  </r>
  <r>
    <x v="2"/>
    <s v="US"/>
    <s v="USD"/>
    <x v="779"/>
    <n v="1284567905"/>
    <b v="0"/>
    <n v="6"/>
    <b v="0"/>
    <s v="publishing/fiction"/>
    <n v="2.6666666666666668E-2"/>
    <n v="66.666666666666671"/>
    <x v="3"/>
    <s v="fiction"/>
    <x v="779"/>
    <d v="2010-10-14T23:00:00"/>
  </r>
  <r>
    <x v="0"/>
    <s v="US"/>
    <s v="USD"/>
    <x v="780"/>
    <n v="1301847025"/>
    <b v="0"/>
    <n v="27"/>
    <b v="1"/>
    <s v="music/rock"/>
    <n v="1.04"/>
    <n v="38.518518518518519"/>
    <x v="4"/>
    <s v="rock"/>
    <x v="780"/>
    <d v="2011-05-03T11:10:25"/>
  </r>
  <r>
    <x v="0"/>
    <s v="US"/>
    <s v="USD"/>
    <x v="781"/>
    <n v="1368057674"/>
    <b v="0"/>
    <n v="25"/>
    <b v="1"/>
    <s v="music/rock"/>
    <n v="1.3315375"/>
    <n v="42.609200000000001"/>
    <x v="4"/>
    <s v="rock"/>
    <x v="781"/>
    <d v="2013-06-07T19:01:14"/>
  </r>
  <r>
    <x v="0"/>
    <s v="US"/>
    <s v="USD"/>
    <x v="782"/>
    <n v="1343326302"/>
    <b v="0"/>
    <n v="14"/>
    <b v="1"/>
    <s v="music/rock"/>
    <n v="1"/>
    <n v="50"/>
    <x v="4"/>
    <s v="rock"/>
    <x v="782"/>
    <d v="2012-08-25T13:11:42"/>
  </r>
  <r>
    <x v="0"/>
    <s v="US"/>
    <s v="USD"/>
    <x v="783"/>
    <n v="1332182049"/>
    <b v="0"/>
    <n v="35"/>
    <b v="1"/>
    <s v="music/rock"/>
    <n v="1.4813333333333334"/>
    <n v="63.485714285714288"/>
    <x v="4"/>
    <s v="rock"/>
    <x v="783"/>
    <d v="2012-04-27T17:00:00"/>
  </r>
  <r>
    <x v="0"/>
    <s v="US"/>
    <s v="USD"/>
    <x v="784"/>
    <n v="1391571319"/>
    <b v="0"/>
    <n v="10"/>
    <b v="1"/>
    <s v="music/rock"/>
    <n v="1.0249999999999999"/>
    <n v="102.5"/>
    <x v="4"/>
    <s v="rock"/>
    <x v="784"/>
    <d v="2014-03-16T21:35:19"/>
  </r>
  <r>
    <x v="0"/>
    <s v="US"/>
    <s v="USD"/>
    <x v="785"/>
    <n v="1359468915"/>
    <b v="0"/>
    <n v="29"/>
    <b v="1"/>
    <s v="music/rock"/>
    <n v="1.8062799999999999"/>
    <n v="31.142758620689655"/>
    <x v="4"/>
    <s v="rock"/>
    <x v="785"/>
    <d v="2013-02-28T09:15:15"/>
  </r>
  <r>
    <x v="0"/>
    <s v="US"/>
    <s v="USD"/>
    <x v="786"/>
    <n v="1331774434"/>
    <b v="0"/>
    <n v="44"/>
    <b v="1"/>
    <s v="music/rock"/>
    <n v="1.4279999999999999"/>
    <n v="162.27272727272728"/>
    <x v="4"/>
    <s v="rock"/>
    <x v="786"/>
    <d v="2012-05-11T10:47:00"/>
  </r>
  <r>
    <x v="0"/>
    <s v="US"/>
    <s v="USD"/>
    <x v="787"/>
    <n v="1380726226"/>
    <b v="0"/>
    <n v="17"/>
    <b v="1"/>
    <s v="music/rock"/>
    <n v="1.1416666666666666"/>
    <n v="80.588235294117652"/>
    <x v="4"/>
    <s v="rock"/>
    <x v="787"/>
    <d v="2013-11-01T10:03:46"/>
  </r>
  <r>
    <x v="0"/>
    <s v="US"/>
    <s v="USD"/>
    <x v="788"/>
    <n v="1338336588"/>
    <b v="0"/>
    <n v="34"/>
    <b v="1"/>
    <s v="music/rock"/>
    <n v="2.03505"/>
    <n v="59.85441176470588"/>
    <x v="4"/>
    <s v="rock"/>
    <x v="788"/>
    <d v="2012-07-06T22:59:00"/>
  </r>
  <r>
    <x v="0"/>
    <s v="US"/>
    <s v="USD"/>
    <x v="789"/>
    <n v="1357187280"/>
    <b v="0"/>
    <n v="14"/>
    <b v="1"/>
    <s v="music/rock"/>
    <n v="1.0941176470588236"/>
    <n v="132.85714285714286"/>
    <x v="4"/>
    <s v="rock"/>
    <x v="789"/>
    <d v="2013-01-21T02:59:00"/>
  </r>
  <r>
    <x v="0"/>
    <s v="US"/>
    <s v="USD"/>
    <x v="790"/>
    <n v="1357088939"/>
    <b v="0"/>
    <n v="156"/>
    <b v="1"/>
    <s v="music/rock"/>
    <n v="1.443746"/>
    <n v="92.547820512820508"/>
    <x v="4"/>
    <s v="rock"/>
    <x v="790"/>
    <d v="2013-01-31T20:08:59"/>
  </r>
  <r>
    <x v="0"/>
    <s v="US"/>
    <s v="USD"/>
    <x v="791"/>
    <n v="1381430646"/>
    <b v="0"/>
    <n v="128"/>
    <b v="1"/>
    <s v="music/rock"/>
    <n v="1.0386666666666666"/>
    <n v="60.859375"/>
    <x v="4"/>
    <s v="rock"/>
    <x v="791"/>
    <d v="2013-11-13T00:59:00"/>
  </r>
  <r>
    <x v="0"/>
    <s v="US"/>
    <s v="USD"/>
    <x v="792"/>
    <n v="1381265883"/>
    <b v="0"/>
    <n v="60"/>
    <b v="1"/>
    <s v="music/rock"/>
    <n v="1.0044440000000001"/>
    <n v="41.851833333333339"/>
    <x v="4"/>
    <s v="rock"/>
    <x v="792"/>
    <d v="2013-11-07T16:58:03"/>
  </r>
  <r>
    <x v="0"/>
    <s v="US"/>
    <s v="USD"/>
    <x v="793"/>
    <n v="1371491244"/>
    <b v="0"/>
    <n v="32"/>
    <b v="1"/>
    <s v="music/rock"/>
    <n v="1.0277927272727272"/>
    <n v="88.325937499999995"/>
    <x v="4"/>
    <s v="rock"/>
    <x v="793"/>
    <d v="2013-07-02T23:59:00"/>
  </r>
  <r>
    <x v="0"/>
    <s v="US"/>
    <s v="USD"/>
    <x v="794"/>
    <n v="1310438737"/>
    <b v="0"/>
    <n v="53"/>
    <b v="1"/>
    <s v="music/rock"/>
    <n v="1.0531250000000001"/>
    <n v="158.96226415094338"/>
    <x v="4"/>
    <s v="rock"/>
    <x v="794"/>
    <d v="2011-09-05T12:06:00"/>
  </r>
  <r>
    <x v="0"/>
    <s v="US"/>
    <s v="USD"/>
    <x v="795"/>
    <n v="1330094566"/>
    <b v="0"/>
    <n v="184"/>
    <b v="1"/>
    <s v="music/rock"/>
    <n v="1.1178571428571429"/>
    <n v="85.054347826086953"/>
    <x v="4"/>
    <s v="rock"/>
    <x v="795"/>
    <d v="2012-04-06T23:59:00"/>
  </r>
  <r>
    <x v="0"/>
    <s v="US"/>
    <s v="USD"/>
    <x v="796"/>
    <n v="1376687485"/>
    <b v="0"/>
    <n v="90"/>
    <b v="1"/>
    <s v="music/rock"/>
    <n v="1.0135000000000001"/>
    <n v="112.61111111111111"/>
    <x v="4"/>
    <s v="rock"/>
    <x v="796"/>
    <d v="2013-09-15T16:10:00"/>
  </r>
  <r>
    <x v="0"/>
    <s v="US"/>
    <s v="USD"/>
    <x v="797"/>
    <n v="1332978688"/>
    <b v="0"/>
    <n v="71"/>
    <b v="1"/>
    <s v="music/rock"/>
    <n v="1.0753333333333333"/>
    <n v="45.436619718309856"/>
    <x v="4"/>
    <s v="rock"/>
    <x v="797"/>
    <d v="2012-04-28T23:00:00"/>
  </r>
  <r>
    <x v="0"/>
    <s v="US"/>
    <s v="USD"/>
    <x v="798"/>
    <n v="1409494187"/>
    <b v="0"/>
    <n v="87"/>
    <b v="1"/>
    <s v="music/rock"/>
    <n v="1.1488571428571428"/>
    <n v="46.218390804597703"/>
    <x v="4"/>
    <s v="rock"/>
    <x v="798"/>
    <d v="2014-09-30T09:09:47"/>
  </r>
  <r>
    <x v="0"/>
    <s v="US"/>
    <s v="USD"/>
    <x v="799"/>
    <n v="1332950446"/>
    <b v="0"/>
    <n v="28"/>
    <b v="1"/>
    <s v="music/rock"/>
    <n v="1.0002"/>
    <n v="178.60714285714286"/>
    <x v="4"/>
    <s v="rock"/>
    <x v="799"/>
    <d v="2012-04-27T11:00:46"/>
  </r>
  <r>
    <x v="0"/>
    <s v="GB"/>
    <s v="GBP"/>
    <x v="800"/>
    <n v="1407839054"/>
    <b v="0"/>
    <n v="56"/>
    <b v="1"/>
    <s v="music/rock"/>
    <n v="1.5213333333333334"/>
    <n v="40.75"/>
    <x v="4"/>
    <s v="rock"/>
    <x v="800"/>
    <d v="2014-09-11T05:24:14"/>
  </r>
  <r>
    <x v="0"/>
    <s v="US"/>
    <s v="USD"/>
    <x v="801"/>
    <n v="1306955120"/>
    <b v="0"/>
    <n v="51"/>
    <b v="1"/>
    <s v="music/rock"/>
    <n v="1.1152149999999998"/>
    <n v="43.733921568627444"/>
    <x v="4"/>
    <s v="rock"/>
    <x v="801"/>
    <d v="2011-07-01T14:05:20"/>
  </r>
  <r>
    <x v="0"/>
    <s v="US"/>
    <s v="USD"/>
    <x v="802"/>
    <n v="1343867524"/>
    <b v="0"/>
    <n v="75"/>
    <b v="1"/>
    <s v="music/rock"/>
    <n v="1.0133333333333334"/>
    <n v="81.066666666666663"/>
    <x v="4"/>
    <s v="rock"/>
    <x v="802"/>
    <d v="2012-09-16T23:05:00"/>
  </r>
  <r>
    <x v="0"/>
    <s v="US"/>
    <s v="USD"/>
    <x v="803"/>
    <n v="1304376478"/>
    <b v="0"/>
    <n v="38"/>
    <b v="1"/>
    <s v="music/rock"/>
    <n v="1.232608695652174"/>
    <n v="74.60526315789474"/>
    <x v="4"/>
    <s v="rock"/>
    <x v="803"/>
    <d v="2011-05-28T20:00:00"/>
  </r>
  <r>
    <x v="0"/>
    <s v="US"/>
    <s v="USD"/>
    <x v="804"/>
    <n v="1309919526"/>
    <b v="0"/>
    <n v="18"/>
    <b v="1"/>
    <s v="music/rock"/>
    <n v="1"/>
    <n v="305.55555555555554"/>
    <x v="4"/>
    <s v="rock"/>
    <x v="804"/>
    <d v="2011-07-22T22:59:00"/>
  </r>
  <r>
    <x v="0"/>
    <s v="US"/>
    <s v="USD"/>
    <x v="805"/>
    <n v="1306525512"/>
    <b v="0"/>
    <n v="54"/>
    <b v="1"/>
    <s v="music/rock"/>
    <n v="1.05"/>
    <n v="58.333333333333336"/>
    <x v="4"/>
    <s v="rock"/>
    <x v="805"/>
    <d v="2011-07-16T18:00:00"/>
  </r>
  <r>
    <x v="0"/>
    <s v="US"/>
    <s v="USD"/>
    <x v="806"/>
    <n v="1312821339"/>
    <b v="0"/>
    <n v="71"/>
    <b v="1"/>
    <s v="music/rock"/>
    <n v="1.0443750000000001"/>
    <n v="117.67605633802818"/>
    <x v="4"/>
    <s v="rock"/>
    <x v="806"/>
    <d v="2011-09-07T11:35:39"/>
  </r>
  <r>
    <x v="0"/>
    <s v="US"/>
    <s v="USD"/>
    <x v="807"/>
    <n v="1485270311"/>
    <b v="0"/>
    <n v="57"/>
    <b v="1"/>
    <s v="music/rock"/>
    <n v="1.05125"/>
    <n v="73.771929824561397"/>
    <x v="4"/>
    <s v="rock"/>
    <x v="807"/>
    <d v="2017-02-28T21:00:00"/>
  </r>
  <r>
    <x v="0"/>
    <s v="CA"/>
    <s v="CAD"/>
    <x v="808"/>
    <n v="1416363886"/>
    <b v="0"/>
    <n v="43"/>
    <b v="1"/>
    <s v="music/rock"/>
    <n v="1"/>
    <n v="104.65116279069767"/>
    <x v="4"/>
    <s v="rock"/>
    <x v="808"/>
    <d v="2014-12-21T23:59:00"/>
  </r>
  <r>
    <x v="0"/>
    <s v="US"/>
    <s v="USD"/>
    <x v="809"/>
    <n v="1387569630"/>
    <b v="0"/>
    <n v="52"/>
    <b v="1"/>
    <s v="music/rock"/>
    <n v="1.03775"/>
    <n v="79.82692307692308"/>
    <x v="4"/>
    <s v="rock"/>
    <x v="809"/>
    <d v="2014-01-19T15:00:30"/>
  </r>
  <r>
    <x v="0"/>
    <s v="US"/>
    <s v="USD"/>
    <x v="810"/>
    <n v="1343870462"/>
    <b v="0"/>
    <n v="27"/>
    <b v="1"/>
    <s v="music/rock"/>
    <n v="1.05"/>
    <n v="58.333333333333336"/>
    <x v="4"/>
    <s v="rock"/>
    <x v="810"/>
    <d v="2012-08-31T20:21:02"/>
  </r>
  <r>
    <x v="0"/>
    <s v="US"/>
    <s v="USD"/>
    <x v="811"/>
    <n v="1371569202"/>
    <b v="0"/>
    <n v="12"/>
    <b v="1"/>
    <s v="music/rock"/>
    <n v="1.04"/>
    <n v="86.666666666666671"/>
    <x v="4"/>
    <s v="rock"/>
    <x v="811"/>
    <d v="2013-07-10T11:52:00"/>
  </r>
  <r>
    <x v="0"/>
    <s v="US"/>
    <s v="USD"/>
    <x v="812"/>
    <n v="1357604752"/>
    <b v="0"/>
    <n v="33"/>
    <b v="1"/>
    <s v="music/rock"/>
    <n v="1.5183333333333333"/>
    <n v="27.606060606060606"/>
    <x v="4"/>
    <s v="rock"/>
    <x v="812"/>
    <d v="2013-03-01T08:58:00"/>
  </r>
  <r>
    <x v="0"/>
    <s v="US"/>
    <s v="USD"/>
    <x v="813"/>
    <n v="1340233365"/>
    <b v="0"/>
    <n v="96"/>
    <b v="1"/>
    <s v="music/rock"/>
    <n v="1.59996"/>
    <n v="24.999375000000001"/>
    <x v="4"/>
    <s v="rock"/>
    <x v="813"/>
    <d v="2012-07-20T18:02:45"/>
  </r>
  <r>
    <x v="0"/>
    <s v="US"/>
    <s v="USD"/>
    <x v="814"/>
    <n v="1305568201"/>
    <b v="0"/>
    <n v="28"/>
    <b v="1"/>
    <s v="music/rock"/>
    <n v="1.2729999999999999"/>
    <n v="45.464285714285715"/>
    <x v="4"/>
    <s v="rock"/>
    <x v="814"/>
    <d v="2011-05-31T13:04:00"/>
  </r>
  <r>
    <x v="0"/>
    <s v="US"/>
    <s v="USD"/>
    <x v="815"/>
    <n v="1412287303"/>
    <b v="0"/>
    <n v="43"/>
    <b v="1"/>
    <s v="music/rock"/>
    <n v="1.07"/>
    <n v="99.534883720930239"/>
    <x v="4"/>
    <s v="rock"/>
    <x v="815"/>
    <d v="2014-11-01T17:01:43"/>
  </r>
  <r>
    <x v="0"/>
    <s v="US"/>
    <s v="USD"/>
    <x v="816"/>
    <n v="1362776043"/>
    <b v="0"/>
    <n v="205"/>
    <b v="1"/>
    <s v="music/rock"/>
    <n v="1.1512214285714286"/>
    <n v="39.31"/>
    <x v="4"/>
    <s v="rock"/>
    <x v="816"/>
    <d v="2013-04-09T01:30:00"/>
  </r>
  <r>
    <x v="0"/>
    <s v="US"/>
    <s v="USD"/>
    <x v="817"/>
    <n v="1326810211"/>
    <b v="0"/>
    <n v="23"/>
    <b v="1"/>
    <s v="music/rock"/>
    <n v="1.3711066666666665"/>
    <n v="89.419999999999987"/>
    <x v="4"/>
    <s v="rock"/>
    <x v="817"/>
    <d v="2012-03-10T23:59:00"/>
  </r>
  <r>
    <x v="0"/>
    <s v="US"/>
    <s v="USD"/>
    <x v="818"/>
    <n v="1343682681"/>
    <b v="0"/>
    <n v="19"/>
    <b v="1"/>
    <s v="music/rock"/>
    <n v="1.5571428571428572"/>
    <n v="28.684210526315791"/>
    <x v="4"/>
    <s v="rock"/>
    <x v="818"/>
    <d v="2012-08-07T12:01:00"/>
  </r>
  <r>
    <x v="0"/>
    <s v="US"/>
    <s v="USD"/>
    <x v="819"/>
    <n v="1386806254"/>
    <b v="0"/>
    <n v="14"/>
    <b v="1"/>
    <s v="music/rock"/>
    <n v="1.0874999999999999"/>
    <n v="31.071428571428573"/>
    <x v="4"/>
    <s v="rock"/>
    <x v="819"/>
    <d v="2013-12-20T23:44:00"/>
  </r>
  <r>
    <x v="0"/>
    <s v="US"/>
    <s v="USD"/>
    <x v="820"/>
    <n v="1399666342"/>
    <b v="0"/>
    <n v="38"/>
    <b v="1"/>
    <s v="music/rock"/>
    <n v="1.3405"/>
    <n v="70.55263157894737"/>
    <x v="4"/>
    <s v="rock"/>
    <x v="820"/>
    <d v="2014-06-09T00:00:00"/>
  </r>
  <r>
    <x v="0"/>
    <s v="US"/>
    <s v="USD"/>
    <x v="821"/>
    <n v="1427753265"/>
    <b v="0"/>
    <n v="78"/>
    <b v="1"/>
    <s v="music/rock"/>
    <n v="1"/>
    <n v="224.12820512820514"/>
    <x v="4"/>
    <s v="rock"/>
    <x v="821"/>
    <d v="2015-05-03T23:01:00"/>
  </r>
  <r>
    <x v="0"/>
    <s v="US"/>
    <s v="USD"/>
    <x v="822"/>
    <n v="1346885050"/>
    <b v="0"/>
    <n v="69"/>
    <b v="1"/>
    <s v="music/rock"/>
    <n v="1.1916666666666667"/>
    <n v="51.811594202898547"/>
    <x v="4"/>
    <s v="rock"/>
    <x v="822"/>
    <d v="2012-10-05T17:44:10"/>
  </r>
  <r>
    <x v="0"/>
    <s v="US"/>
    <s v="USD"/>
    <x v="823"/>
    <n v="1424474452"/>
    <b v="0"/>
    <n v="33"/>
    <b v="1"/>
    <s v="music/rock"/>
    <n v="1.7949999999999999"/>
    <n v="43.515151515151516"/>
    <x v="4"/>
    <s v="rock"/>
    <x v="823"/>
    <d v="2015-03-22T17:20:52"/>
  </r>
  <r>
    <x v="0"/>
    <s v="US"/>
    <s v="USD"/>
    <x v="824"/>
    <n v="1268459318"/>
    <b v="0"/>
    <n v="54"/>
    <b v="1"/>
    <s v="music/rock"/>
    <n v="1.3438124999999999"/>
    <n v="39.816666666666663"/>
    <x v="4"/>
    <s v="rock"/>
    <x v="824"/>
    <d v="2010-04-18T01:59:00"/>
  </r>
  <r>
    <x v="0"/>
    <s v="US"/>
    <s v="USD"/>
    <x v="825"/>
    <n v="1349335284"/>
    <b v="0"/>
    <n v="99"/>
    <b v="1"/>
    <s v="music/rock"/>
    <n v="1.0043200000000001"/>
    <n v="126.8080808080808"/>
    <x v="4"/>
    <s v="rock"/>
    <x v="825"/>
    <d v="2012-10-29T02:21:24"/>
  </r>
  <r>
    <x v="0"/>
    <s v="US"/>
    <s v="USD"/>
    <x v="826"/>
    <n v="1330908930"/>
    <b v="0"/>
    <n v="49"/>
    <b v="1"/>
    <s v="music/rock"/>
    <n v="1.0145454545454546"/>
    <n v="113.87755102040816"/>
    <x v="4"/>
    <s v="rock"/>
    <x v="826"/>
    <d v="2012-03-25T18:55:30"/>
  </r>
  <r>
    <x v="0"/>
    <s v="US"/>
    <s v="USD"/>
    <x v="827"/>
    <n v="1326972107"/>
    <b v="0"/>
    <n v="11"/>
    <b v="1"/>
    <s v="music/rock"/>
    <n v="1.0333333333333334"/>
    <n v="28.181818181818183"/>
    <x v="4"/>
    <s v="rock"/>
    <x v="827"/>
    <d v="2012-02-14T14:49:00"/>
  </r>
  <r>
    <x v="0"/>
    <s v="US"/>
    <s v="USD"/>
    <x v="828"/>
    <n v="1339549982"/>
    <b v="0"/>
    <n v="38"/>
    <b v="1"/>
    <s v="music/rock"/>
    <n v="1.07"/>
    <n v="36.60526315789474"/>
    <x v="4"/>
    <s v="rock"/>
    <x v="828"/>
    <d v="2012-06-25T11:24:00"/>
  </r>
  <r>
    <x v="0"/>
    <s v="GB"/>
    <s v="GBP"/>
    <x v="829"/>
    <n v="1463253240"/>
    <b v="0"/>
    <n v="16"/>
    <b v="1"/>
    <s v="music/rock"/>
    <n v="1.04"/>
    <n v="32.5"/>
    <x v="4"/>
    <s v="rock"/>
    <x v="829"/>
    <d v="2016-07-13T14:14:00"/>
  </r>
  <r>
    <x v="0"/>
    <s v="US"/>
    <s v="USD"/>
    <x v="830"/>
    <n v="1361363825"/>
    <b v="0"/>
    <n v="32"/>
    <b v="1"/>
    <s v="music/rock"/>
    <n v="1.0783333333333334"/>
    <n v="60.65625"/>
    <x v="4"/>
    <s v="rock"/>
    <x v="830"/>
    <d v="2013-03-22T06:37:05"/>
  </r>
  <r>
    <x v="0"/>
    <s v="US"/>
    <s v="USD"/>
    <x v="831"/>
    <n v="1332948694"/>
    <b v="0"/>
    <n v="20"/>
    <b v="1"/>
    <s v="music/rock"/>
    <n v="2.3333333333333335"/>
    <n v="175"/>
    <x v="4"/>
    <s v="rock"/>
    <x v="831"/>
    <d v="2012-04-27T10:31:34"/>
  </r>
  <r>
    <x v="0"/>
    <s v="US"/>
    <s v="USD"/>
    <x v="832"/>
    <n v="1321978335"/>
    <b v="0"/>
    <n v="154"/>
    <b v="1"/>
    <s v="music/rock"/>
    <n v="1.0060706666666666"/>
    <n v="97.993896103896105"/>
    <x v="4"/>
    <s v="rock"/>
    <x v="832"/>
    <d v="2012-01-21T03:13:00"/>
  </r>
  <r>
    <x v="0"/>
    <s v="US"/>
    <s v="USD"/>
    <x v="833"/>
    <n v="1395349475"/>
    <b v="0"/>
    <n v="41"/>
    <b v="1"/>
    <s v="music/rock"/>
    <n v="1.0166666666666666"/>
    <n v="148.78048780487805"/>
    <x v="4"/>
    <s v="rock"/>
    <x v="833"/>
    <d v="2014-04-19T16:04:35"/>
  </r>
  <r>
    <x v="0"/>
    <s v="US"/>
    <s v="USD"/>
    <x v="834"/>
    <n v="1369770292"/>
    <b v="0"/>
    <n v="75"/>
    <b v="1"/>
    <s v="music/rock"/>
    <n v="1.3101818181818181"/>
    <n v="96.08"/>
    <x v="4"/>
    <s v="rock"/>
    <x v="834"/>
    <d v="2013-06-30T22:59:00"/>
  </r>
  <r>
    <x v="0"/>
    <s v="US"/>
    <s v="USD"/>
    <x v="835"/>
    <n v="1333709958"/>
    <b v="0"/>
    <n v="40"/>
    <b v="1"/>
    <s v="music/rock"/>
    <n v="1.1725000000000001"/>
    <n v="58.625"/>
    <x v="4"/>
    <s v="rock"/>
    <x v="835"/>
    <d v="2012-05-18T22:00:00"/>
  </r>
  <r>
    <x v="0"/>
    <s v="US"/>
    <s v="USD"/>
    <x v="836"/>
    <n v="1378516918"/>
    <b v="0"/>
    <n v="46"/>
    <b v="1"/>
    <s v="music/rock"/>
    <n v="1.009304"/>
    <n v="109.70695652173914"/>
    <x v="4"/>
    <s v="rock"/>
    <x v="836"/>
    <d v="2013-10-06T20:21:58"/>
  </r>
  <r>
    <x v="0"/>
    <s v="US"/>
    <s v="USD"/>
    <x v="837"/>
    <n v="1396396662"/>
    <b v="0"/>
    <n v="62"/>
    <b v="1"/>
    <s v="music/rock"/>
    <n v="1.218"/>
    <n v="49.112903225806448"/>
    <x v="4"/>
    <s v="rock"/>
    <x v="837"/>
    <d v="2014-05-01T18:57:42"/>
  </r>
  <r>
    <x v="0"/>
    <s v="US"/>
    <s v="USD"/>
    <x v="838"/>
    <n v="1324243985"/>
    <b v="0"/>
    <n v="61"/>
    <b v="1"/>
    <s v="music/rock"/>
    <n v="1.454"/>
    <n v="47.672131147540981"/>
    <x v="4"/>
    <s v="rock"/>
    <x v="838"/>
    <d v="2012-01-17T16:33:05"/>
  </r>
  <r>
    <x v="0"/>
    <s v="US"/>
    <s v="USD"/>
    <x v="839"/>
    <n v="1345745956"/>
    <b v="0"/>
    <n v="96"/>
    <b v="1"/>
    <s v="music/rock"/>
    <n v="1.166166"/>
    <n v="60.737812499999997"/>
    <x v="4"/>
    <s v="rock"/>
    <x v="839"/>
    <d v="2012-09-22T13:19:16"/>
  </r>
  <r>
    <x v="0"/>
    <s v="US"/>
    <s v="USD"/>
    <x v="840"/>
    <n v="1472102787"/>
    <b v="0"/>
    <n v="190"/>
    <b v="1"/>
    <s v="music/metal"/>
    <n v="1.2041660000000001"/>
    <n v="63.37715789473684"/>
    <x v="4"/>
    <s v="metal"/>
    <x v="840"/>
    <d v="2016-09-24T00:26:27"/>
  </r>
  <r>
    <x v="0"/>
    <s v="US"/>
    <s v="USD"/>
    <x v="841"/>
    <n v="1413058063"/>
    <b v="1"/>
    <n v="94"/>
    <b v="1"/>
    <s v="music/metal"/>
    <n v="1.0132000000000001"/>
    <n v="53.893617021276597"/>
    <x v="4"/>
    <s v="metal"/>
    <x v="841"/>
    <d v="2014-11-10T16:07:43"/>
  </r>
  <r>
    <x v="0"/>
    <s v="CA"/>
    <s v="CAD"/>
    <x v="842"/>
    <n v="1378735983"/>
    <b v="1"/>
    <n v="39"/>
    <b v="1"/>
    <s v="music/metal"/>
    <n v="1.0431999999999999"/>
    <n v="66.871794871794876"/>
    <x v="4"/>
    <s v="metal"/>
    <x v="842"/>
    <d v="2013-10-13T22:59:00"/>
  </r>
  <r>
    <x v="0"/>
    <s v="US"/>
    <s v="USD"/>
    <x v="843"/>
    <n v="1479708680"/>
    <b v="0"/>
    <n v="127"/>
    <b v="1"/>
    <s v="music/metal"/>
    <n v="2.6713333333333331"/>
    <n v="63.102362204724407"/>
    <x v="4"/>
    <s v="metal"/>
    <x v="843"/>
    <d v="2016-12-08T03:00:00"/>
  </r>
  <r>
    <x v="0"/>
    <s v="US"/>
    <s v="USD"/>
    <x v="844"/>
    <n v="1411489552"/>
    <b v="1"/>
    <n v="159"/>
    <b v="1"/>
    <s v="music/metal"/>
    <n v="1.9413333333333334"/>
    <n v="36.628930817610062"/>
    <x v="4"/>
    <s v="metal"/>
    <x v="844"/>
    <d v="2014-10-31T23:59:00"/>
  </r>
  <r>
    <x v="0"/>
    <s v="US"/>
    <s v="USD"/>
    <x v="845"/>
    <n v="1469595396"/>
    <b v="0"/>
    <n v="177"/>
    <b v="1"/>
    <s v="music/metal"/>
    <n v="1.203802"/>
    <n v="34.005706214689269"/>
    <x v="4"/>
    <s v="metal"/>
    <x v="845"/>
    <d v="2016-09-04T22:59:00"/>
  </r>
  <r>
    <x v="0"/>
    <s v="GB"/>
    <s v="GBP"/>
    <x v="846"/>
    <n v="1393233855"/>
    <b v="0"/>
    <n v="47"/>
    <b v="1"/>
    <s v="music/metal"/>
    <n v="1.2200090909090908"/>
    <n v="28.553404255319148"/>
    <x v="4"/>
    <s v="metal"/>
    <x v="846"/>
    <d v="2014-03-10T09:00:00"/>
  </r>
  <r>
    <x v="0"/>
    <s v="US"/>
    <s v="USD"/>
    <x v="847"/>
    <n v="1433963376"/>
    <b v="0"/>
    <n v="1"/>
    <b v="1"/>
    <s v="music/metal"/>
    <n v="1"/>
    <n v="10"/>
    <x v="4"/>
    <s v="metal"/>
    <x v="847"/>
    <d v="2015-07-10T14:09:36"/>
  </r>
  <r>
    <x v="0"/>
    <s v="US"/>
    <s v="USD"/>
    <x v="848"/>
    <n v="1426446033"/>
    <b v="0"/>
    <n v="16"/>
    <b v="1"/>
    <s v="music/metal"/>
    <n v="1"/>
    <n v="18.75"/>
    <x v="4"/>
    <s v="metal"/>
    <x v="848"/>
    <d v="2015-04-14T14:00:33"/>
  </r>
  <r>
    <x v="0"/>
    <s v="US"/>
    <s v="USD"/>
    <x v="849"/>
    <n v="1424057664"/>
    <b v="0"/>
    <n v="115"/>
    <b v="1"/>
    <s v="music/metal"/>
    <n v="1.1990000000000001"/>
    <n v="41.704347826086959"/>
    <x v="4"/>
    <s v="metal"/>
    <x v="849"/>
    <d v="2015-03-15T21:34:24"/>
  </r>
  <r>
    <x v="0"/>
    <s v="US"/>
    <s v="USD"/>
    <x v="850"/>
    <n v="1458762717"/>
    <b v="0"/>
    <n v="133"/>
    <b v="1"/>
    <s v="music/metal"/>
    <n v="1.55175"/>
    <n v="46.669172932330824"/>
    <x v="4"/>
    <s v="metal"/>
    <x v="850"/>
    <d v="2016-04-24T23:59:00"/>
  </r>
  <r>
    <x v="0"/>
    <s v="FR"/>
    <s v="EUR"/>
    <x v="851"/>
    <n v="1464815253"/>
    <b v="0"/>
    <n v="70"/>
    <b v="1"/>
    <s v="music/metal"/>
    <n v="1.3045"/>
    <n v="37.271428571428572"/>
    <x v="4"/>
    <s v="metal"/>
    <x v="851"/>
    <d v="2016-07-31T14:45:00"/>
  </r>
  <r>
    <x v="0"/>
    <s v="US"/>
    <s v="USD"/>
    <x v="852"/>
    <n v="1476386395"/>
    <b v="0"/>
    <n v="62"/>
    <b v="1"/>
    <s v="music/metal"/>
    <n v="1.0497142857142858"/>
    <n v="59.258064516129032"/>
    <x v="4"/>
    <s v="metal"/>
    <x v="852"/>
    <d v="2016-10-24T16:00:00"/>
  </r>
  <r>
    <x v="0"/>
    <s v="US"/>
    <s v="USD"/>
    <x v="853"/>
    <n v="1421524709"/>
    <b v="0"/>
    <n v="10"/>
    <b v="1"/>
    <s v="music/metal"/>
    <n v="1"/>
    <n v="30"/>
    <x v="4"/>
    <s v="metal"/>
    <x v="853"/>
    <d v="2015-02-16T14:58:29"/>
  </r>
  <r>
    <x v="0"/>
    <s v="US"/>
    <s v="USD"/>
    <x v="854"/>
    <n v="1480309546"/>
    <b v="0"/>
    <n v="499"/>
    <b v="1"/>
    <s v="music/metal"/>
    <n v="1.1822050359712231"/>
    <n v="65.8623246492986"/>
    <x v="4"/>
    <s v="metal"/>
    <x v="854"/>
    <d v="2016-12-28T00:05:46"/>
  </r>
  <r>
    <x v="0"/>
    <s v="US"/>
    <s v="USD"/>
    <x v="855"/>
    <n v="1466737217"/>
    <b v="0"/>
    <n v="47"/>
    <b v="1"/>
    <s v="music/metal"/>
    <n v="1.0344827586206897"/>
    <n v="31.914893617021278"/>
    <x v="4"/>
    <s v="metal"/>
    <x v="855"/>
    <d v="2016-07-23T22:00:17"/>
  </r>
  <r>
    <x v="0"/>
    <s v="DE"/>
    <s v="EUR"/>
    <x v="856"/>
    <n v="1472282956"/>
    <b v="0"/>
    <n v="28"/>
    <b v="1"/>
    <s v="music/metal"/>
    <n v="2.1800000000000002"/>
    <n v="19.464285714285715"/>
    <x v="4"/>
    <s v="metal"/>
    <x v="856"/>
    <d v="2016-10-25T14:00:00"/>
  </r>
  <r>
    <x v="0"/>
    <s v="ES"/>
    <s v="EUR"/>
    <x v="857"/>
    <n v="1444831031"/>
    <b v="0"/>
    <n v="24"/>
    <b v="1"/>
    <s v="music/metal"/>
    <n v="1"/>
    <n v="50"/>
    <x v="4"/>
    <s v="metal"/>
    <x v="857"/>
    <d v="2015-11-25T09:57:11"/>
  </r>
  <r>
    <x v="0"/>
    <s v="GB"/>
    <s v="GBP"/>
    <x v="858"/>
    <n v="1426528418"/>
    <b v="0"/>
    <n v="76"/>
    <b v="1"/>
    <s v="music/metal"/>
    <n v="1.4400583333333332"/>
    <n v="22.737763157894737"/>
    <x v="4"/>
    <s v="metal"/>
    <x v="858"/>
    <d v="2015-04-15T17:59:00"/>
  </r>
  <r>
    <x v="0"/>
    <s v="US"/>
    <s v="USD"/>
    <x v="859"/>
    <n v="1430768468"/>
    <b v="0"/>
    <n v="98"/>
    <b v="1"/>
    <s v="music/metal"/>
    <n v="1.0467500000000001"/>
    <n v="42.724489795918366"/>
    <x v="4"/>
    <s v="metal"/>
    <x v="859"/>
    <d v="2015-06-03T19:00:00"/>
  </r>
  <r>
    <x v="2"/>
    <s v="US"/>
    <s v="USD"/>
    <x v="860"/>
    <n v="1382528113"/>
    <b v="0"/>
    <n v="48"/>
    <b v="0"/>
    <s v="music/jazz"/>
    <n v="0.18142857142857144"/>
    <n v="52.916666666666664"/>
    <x v="4"/>
    <s v="jazz"/>
    <x v="860"/>
    <d v="2013-11-22T07:35:13"/>
  </r>
  <r>
    <x v="2"/>
    <s v="US"/>
    <s v="USD"/>
    <x v="861"/>
    <n v="1471475404"/>
    <b v="0"/>
    <n v="2"/>
    <b v="0"/>
    <s v="music/jazz"/>
    <n v="2.2444444444444444E-2"/>
    <n v="50.5"/>
    <x v="4"/>
    <s v="jazz"/>
    <x v="861"/>
    <d v="2016-09-16T18:10:04"/>
  </r>
  <r>
    <x v="2"/>
    <s v="GB"/>
    <s v="GBP"/>
    <x v="862"/>
    <n v="1381583948"/>
    <b v="0"/>
    <n v="4"/>
    <b v="0"/>
    <s v="music/jazz"/>
    <n v="3.3999999999999998E-3"/>
    <n v="42.5"/>
    <x v="4"/>
    <s v="jazz"/>
    <x v="862"/>
    <d v="2013-11-11T09:19:08"/>
  </r>
  <r>
    <x v="2"/>
    <s v="US"/>
    <s v="USD"/>
    <x v="863"/>
    <n v="1326422966"/>
    <b v="0"/>
    <n v="5"/>
    <b v="0"/>
    <s v="music/jazz"/>
    <n v="4.4999999999999998E-2"/>
    <n v="18"/>
    <x v="4"/>
    <s v="jazz"/>
    <x v="863"/>
    <d v="2012-02-11T21:49:26"/>
  </r>
  <r>
    <x v="2"/>
    <s v="US"/>
    <s v="USD"/>
    <x v="864"/>
    <n v="1379990038"/>
    <b v="0"/>
    <n v="79"/>
    <b v="0"/>
    <s v="music/jazz"/>
    <n v="0.41538461538461541"/>
    <n v="34.177215189873415"/>
    <x v="4"/>
    <s v="jazz"/>
    <x v="864"/>
    <d v="2013-10-16T04:59:00"/>
  </r>
  <r>
    <x v="2"/>
    <s v="US"/>
    <s v="USD"/>
    <x v="865"/>
    <n v="1353177197"/>
    <b v="0"/>
    <n v="2"/>
    <b v="0"/>
    <s v="music/jazz"/>
    <n v="2.0454545454545454E-2"/>
    <n v="22.5"/>
    <x v="4"/>
    <s v="jazz"/>
    <x v="865"/>
    <d v="2013-01-16T13:33:17"/>
  </r>
  <r>
    <x v="2"/>
    <s v="US"/>
    <s v="USD"/>
    <x v="866"/>
    <n v="1421853518"/>
    <b v="0"/>
    <n v="11"/>
    <b v="0"/>
    <s v="music/jazz"/>
    <n v="0.18285714285714286"/>
    <n v="58.18181818181818"/>
    <x v="4"/>
    <s v="jazz"/>
    <x v="866"/>
    <d v="2015-02-28T10:10:00"/>
  </r>
  <r>
    <x v="2"/>
    <s v="US"/>
    <s v="USD"/>
    <x v="867"/>
    <n v="1254450706"/>
    <b v="0"/>
    <n v="11"/>
    <b v="0"/>
    <s v="music/jazz"/>
    <n v="0.2402"/>
    <n v="109.18181818181819"/>
    <x v="4"/>
    <s v="jazz"/>
    <x v="867"/>
    <d v="2009-11-30T23:59:00"/>
  </r>
  <r>
    <x v="2"/>
    <s v="US"/>
    <s v="USD"/>
    <x v="868"/>
    <n v="1386463198"/>
    <b v="0"/>
    <n v="1"/>
    <b v="0"/>
    <s v="music/jazz"/>
    <n v="1.1111111111111111E-3"/>
    <n v="50"/>
    <x v="4"/>
    <s v="jazz"/>
    <x v="868"/>
    <d v="2014-01-06T19:39:58"/>
  </r>
  <r>
    <x v="2"/>
    <s v="US"/>
    <s v="USD"/>
    <x v="869"/>
    <n v="1362860257"/>
    <b v="0"/>
    <n v="3"/>
    <b v="0"/>
    <s v="music/jazz"/>
    <n v="0.11818181818181818"/>
    <n v="346.66666666666669"/>
    <x v="4"/>
    <s v="jazz"/>
    <x v="869"/>
    <d v="2013-04-08T14:17:37"/>
  </r>
  <r>
    <x v="2"/>
    <s v="GB"/>
    <s v="GBP"/>
    <x v="870"/>
    <n v="1375403523"/>
    <b v="0"/>
    <n v="5"/>
    <b v="0"/>
    <s v="music/jazz"/>
    <n v="3.0999999999999999E-3"/>
    <n v="12.4"/>
    <x v="4"/>
    <s v="jazz"/>
    <x v="870"/>
    <d v="2013-08-31T19:32:03"/>
  </r>
  <r>
    <x v="2"/>
    <s v="US"/>
    <s v="USD"/>
    <x v="871"/>
    <n v="1383139695"/>
    <b v="0"/>
    <n v="12"/>
    <b v="0"/>
    <s v="music/jazz"/>
    <n v="5.4166666666666669E-2"/>
    <n v="27.083333333333332"/>
    <x v="4"/>
    <s v="jazz"/>
    <x v="871"/>
    <d v="2013-11-29T09:28:15"/>
  </r>
  <r>
    <x v="2"/>
    <s v="US"/>
    <s v="USD"/>
    <x v="872"/>
    <n v="1295898527"/>
    <b v="0"/>
    <n v="2"/>
    <b v="0"/>
    <s v="music/jazz"/>
    <n v="8.1250000000000003E-3"/>
    <n v="32.5"/>
    <x v="4"/>
    <s v="jazz"/>
    <x v="872"/>
    <d v="2011-03-10T14:48:47"/>
  </r>
  <r>
    <x v="2"/>
    <s v="US"/>
    <s v="USD"/>
    <x v="873"/>
    <n v="1349150440"/>
    <b v="0"/>
    <n v="5"/>
    <b v="0"/>
    <s v="music/jazz"/>
    <n v="1.2857142857142857E-2"/>
    <n v="9"/>
    <x v="4"/>
    <s v="jazz"/>
    <x v="873"/>
    <d v="2012-11-11T00:00:40"/>
  </r>
  <r>
    <x v="2"/>
    <s v="US"/>
    <s v="USD"/>
    <x v="874"/>
    <n v="1365084034"/>
    <b v="0"/>
    <n v="21"/>
    <b v="0"/>
    <s v="music/jazz"/>
    <n v="0.24333333333333335"/>
    <n v="34.761904761904759"/>
    <x v="4"/>
    <s v="jazz"/>
    <x v="874"/>
    <d v="2013-05-04T09:00:34"/>
  </r>
  <r>
    <x v="2"/>
    <s v="US"/>
    <s v="USD"/>
    <x v="875"/>
    <n v="1441128131"/>
    <b v="0"/>
    <n v="0"/>
    <b v="0"/>
    <s v="music/jazz"/>
    <n v="0"/>
    <e v="#DIV/0!"/>
    <x v="4"/>
    <s v="jazz"/>
    <x v="875"/>
    <d v="2015-09-21T12:22:11"/>
  </r>
  <r>
    <x v="2"/>
    <s v="GB"/>
    <s v="GBP"/>
    <x v="876"/>
    <n v="1357127727"/>
    <b v="0"/>
    <n v="45"/>
    <b v="0"/>
    <s v="music/jazz"/>
    <n v="0.40799492385786801"/>
    <n v="28.577777777777779"/>
    <x v="4"/>
    <s v="jazz"/>
    <x v="876"/>
    <d v="2013-02-04T06:55:27"/>
  </r>
  <r>
    <x v="2"/>
    <s v="US"/>
    <s v="USD"/>
    <x v="877"/>
    <n v="1384887360"/>
    <b v="0"/>
    <n v="29"/>
    <b v="0"/>
    <s v="music/jazz"/>
    <n v="0.67549999999999999"/>
    <n v="46.586206896551722"/>
    <x v="4"/>
    <s v="jazz"/>
    <x v="877"/>
    <d v="2013-12-19T13:56:00"/>
  </r>
  <r>
    <x v="2"/>
    <s v="US"/>
    <s v="USD"/>
    <x v="878"/>
    <n v="1290490524"/>
    <b v="0"/>
    <n v="2"/>
    <b v="0"/>
    <s v="music/jazz"/>
    <n v="1.2999999999999999E-2"/>
    <n v="32.5"/>
    <x v="4"/>
    <s v="jazz"/>
    <x v="878"/>
    <d v="2010-12-23T00:35:24"/>
  </r>
  <r>
    <x v="2"/>
    <s v="US"/>
    <s v="USD"/>
    <x v="879"/>
    <n v="1336506905"/>
    <b v="0"/>
    <n v="30"/>
    <b v="0"/>
    <s v="music/jazz"/>
    <n v="0.30666666666666664"/>
    <n v="21.466666666666665"/>
    <x v="4"/>
    <s v="jazz"/>
    <x v="879"/>
    <d v="2012-05-29T14:55:05"/>
  </r>
  <r>
    <x v="2"/>
    <s v="US"/>
    <s v="USD"/>
    <x v="880"/>
    <n v="1348731738"/>
    <b v="0"/>
    <n v="8"/>
    <b v="0"/>
    <s v="music/indie rock"/>
    <n v="2.9894179894179893E-2"/>
    <n v="14.125"/>
    <x v="4"/>
    <s v="indie rock"/>
    <x v="880"/>
    <d v="2012-10-30T02:42:18"/>
  </r>
  <r>
    <x v="2"/>
    <s v="US"/>
    <s v="USD"/>
    <x v="881"/>
    <n v="1322632886"/>
    <b v="0"/>
    <n v="1"/>
    <b v="0"/>
    <s v="music/indie rock"/>
    <n v="8.0000000000000002E-3"/>
    <n v="30"/>
    <x v="4"/>
    <s v="indie rock"/>
    <x v="881"/>
    <d v="2012-01-14T01:01:26"/>
  </r>
  <r>
    <x v="2"/>
    <s v="US"/>
    <s v="USD"/>
    <x v="882"/>
    <n v="1312490350"/>
    <b v="0"/>
    <n v="14"/>
    <b v="0"/>
    <s v="music/indie rock"/>
    <n v="0.20133333333333334"/>
    <n v="21.571428571428573"/>
    <x v="4"/>
    <s v="indie rock"/>
    <x v="882"/>
    <d v="2011-09-06T15:39:10"/>
  </r>
  <r>
    <x v="2"/>
    <s v="US"/>
    <s v="USD"/>
    <x v="883"/>
    <n v="1451773635"/>
    <b v="0"/>
    <n v="24"/>
    <b v="0"/>
    <s v="music/indie rock"/>
    <n v="0.4002"/>
    <n v="83.375"/>
    <x v="4"/>
    <s v="indie rock"/>
    <x v="883"/>
    <d v="2016-03-02T17:27:15"/>
  </r>
  <r>
    <x v="2"/>
    <s v="US"/>
    <s v="USD"/>
    <x v="884"/>
    <n v="1331666146"/>
    <b v="0"/>
    <n v="2"/>
    <b v="0"/>
    <s v="music/indie rock"/>
    <n v="0.01"/>
    <n v="10"/>
    <x v="4"/>
    <s v="indie rock"/>
    <x v="884"/>
    <d v="2012-05-11T21:31:00"/>
  </r>
  <r>
    <x v="2"/>
    <s v="US"/>
    <s v="USD"/>
    <x v="885"/>
    <n v="1481322911"/>
    <b v="0"/>
    <n v="21"/>
    <b v="0"/>
    <s v="music/indie rock"/>
    <n v="0.75"/>
    <n v="35.714285714285715"/>
    <x v="4"/>
    <s v="indie rock"/>
    <x v="885"/>
    <d v="2016-12-30T17:35:11"/>
  </r>
  <r>
    <x v="2"/>
    <s v="US"/>
    <s v="USD"/>
    <x v="886"/>
    <n v="1471812813"/>
    <b v="0"/>
    <n v="7"/>
    <b v="0"/>
    <s v="music/indie rock"/>
    <n v="0.41"/>
    <n v="29.285714285714285"/>
    <x v="4"/>
    <s v="indie rock"/>
    <x v="886"/>
    <d v="2016-09-15T15:53:33"/>
  </r>
  <r>
    <x v="2"/>
    <s v="US"/>
    <s v="USD"/>
    <x v="887"/>
    <n v="1335567655"/>
    <b v="0"/>
    <n v="0"/>
    <b v="0"/>
    <s v="music/indie rock"/>
    <n v="0"/>
    <e v="#DIV/0!"/>
    <x v="4"/>
    <s v="indie rock"/>
    <x v="887"/>
    <d v="2012-05-27T18:00:55"/>
  </r>
  <r>
    <x v="2"/>
    <s v="US"/>
    <s v="USD"/>
    <x v="888"/>
    <n v="1311789885"/>
    <b v="0"/>
    <n v="4"/>
    <b v="0"/>
    <s v="music/indie rock"/>
    <n v="7.1999999999999995E-2"/>
    <n v="18"/>
    <x v="4"/>
    <s v="indie rock"/>
    <x v="888"/>
    <d v="2011-09-01T01:00:00"/>
  </r>
  <r>
    <x v="2"/>
    <s v="US"/>
    <s v="USD"/>
    <x v="889"/>
    <n v="1409942943"/>
    <b v="0"/>
    <n v="32"/>
    <b v="0"/>
    <s v="music/indie rock"/>
    <n v="9.4412800000000005E-2"/>
    <n v="73.760000000000005"/>
    <x v="4"/>
    <s v="indie rock"/>
    <x v="889"/>
    <d v="2014-10-05T13:49:03"/>
  </r>
  <r>
    <x v="2"/>
    <s v="US"/>
    <s v="USD"/>
    <x v="890"/>
    <n v="1382460379"/>
    <b v="0"/>
    <n v="4"/>
    <b v="0"/>
    <s v="music/indie rock"/>
    <n v="4.1666666666666664E-2"/>
    <n v="31.25"/>
    <x v="4"/>
    <s v="indie rock"/>
    <x v="890"/>
    <d v="2013-11-21T12:46:19"/>
  </r>
  <r>
    <x v="2"/>
    <s v="US"/>
    <s v="USD"/>
    <x v="891"/>
    <n v="1405989930"/>
    <b v="0"/>
    <n v="9"/>
    <b v="0"/>
    <s v="music/indie rock"/>
    <n v="3.2500000000000001E-2"/>
    <n v="28.888888888888889"/>
    <x v="4"/>
    <s v="indie rock"/>
    <x v="891"/>
    <d v="2014-08-20T19:45:30"/>
  </r>
  <r>
    <x v="2"/>
    <s v="US"/>
    <s v="USD"/>
    <x v="892"/>
    <n v="1273121283"/>
    <b v="0"/>
    <n v="17"/>
    <b v="0"/>
    <s v="music/indie rock"/>
    <n v="0.40749999999999997"/>
    <n v="143.8235294117647"/>
    <x v="4"/>
    <s v="indie rock"/>
    <x v="892"/>
    <d v="2010-07-31T23:00:00"/>
  </r>
  <r>
    <x v="2"/>
    <s v="US"/>
    <s v="USD"/>
    <x v="893"/>
    <n v="1425331963"/>
    <b v="0"/>
    <n v="5"/>
    <b v="0"/>
    <s v="music/indie rock"/>
    <n v="0.1"/>
    <n v="40"/>
    <x v="4"/>
    <s v="indie rock"/>
    <x v="893"/>
    <d v="2015-04-01T15:32:43"/>
  </r>
  <r>
    <x v="2"/>
    <s v="US"/>
    <s v="USD"/>
    <x v="894"/>
    <n v="1462577610"/>
    <b v="0"/>
    <n v="53"/>
    <b v="0"/>
    <s v="music/indie rock"/>
    <n v="0.39169999999999999"/>
    <n v="147.81132075471697"/>
    <x v="4"/>
    <s v="indie rock"/>
    <x v="894"/>
    <d v="2016-06-05T18:33:30"/>
  </r>
  <r>
    <x v="2"/>
    <s v="US"/>
    <s v="USD"/>
    <x v="895"/>
    <n v="1284087829"/>
    <b v="0"/>
    <n v="7"/>
    <b v="0"/>
    <s v="music/indie rock"/>
    <n v="2.4375000000000001E-2"/>
    <n v="27.857142857142858"/>
    <x v="4"/>
    <s v="indie rock"/>
    <x v="895"/>
    <d v="2010-10-24T22:03:49"/>
  </r>
  <r>
    <x v="2"/>
    <s v="US"/>
    <s v="USD"/>
    <x v="896"/>
    <n v="1438549026"/>
    <b v="0"/>
    <n v="72"/>
    <b v="0"/>
    <s v="music/indie rock"/>
    <n v="0.4"/>
    <n v="44.444444444444443"/>
    <x v="4"/>
    <s v="indie rock"/>
    <x v="896"/>
    <d v="2015-08-27T23:00:00"/>
  </r>
  <r>
    <x v="2"/>
    <s v="US"/>
    <s v="USD"/>
    <x v="897"/>
    <n v="1351528308"/>
    <b v="0"/>
    <n v="0"/>
    <b v="0"/>
    <s v="music/indie rock"/>
    <n v="0"/>
    <e v="#DIV/0!"/>
    <x v="4"/>
    <s v="indie rock"/>
    <x v="897"/>
    <d v="2012-11-28T12:31:48"/>
  </r>
  <r>
    <x v="2"/>
    <s v="US"/>
    <s v="USD"/>
    <x v="898"/>
    <n v="1322763110"/>
    <b v="0"/>
    <n v="2"/>
    <b v="0"/>
    <s v="music/indie rock"/>
    <n v="2.8000000000000001E-2"/>
    <n v="35"/>
    <x v="4"/>
    <s v="indie rock"/>
    <x v="898"/>
    <d v="2012-01-15T13:11:50"/>
  </r>
  <r>
    <x v="2"/>
    <s v="US"/>
    <s v="USD"/>
    <x v="899"/>
    <n v="1302661362"/>
    <b v="0"/>
    <n v="8"/>
    <b v="0"/>
    <s v="music/indie rock"/>
    <n v="0.37333333333333335"/>
    <n v="35"/>
    <x v="4"/>
    <s v="indie rock"/>
    <x v="899"/>
    <d v="2011-05-27T21:22:42"/>
  </r>
  <r>
    <x v="2"/>
    <s v="US"/>
    <s v="USD"/>
    <x v="900"/>
    <n v="1456777402"/>
    <b v="0"/>
    <n v="2"/>
    <b v="0"/>
    <s v="music/jazz"/>
    <n v="4.1999999999999997E-3"/>
    <n v="10.5"/>
    <x v="4"/>
    <s v="jazz"/>
    <x v="900"/>
    <d v="2016-03-30T14:23:22"/>
  </r>
  <r>
    <x v="2"/>
    <s v="US"/>
    <s v="USD"/>
    <x v="901"/>
    <n v="1272050914"/>
    <b v="0"/>
    <n v="0"/>
    <b v="0"/>
    <s v="music/jazz"/>
    <n v="0"/>
    <e v="#DIV/0!"/>
    <x v="4"/>
    <s v="jazz"/>
    <x v="901"/>
    <d v="2010-06-08T14:11:00"/>
  </r>
  <r>
    <x v="2"/>
    <s v="US"/>
    <s v="USD"/>
    <x v="902"/>
    <n v="1404947422"/>
    <b v="0"/>
    <n v="3"/>
    <b v="0"/>
    <s v="music/jazz"/>
    <n v="3.0000000000000001E-3"/>
    <n v="30"/>
    <x v="4"/>
    <s v="jazz"/>
    <x v="902"/>
    <d v="2014-08-30T10:30:00"/>
  </r>
  <r>
    <x v="2"/>
    <s v="US"/>
    <s v="USD"/>
    <x v="903"/>
    <n v="1346180780"/>
    <b v="0"/>
    <n v="4"/>
    <b v="0"/>
    <s v="music/jazz"/>
    <n v="3.2000000000000001E-2"/>
    <n v="40"/>
    <x v="4"/>
    <s v="jazz"/>
    <x v="903"/>
    <d v="2012-09-22T21:25:00"/>
  </r>
  <r>
    <x v="2"/>
    <s v="US"/>
    <s v="USD"/>
    <x v="904"/>
    <n v="1449194137"/>
    <b v="0"/>
    <n v="3"/>
    <b v="0"/>
    <s v="music/jazz"/>
    <n v="3.0200000000000001E-3"/>
    <n v="50.333333333333336"/>
    <x v="4"/>
    <s v="jazz"/>
    <x v="904"/>
    <d v="2016-01-02T20:55:37"/>
  </r>
  <r>
    <x v="2"/>
    <s v="US"/>
    <s v="USD"/>
    <x v="905"/>
    <n v="1290663926"/>
    <b v="0"/>
    <n v="6"/>
    <b v="0"/>
    <s v="music/jazz"/>
    <n v="3.0153846153846153E-2"/>
    <n v="32.666666666666664"/>
    <x v="4"/>
    <s v="jazz"/>
    <x v="905"/>
    <d v="2011-01-24T00:45:26"/>
  </r>
  <r>
    <x v="2"/>
    <s v="US"/>
    <s v="USD"/>
    <x v="906"/>
    <n v="1392093190"/>
    <b v="0"/>
    <n v="0"/>
    <b v="0"/>
    <s v="music/jazz"/>
    <n v="0"/>
    <e v="#DIV/0!"/>
    <x v="4"/>
    <s v="jazz"/>
    <x v="906"/>
    <d v="2014-03-12T22:33:10"/>
  </r>
  <r>
    <x v="2"/>
    <s v="US"/>
    <s v="USD"/>
    <x v="907"/>
    <n v="1313123823"/>
    <b v="0"/>
    <n v="0"/>
    <b v="0"/>
    <s v="music/jazz"/>
    <n v="0"/>
    <e v="#DIV/0!"/>
    <x v="4"/>
    <s v="jazz"/>
    <x v="907"/>
    <d v="2011-09-10T23:37:03"/>
  </r>
  <r>
    <x v="2"/>
    <s v="US"/>
    <s v="USD"/>
    <x v="908"/>
    <n v="1276283655"/>
    <b v="0"/>
    <n v="0"/>
    <b v="0"/>
    <s v="music/jazz"/>
    <n v="0"/>
    <e v="#DIV/0!"/>
    <x v="4"/>
    <s v="jazz"/>
    <x v="908"/>
    <d v="2010-07-26T23:59:00"/>
  </r>
  <r>
    <x v="2"/>
    <s v="US"/>
    <s v="USD"/>
    <x v="909"/>
    <n v="1340296440"/>
    <b v="0"/>
    <n v="8"/>
    <b v="0"/>
    <s v="music/jazz"/>
    <n v="3.2500000000000001E-2"/>
    <n v="65"/>
    <x v="4"/>
    <s v="jazz"/>
    <x v="909"/>
    <d v="2012-07-22T23:00:00"/>
  </r>
  <r>
    <x v="2"/>
    <s v="GB"/>
    <s v="GBP"/>
    <x v="910"/>
    <n v="1483362319"/>
    <b v="0"/>
    <n v="5"/>
    <b v="0"/>
    <s v="music/jazz"/>
    <n v="0.22363636363636363"/>
    <n v="24.6"/>
    <x v="4"/>
    <s v="jazz"/>
    <x v="910"/>
    <d v="2017-03-03T08:05:19"/>
  </r>
  <r>
    <x v="2"/>
    <s v="US"/>
    <s v="USD"/>
    <x v="911"/>
    <n v="1388707645"/>
    <b v="0"/>
    <n v="0"/>
    <b v="0"/>
    <s v="music/jazz"/>
    <n v="0"/>
    <e v="#DIV/0!"/>
    <x v="4"/>
    <s v="jazz"/>
    <x v="911"/>
    <d v="2014-01-23T19:07:25"/>
  </r>
  <r>
    <x v="2"/>
    <s v="US"/>
    <s v="USD"/>
    <x v="912"/>
    <n v="1350009447"/>
    <b v="0"/>
    <n v="2"/>
    <b v="0"/>
    <s v="music/jazz"/>
    <n v="8.5714285714285719E-3"/>
    <n v="15"/>
    <x v="4"/>
    <s v="jazz"/>
    <x v="912"/>
    <d v="2012-12-10T22:37:27"/>
  </r>
  <r>
    <x v="2"/>
    <s v="US"/>
    <s v="USD"/>
    <x v="913"/>
    <n v="1333596019"/>
    <b v="0"/>
    <n v="24"/>
    <b v="0"/>
    <s v="music/jazz"/>
    <n v="6.6066666666666662E-2"/>
    <n v="82.583333333333329"/>
    <x v="4"/>
    <s v="jazz"/>
    <x v="913"/>
    <d v="2012-05-04T22:20:19"/>
  </r>
  <r>
    <x v="2"/>
    <s v="US"/>
    <s v="USD"/>
    <x v="914"/>
    <n v="1343326747"/>
    <b v="0"/>
    <n v="0"/>
    <b v="0"/>
    <s v="music/jazz"/>
    <n v="0"/>
    <e v="#DIV/0!"/>
    <x v="4"/>
    <s v="jazz"/>
    <x v="914"/>
    <d v="2012-08-25T13:19:07"/>
  </r>
  <r>
    <x v="2"/>
    <s v="US"/>
    <s v="USD"/>
    <x v="915"/>
    <n v="1327853914"/>
    <b v="0"/>
    <n v="9"/>
    <b v="0"/>
    <s v="music/jazz"/>
    <n v="5.7692307692307696E-2"/>
    <n v="41.666666666666664"/>
    <x v="4"/>
    <s v="jazz"/>
    <x v="915"/>
    <d v="2012-02-29T23:59:00"/>
  </r>
  <r>
    <x v="2"/>
    <s v="US"/>
    <s v="USD"/>
    <x v="916"/>
    <n v="1284409734"/>
    <b v="0"/>
    <n v="0"/>
    <b v="0"/>
    <s v="music/jazz"/>
    <n v="0"/>
    <e v="#DIV/0!"/>
    <x v="4"/>
    <s v="jazz"/>
    <x v="916"/>
    <d v="2010-10-22T00:00:00"/>
  </r>
  <r>
    <x v="2"/>
    <s v="US"/>
    <s v="USD"/>
    <x v="917"/>
    <n v="1402612730"/>
    <b v="0"/>
    <n v="1"/>
    <b v="0"/>
    <s v="music/jazz"/>
    <n v="6.0000000000000001E-3"/>
    <n v="30"/>
    <x v="4"/>
    <s v="jazz"/>
    <x v="917"/>
    <d v="2014-07-13T21:30:00"/>
  </r>
  <r>
    <x v="2"/>
    <s v="GB"/>
    <s v="GBP"/>
    <x v="918"/>
    <n v="1414879161"/>
    <b v="0"/>
    <n v="10"/>
    <b v="0"/>
    <s v="music/jazz"/>
    <n v="5.0256410256410255E-2"/>
    <n v="19.600000000000001"/>
    <x v="4"/>
    <s v="jazz"/>
    <x v="918"/>
    <d v="2014-12-01T17:59:21"/>
  </r>
  <r>
    <x v="2"/>
    <s v="US"/>
    <s v="USD"/>
    <x v="919"/>
    <n v="1352906645"/>
    <b v="0"/>
    <n v="1"/>
    <b v="0"/>
    <s v="music/jazz"/>
    <n v="5.0000000000000001E-3"/>
    <n v="100"/>
    <x v="4"/>
    <s v="jazz"/>
    <x v="919"/>
    <d v="2012-12-19T10:24:05"/>
  </r>
  <r>
    <x v="2"/>
    <s v="US"/>
    <s v="USD"/>
    <x v="920"/>
    <n v="1381853222"/>
    <b v="0"/>
    <n v="0"/>
    <b v="0"/>
    <s v="music/jazz"/>
    <n v="0"/>
    <e v="#DIV/0!"/>
    <x v="4"/>
    <s v="jazz"/>
    <x v="920"/>
    <d v="2013-11-14T12:07:02"/>
  </r>
  <r>
    <x v="2"/>
    <s v="US"/>
    <s v="USD"/>
    <x v="921"/>
    <n v="1320033976"/>
    <b v="0"/>
    <n v="20"/>
    <b v="0"/>
    <s v="music/jazz"/>
    <n v="0.309"/>
    <n v="231.75"/>
    <x v="4"/>
    <s v="jazz"/>
    <x v="921"/>
    <d v="2011-12-12T00:06:16"/>
  </r>
  <r>
    <x v="2"/>
    <s v="US"/>
    <s v="USD"/>
    <x v="922"/>
    <n v="1409143393"/>
    <b v="0"/>
    <n v="30"/>
    <b v="0"/>
    <s v="music/jazz"/>
    <n v="0.21037037037037037"/>
    <n v="189.33333333333334"/>
    <x v="4"/>
    <s v="jazz"/>
    <x v="922"/>
    <d v="2014-10-01T07:43:13"/>
  </r>
  <r>
    <x v="2"/>
    <s v="US"/>
    <s v="USD"/>
    <x v="923"/>
    <n v="1414018923"/>
    <b v="0"/>
    <n v="6"/>
    <b v="0"/>
    <s v="music/jazz"/>
    <n v="2.1999999999999999E-2"/>
    <n v="55"/>
    <x v="4"/>
    <s v="jazz"/>
    <x v="923"/>
    <d v="2014-11-21T19:02:03"/>
  </r>
  <r>
    <x v="2"/>
    <s v="US"/>
    <s v="USD"/>
    <x v="924"/>
    <n v="1358203069"/>
    <b v="0"/>
    <n v="15"/>
    <b v="0"/>
    <s v="music/jazz"/>
    <n v="0.109"/>
    <n v="21.8"/>
    <x v="4"/>
    <s v="jazz"/>
    <x v="924"/>
    <d v="2013-02-13T17:37:49"/>
  </r>
  <r>
    <x v="2"/>
    <s v="US"/>
    <s v="USD"/>
    <x v="925"/>
    <n v="1382994511"/>
    <b v="0"/>
    <n v="5"/>
    <b v="0"/>
    <s v="music/jazz"/>
    <n v="2.6666666666666668E-2"/>
    <n v="32"/>
    <x v="4"/>
    <s v="jazz"/>
    <x v="925"/>
    <d v="2013-11-27T17:08:31"/>
  </r>
  <r>
    <x v="2"/>
    <s v="US"/>
    <s v="USD"/>
    <x v="926"/>
    <n v="1276043330"/>
    <b v="0"/>
    <n v="0"/>
    <b v="0"/>
    <s v="music/jazz"/>
    <n v="0"/>
    <e v="#DIV/0!"/>
    <x v="4"/>
    <s v="jazz"/>
    <x v="926"/>
    <d v="2010-07-08T17:40:00"/>
  </r>
  <r>
    <x v="2"/>
    <s v="US"/>
    <s v="USD"/>
    <x v="927"/>
    <n v="1334432695"/>
    <b v="0"/>
    <n v="0"/>
    <b v="0"/>
    <s v="music/jazz"/>
    <n v="0"/>
    <e v="#DIV/0!"/>
    <x v="4"/>
    <s v="jazz"/>
    <x v="927"/>
    <d v="2012-05-14T14:44:55"/>
  </r>
  <r>
    <x v="2"/>
    <s v="US"/>
    <s v="USD"/>
    <x v="928"/>
    <n v="1348864913"/>
    <b v="0"/>
    <n v="28"/>
    <b v="0"/>
    <s v="music/jazz"/>
    <n v="0.10862068965517241"/>
    <n v="56.25"/>
    <x v="4"/>
    <s v="jazz"/>
    <x v="928"/>
    <d v="2012-11-17T19:00:00"/>
  </r>
  <r>
    <x v="2"/>
    <s v="US"/>
    <s v="USD"/>
    <x v="929"/>
    <n v="1331358169"/>
    <b v="0"/>
    <n v="0"/>
    <b v="0"/>
    <s v="music/jazz"/>
    <n v="0"/>
    <e v="#DIV/0!"/>
    <x v="4"/>
    <s v="jazz"/>
    <x v="929"/>
    <d v="2012-04-08T23:42:49"/>
  </r>
  <r>
    <x v="2"/>
    <s v="US"/>
    <s v="USD"/>
    <x v="930"/>
    <n v="1273874306"/>
    <b v="0"/>
    <n v="5"/>
    <b v="0"/>
    <s v="music/jazz"/>
    <n v="0.38333333333333336"/>
    <n v="69"/>
    <x v="4"/>
    <s v="jazz"/>
    <x v="930"/>
    <d v="2010-06-25T16:32:00"/>
  </r>
  <r>
    <x v="2"/>
    <s v="GB"/>
    <s v="GBP"/>
    <x v="931"/>
    <n v="1392021502"/>
    <b v="0"/>
    <n v="7"/>
    <b v="0"/>
    <s v="music/jazz"/>
    <n v="6.5500000000000003E-2"/>
    <n v="18.714285714285715"/>
    <x v="4"/>
    <s v="jazz"/>
    <x v="931"/>
    <d v="2014-03-16T17:00:00"/>
  </r>
  <r>
    <x v="2"/>
    <s v="US"/>
    <s v="USD"/>
    <x v="932"/>
    <n v="1360106145"/>
    <b v="0"/>
    <n v="30"/>
    <b v="0"/>
    <s v="music/jazz"/>
    <n v="0.14536842105263159"/>
    <n v="46.033333333333331"/>
    <x v="4"/>
    <s v="jazz"/>
    <x v="932"/>
    <d v="2013-03-22T17:15:45"/>
  </r>
  <r>
    <x v="2"/>
    <s v="US"/>
    <s v="USD"/>
    <x v="933"/>
    <n v="1394683409"/>
    <b v="0"/>
    <n v="2"/>
    <b v="0"/>
    <s v="music/jazz"/>
    <n v="0.06"/>
    <n v="60"/>
    <x v="4"/>
    <s v="jazz"/>
    <x v="933"/>
    <d v="2014-05-11T23:03:29"/>
  </r>
  <r>
    <x v="2"/>
    <s v="CA"/>
    <s v="CAD"/>
    <x v="934"/>
    <n v="1396633284"/>
    <b v="0"/>
    <n v="30"/>
    <b v="0"/>
    <s v="music/jazz"/>
    <n v="0.30399999999999999"/>
    <n v="50.666666666666664"/>
    <x v="4"/>
    <s v="jazz"/>
    <x v="934"/>
    <d v="2014-05-04T01:00:00"/>
  </r>
  <r>
    <x v="2"/>
    <s v="US"/>
    <s v="USD"/>
    <x v="935"/>
    <n v="1451462429"/>
    <b v="0"/>
    <n v="2"/>
    <b v="0"/>
    <s v="music/jazz"/>
    <n v="1.4285714285714285E-2"/>
    <n v="25"/>
    <x v="4"/>
    <s v="jazz"/>
    <x v="935"/>
    <d v="2016-01-29T03:00:29"/>
  </r>
  <r>
    <x v="2"/>
    <s v="US"/>
    <s v="USD"/>
    <x v="936"/>
    <n v="1323131689"/>
    <b v="0"/>
    <n v="0"/>
    <b v="0"/>
    <s v="music/jazz"/>
    <n v="0"/>
    <e v="#DIV/0!"/>
    <x v="4"/>
    <s v="jazz"/>
    <x v="936"/>
    <d v="2012-01-18T15:00:00"/>
  </r>
  <r>
    <x v="2"/>
    <s v="US"/>
    <s v="USD"/>
    <x v="937"/>
    <n v="1380913757"/>
    <b v="0"/>
    <n v="2"/>
    <b v="0"/>
    <s v="music/jazz"/>
    <n v="1.1428571428571429E-2"/>
    <n v="20"/>
    <x v="4"/>
    <s v="jazz"/>
    <x v="937"/>
    <d v="2013-11-03T15:09:17"/>
  </r>
  <r>
    <x v="2"/>
    <s v="US"/>
    <s v="USD"/>
    <x v="938"/>
    <n v="1343993448"/>
    <b v="0"/>
    <n v="1"/>
    <b v="0"/>
    <s v="music/jazz"/>
    <n v="3.5714285714285713E-3"/>
    <n v="25"/>
    <x v="4"/>
    <s v="jazz"/>
    <x v="938"/>
    <d v="2012-09-02T06:30:48"/>
  </r>
  <r>
    <x v="2"/>
    <s v="US"/>
    <s v="USD"/>
    <x v="939"/>
    <n v="1369246738"/>
    <b v="0"/>
    <n v="2"/>
    <b v="0"/>
    <s v="music/jazz"/>
    <n v="1.4545454545454545E-2"/>
    <n v="20"/>
    <x v="4"/>
    <s v="jazz"/>
    <x v="939"/>
    <d v="2013-06-30T14:58:00"/>
  </r>
  <r>
    <x v="2"/>
    <s v="US"/>
    <s v="USD"/>
    <x v="940"/>
    <n v="1435363926"/>
    <b v="0"/>
    <n v="14"/>
    <b v="0"/>
    <s v="technology/wearables"/>
    <n v="0.17155555555555554"/>
    <n v="110.28571428571429"/>
    <x v="2"/>
    <s v="wearables"/>
    <x v="940"/>
    <d v="2015-08-10T19:12:06"/>
  </r>
  <r>
    <x v="2"/>
    <s v="US"/>
    <s v="USD"/>
    <x v="941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x v="2"/>
    <s v="US"/>
    <s v="USD"/>
    <x v="942"/>
    <n v="1452716060"/>
    <b v="0"/>
    <n v="16"/>
    <b v="0"/>
    <s v="technology/wearables"/>
    <n v="8.9066666666666669E-2"/>
    <n v="41.75"/>
    <x v="2"/>
    <s v="wearables"/>
    <x v="942"/>
    <d v="2016-02-18T15:14:20"/>
  </r>
  <r>
    <x v="2"/>
    <s v="US"/>
    <s v="USD"/>
    <x v="943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x v="2"/>
    <s v="US"/>
    <s v="USD"/>
    <x v="944"/>
    <n v="1458050450"/>
    <b v="0"/>
    <n v="96"/>
    <b v="0"/>
    <s v="technology/wearables"/>
    <n v="0.13325999999999999"/>
    <n v="69.40625"/>
    <x v="2"/>
    <s v="wearables"/>
    <x v="944"/>
    <d v="2016-04-18T09:00:00"/>
  </r>
  <r>
    <x v="2"/>
    <s v="FR"/>
    <s v="EUR"/>
    <x v="945"/>
    <n v="1482958626"/>
    <b v="0"/>
    <n v="16"/>
    <b v="0"/>
    <s v="technology/wearables"/>
    <n v="2.4840000000000001E-2"/>
    <n v="155.25"/>
    <x v="2"/>
    <s v="wearables"/>
    <x v="945"/>
    <d v="2017-02-18T18:59:00"/>
  </r>
  <r>
    <x v="2"/>
    <s v="US"/>
    <s v="USD"/>
    <x v="946"/>
    <n v="1470852048"/>
    <b v="0"/>
    <n v="5"/>
    <b v="0"/>
    <s v="technology/wearables"/>
    <n v="1.9066666666666666E-2"/>
    <n v="57.2"/>
    <x v="2"/>
    <s v="wearables"/>
    <x v="946"/>
    <d v="2016-09-09T13:00:48"/>
  </r>
  <r>
    <x v="2"/>
    <s v="US"/>
    <s v="USD"/>
    <x v="947"/>
    <n v="1462128306"/>
    <b v="0"/>
    <n v="0"/>
    <b v="0"/>
    <s v="technology/wearables"/>
    <n v="0"/>
    <e v="#DIV/0!"/>
    <x v="2"/>
    <s v="wearables"/>
    <x v="947"/>
    <d v="2016-06-30T13:45:06"/>
  </r>
  <r>
    <x v="2"/>
    <s v="NL"/>
    <s v="EUR"/>
    <x v="948"/>
    <n v="1455220364"/>
    <b v="0"/>
    <n v="8"/>
    <b v="0"/>
    <s v="technology/wearables"/>
    <n v="0.12"/>
    <n v="60"/>
    <x v="2"/>
    <s v="wearables"/>
    <x v="948"/>
    <d v="2016-03-12T14:52:44"/>
  </r>
  <r>
    <x v="2"/>
    <s v="DE"/>
    <s v="EUR"/>
    <x v="949"/>
    <n v="1450832576"/>
    <b v="0"/>
    <n v="7"/>
    <b v="0"/>
    <s v="technology/wearables"/>
    <n v="1.3650000000000001E-2"/>
    <n v="39"/>
    <x v="2"/>
    <s v="wearables"/>
    <x v="949"/>
    <d v="2016-02-20T20:02:56"/>
  </r>
  <r>
    <x v="2"/>
    <s v="CA"/>
    <s v="CAD"/>
    <x v="950"/>
    <n v="1450461661"/>
    <b v="0"/>
    <n v="24"/>
    <b v="0"/>
    <s v="technology/wearables"/>
    <n v="0.28039999999999998"/>
    <n v="58.416666666666664"/>
    <x v="2"/>
    <s v="wearables"/>
    <x v="950"/>
    <d v="2016-01-17T13:01:01"/>
  </r>
  <r>
    <x v="2"/>
    <s v="US"/>
    <s v="USD"/>
    <x v="951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x v="2"/>
    <s v="US"/>
    <s v="USD"/>
    <x v="95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x v="2"/>
    <s v="US"/>
    <s v="USD"/>
    <x v="953"/>
    <n v="1419566199"/>
    <b v="0"/>
    <n v="5"/>
    <b v="0"/>
    <s v="technology/wearables"/>
    <n v="8.3999999999999995E-3"/>
    <n v="25.2"/>
    <x v="2"/>
    <s v="wearables"/>
    <x v="953"/>
    <d v="2015-01-24T22:56:39"/>
  </r>
  <r>
    <x v="2"/>
    <s v="US"/>
    <s v="USD"/>
    <x v="954"/>
    <n v="1436472039"/>
    <b v="0"/>
    <n v="73"/>
    <b v="0"/>
    <s v="technology/wearables"/>
    <n v="0.43406666666666666"/>
    <n v="89.191780821917803"/>
    <x v="2"/>
    <s v="wearables"/>
    <x v="954"/>
    <d v="2015-08-20T15:00:39"/>
  </r>
  <r>
    <x v="2"/>
    <s v="US"/>
    <s v="USD"/>
    <x v="955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x v="2"/>
    <s v="US"/>
    <s v="USD"/>
    <x v="956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x v="2"/>
    <s v="US"/>
    <s v="USD"/>
    <x v="957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x v="2"/>
    <s v="US"/>
    <s v="USD"/>
    <x v="958"/>
    <n v="1426792563"/>
    <b v="0"/>
    <n v="17"/>
    <b v="0"/>
    <s v="technology/wearables"/>
    <n v="0.11328275684711328"/>
    <n v="51.823529411764703"/>
    <x v="2"/>
    <s v="wearables"/>
    <x v="958"/>
    <d v="2015-04-09T23:59:00"/>
  </r>
  <r>
    <x v="2"/>
    <s v="US"/>
    <s v="USD"/>
    <x v="959"/>
    <n v="1419048665"/>
    <b v="0"/>
    <n v="171"/>
    <b v="0"/>
    <s v="technology/wearables"/>
    <n v="0.3886"/>
    <n v="113.62573099415205"/>
    <x v="2"/>
    <s v="wearables"/>
    <x v="959"/>
    <d v="2015-01-18T23:11:05"/>
  </r>
  <r>
    <x v="2"/>
    <s v="US"/>
    <s v="USD"/>
    <x v="960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x v="2"/>
    <s v="US"/>
    <s v="USD"/>
    <x v="961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x v="2"/>
    <s v="US"/>
    <s v="USD"/>
    <x v="962"/>
    <n v="1451927153"/>
    <b v="0"/>
    <n v="37"/>
    <b v="0"/>
    <s v="technology/wearables"/>
    <n v="0.2848"/>
    <n v="19.243243243243242"/>
    <x v="2"/>
    <s v="wearables"/>
    <x v="962"/>
    <d v="2016-02-11T12:05:53"/>
  </r>
  <r>
    <x v="2"/>
    <s v="US"/>
    <s v="USD"/>
    <x v="963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x v="2"/>
    <s v="CA"/>
    <s v="CAD"/>
    <x v="964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x v="2"/>
    <s v="US"/>
    <s v="USD"/>
    <x v="965"/>
    <n v="1474676646"/>
    <b v="0"/>
    <n v="6"/>
    <b v="0"/>
    <s v="technology/wearables"/>
    <n v="1.192E-2"/>
    <n v="49.666666666666664"/>
    <x v="2"/>
    <s v="wearables"/>
    <x v="965"/>
    <d v="2016-10-25T22:59:00"/>
  </r>
  <r>
    <x v="2"/>
    <s v="US"/>
    <s v="USD"/>
    <x v="966"/>
    <n v="1473174932"/>
    <b v="0"/>
    <n v="30"/>
    <b v="0"/>
    <s v="technology/wearables"/>
    <n v="0.14799999999999999"/>
    <n v="59.2"/>
    <x v="2"/>
    <s v="wearables"/>
    <x v="966"/>
    <d v="2016-10-06T10:15:32"/>
  </r>
  <r>
    <x v="2"/>
    <s v="US"/>
    <s v="USD"/>
    <x v="967"/>
    <n v="1456121174"/>
    <b v="0"/>
    <n v="81"/>
    <b v="0"/>
    <s v="technology/wearables"/>
    <n v="0.17810000000000001"/>
    <n v="43.97530864197531"/>
    <x v="2"/>
    <s v="wearables"/>
    <x v="967"/>
    <d v="2016-04-22T00:06:14"/>
  </r>
  <r>
    <x v="2"/>
    <s v="US"/>
    <s v="USD"/>
    <x v="968"/>
    <n v="1405542034"/>
    <b v="0"/>
    <n v="4"/>
    <b v="0"/>
    <s v="technology/wearables"/>
    <n v="1.325E-2"/>
    <n v="26.5"/>
    <x v="2"/>
    <s v="wearables"/>
    <x v="968"/>
    <d v="2014-08-15T15:20:34"/>
  </r>
  <r>
    <x v="2"/>
    <s v="MX"/>
    <s v="MXN"/>
    <x v="969"/>
    <n v="1483773407"/>
    <b v="0"/>
    <n v="11"/>
    <b v="0"/>
    <s v="technology/wearables"/>
    <n v="0.46666666666666667"/>
    <n v="1272.7272727272727"/>
    <x v="2"/>
    <s v="wearables"/>
    <x v="969"/>
    <d v="2017-02-09T02:16:47"/>
  </r>
  <r>
    <x v="2"/>
    <s v="CA"/>
    <s v="CAD"/>
    <x v="970"/>
    <n v="1481951853"/>
    <b v="0"/>
    <n v="14"/>
    <b v="0"/>
    <s v="technology/wearables"/>
    <n v="0.4592"/>
    <n v="164"/>
    <x v="2"/>
    <s v="wearables"/>
    <x v="970"/>
    <d v="2017-01-22T23:59:00"/>
  </r>
  <r>
    <x v="2"/>
    <s v="US"/>
    <s v="USD"/>
    <x v="971"/>
    <n v="1429290060"/>
    <b v="0"/>
    <n v="5"/>
    <b v="0"/>
    <s v="technology/wearables"/>
    <n v="2.2599999999999999E-3"/>
    <n v="45.2"/>
    <x v="2"/>
    <s v="wearables"/>
    <x v="971"/>
    <d v="2015-06-01T12:01:00"/>
  </r>
  <r>
    <x v="2"/>
    <s v="US"/>
    <s v="USD"/>
    <x v="972"/>
    <n v="1407271598"/>
    <b v="0"/>
    <n v="45"/>
    <b v="0"/>
    <s v="technology/wearables"/>
    <n v="0.34625"/>
    <n v="153.88888888888889"/>
    <x v="2"/>
    <s v="wearables"/>
    <x v="972"/>
    <d v="2014-09-04T01:59:00"/>
  </r>
  <r>
    <x v="2"/>
    <s v="US"/>
    <s v="USD"/>
    <x v="973"/>
    <n v="1441844493"/>
    <b v="0"/>
    <n v="8"/>
    <b v="0"/>
    <s v="technology/wearables"/>
    <n v="2.0549999999999999E-2"/>
    <n v="51.375"/>
    <x v="2"/>
    <s v="wearables"/>
    <x v="973"/>
    <d v="2015-11-08T20:21:33"/>
  </r>
  <r>
    <x v="2"/>
    <s v="US"/>
    <s v="USD"/>
    <x v="974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x v="2"/>
    <s v="US"/>
    <s v="USD"/>
    <x v="975"/>
    <n v="1461948185"/>
    <b v="0"/>
    <n v="24"/>
    <b v="0"/>
    <s v="technology/wearables"/>
    <n v="2.6069999999999999E-2"/>
    <n v="108.625"/>
    <x v="2"/>
    <s v="wearables"/>
    <x v="975"/>
    <d v="2016-06-28T11:43:05"/>
  </r>
  <r>
    <x v="2"/>
    <s v="AU"/>
    <s v="AUD"/>
    <x v="976"/>
    <n v="1435627497"/>
    <b v="0"/>
    <n v="18"/>
    <b v="0"/>
    <s v="technology/wearables"/>
    <n v="1.9259999999999999E-2"/>
    <n v="160.5"/>
    <x v="2"/>
    <s v="wearables"/>
    <x v="976"/>
    <d v="2015-08-13T20:24:57"/>
  </r>
  <r>
    <x v="2"/>
    <s v="AT"/>
    <s v="EUR"/>
    <x v="977"/>
    <n v="1453502197"/>
    <b v="0"/>
    <n v="12"/>
    <b v="0"/>
    <s v="technology/wearables"/>
    <n v="0.33666666666666667"/>
    <n v="75.75"/>
    <x v="2"/>
    <s v="wearables"/>
    <x v="977"/>
    <d v="2016-02-21T17:36:37"/>
  </r>
  <r>
    <x v="2"/>
    <s v="SE"/>
    <s v="SEK"/>
    <x v="978"/>
    <n v="1453793101"/>
    <b v="0"/>
    <n v="123"/>
    <b v="0"/>
    <s v="technology/wearables"/>
    <n v="0.5626326718299024"/>
    <n v="790.83739837398377"/>
    <x v="2"/>
    <s v="wearables"/>
    <x v="978"/>
    <d v="2016-02-25T02:25:01"/>
  </r>
  <r>
    <x v="2"/>
    <s v="US"/>
    <s v="USD"/>
    <x v="979"/>
    <n v="1463392828"/>
    <b v="0"/>
    <n v="96"/>
    <b v="0"/>
    <s v="technology/wearables"/>
    <n v="0.82817600000000002"/>
    <n v="301.93916666666667"/>
    <x v="2"/>
    <s v="wearables"/>
    <x v="979"/>
    <d v="2016-06-20T13:59:00"/>
  </r>
  <r>
    <x v="2"/>
    <s v="US"/>
    <s v="USD"/>
    <x v="980"/>
    <n v="1413495722"/>
    <b v="0"/>
    <n v="31"/>
    <b v="0"/>
    <s v="technology/wearables"/>
    <n v="0.14860000000000001"/>
    <n v="47.935483870967744"/>
    <x v="2"/>
    <s v="wearables"/>
    <x v="980"/>
    <d v="2014-11-30T17:42:02"/>
  </r>
  <r>
    <x v="2"/>
    <s v="US"/>
    <s v="USD"/>
    <x v="981"/>
    <n v="1405032222"/>
    <b v="0"/>
    <n v="4"/>
    <b v="0"/>
    <s v="technology/wearables"/>
    <n v="1.2375123751237513E-4"/>
    <n v="2.75"/>
    <x v="2"/>
    <s v="wearables"/>
    <x v="981"/>
    <d v="2014-08-09T17:43:42"/>
  </r>
  <r>
    <x v="2"/>
    <s v="US"/>
    <s v="USD"/>
    <x v="982"/>
    <n v="1472839486"/>
    <b v="0"/>
    <n v="3"/>
    <b v="0"/>
    <s v="technology/wearables"/>
    <n v="1.7142857142857143E-4"/>
    <n v="1"/>
    <x v="2"/>
    <s v="wearables"/>
    <x v="982"/>
    <d v="2016-10-02T13:04:46"/>
  </r>
  <r>
    <x v="2"/>
    <s v="ES"/>
    <s v="EUR"/>
    <x v="983"/>
    <n v="1469289685"/>
    <b v="0"/>
    <n v="179"/>
    <b v="0"/>
    <s v="technology/wearables"/>
    <n v="0.2950613611721471"/>
    <n v="171.79329608938548"/>
    <x v="2"/>
    <s v="wearables"/>
    <x v="983"/>
    <d v="2016-08-23T15:54:00"/>
  </r>
  <r>
    <x v="2"/>
    <s v="US"/>
    <s v="USD"/>
    <x v="984"/>
    <n v="1424918808"/>
    <b v="0"/>
    <n v="3"/>
    <b v="0"/>
    <s v="technology/wearables"/>
    <n v="1.06E-2"/>
    <n v="35.333333333333336"/>
    <x v="2"/>
    <s v="wearables"/>
    <x v="984"/>
    <d v="2015-03-27T20:46:48"/>
  </r>
  <r>
    <x v="2"/>
    <s v="DE"/>
    <s v="EUR"/>
    <x v="985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x v="2"/>
    <s v="GB"/>
    <s v="GBP"/>
    <x v="986"/>
    <n v="1447698300"/>
    <b v="0"/>
    <n v="23"/>
    <b v="0"/>
    <s v="technology/wearables"/>
    <n v="0.1275"/>
    <n v="110.8695652173913"/>
    <x v="2"/>
    <s v="wearables"/>
    <x v="986"/>
    <d v="2016-01-09T19:00:00"/>
  </r>
  <r>
    <x v="2"/>
    <s v="NL"/>
    <s v="EUR"/>
    <x v="987"/>
    <n v="1400051050"/>
    <b v="0"/>
    <n v="41"/>
    <b v="0"/>
    <s v="technology/wearables"/>
    <n v="0.13220000000000001"/>
    <n v="161.21951219512195"/>
    <x v="2"/>
    <s v="wearables"/>
    <x v="987"/>
    <d v="2014-06-23T02:04:10"/>
  </r>
  <r>
    <x v="2"/>
    <s v="IT"/>
    <s v="EUR"/>
    <x v="988"/>
    <n v="1472718825"/>
    <b v="0"/>
    <n v="0"/>
    <b v="0"/>
    <s v="technology/wearables"/>
    <n v="0"/>
    <e v="#DIV/0!"/>
    <x v="2"/>
    <s v="wearables"/>
    <x v="988"/>
    <d v="2016-10-01T03:33:45"/>
  </r>
  <r>
    <x v="2"/>
    <s v="US"/>
    <s v="USD"/>
    <x v="989"/>
    <n v="1472509495"/>
    <b v="0"/>
    <n v="32"/>
    <b v="0"/>
    <s v="technology/wearables"/>
    <n v="0.16769999999999999"/>
    <n v="52.40625"/>
    <x v="2"/>
    <s v="wearables"/>
    <x v="989"/>
    <d v="2016-09-28T17:24:55"/>
  </r>
  <r>
    <x v="2"/>
    <s v="US"/>
    <s v="USD"/>
    <x v="990"/>
    <n v="1407178164"/>
    <b v="0"/>
    <n v="2"/>
    <b v="0"/>
    <s v="technology/wearables"/>
    <n v="1.0399999999999999E-3"/>
    <n v="13"/>
    <x v="2"/>
    <s v="wearables"/>
    <x v="990"/>
    <d v="2014-09-03T13:49:24"/>
  </r>
  <r>
    <x v="2"/>
    <s v="GB"/>
    <s v="GBP"/>
    <x v="991"/>
    <n v="1466186988"/>
    <b v="0"/>
    <n v="7"/>
    <b v="0"/>
    <s v="technology/wearables"/>
    <n v="4.24E-2"/>
    <n v="30.285714285714285"/>
    <x v="2"/>
    <s v="wearables"/>
    <x v="991"/>
    <d v="2016-07-12T13:51:00"/>
  </r>
  <r>
    <x v="2"/>
    <s v="US"/>
    <s v="USD"/>
    <x v="992"/>
    <n v="1457475119"/>
    <b v="0"/>
    <n v="4"/>
    <b v="0"/>
    <s v="technology/wearables"/>
    <n v="4.6699999999999997E-3"/>
    <n v="116.75"/>
    <x v="2"/>
    <s v="wearables"/>
    <x v="992"/>
    <d v="2016-05-07T16:11:59"/>
  </r>
  <r>
    <x v="2"/>
    <s v="US"/>
    <s v="USD"/>
    <x v="993"/>
    <n v="1476054568"/>
    <b v="0"/>
    <n v="196"/>
    <b v="0"/>
    <s v="technology/wearables"/>
    <n v="0.25087142857142858"/>
    <n v="89.59693877551021"/>
    <x v="2"/>
    <s v="wearables"/>
    <x v="993"/>
    <d v="2016-11-12T00:00:00"/>
  </r>
  <r>
    <x v="2"/>
    <s v="US"/>
    <s v="USD"/>
    <x v="994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x v="2"/>
    <s v="US"/>
    <s v="USD"/>
    <x v="995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x v="2"/>
    <s v="US"/>
    <s v="USD"/>
    <x v="996"/>
    <n v="1403902060"/>
    <b v="0"/>
    <n v="5"/>
    <b v="0"/>
    <s v="technology/wearables"/>
    <n v="1.6250000000000001E-2"/>
    <n v="13"/>
    <x v="2"/>
    <s v="wearables"/>
    <x v="996"/>
    <d v="2014-07-27T10:27:00"/>
  </r>
  <r>
    <x v="2"/>
    <s v="US"/>
    <s v="USD"/>
    <x v="997"/>
    <n v="1414549697"/>
    <b v="0"/>
    <n v="8"/>
    <b v="0"/>
    <s v="technology/wearables"/>
    <n v="1.2999999999999999E-2"/>
    <n v="8.125"/>
    <x v="2"/>
    <s v="wearables"/>
    <x v="997"/>
    <d v="2014-11-27T22:28:17"/>
  </r>
  <r>
    <x v="2"/>
    <s v="CA"/>
    <s v="CAD"/>
    <x v="998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x v="2"/>
    <s v="CA"/>
    <s v="CAD"/>
    <x v="999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x v="1"/>
    <s v="US"/>
    <s v="USD"/>
    <x v="1000"/>
    <n v="1484357160"/>
    <b v="0"/>
    <n v="6"/>
    <b v="0"/>
    <s v="technology/wearables"/>
    <n v="2.2157147647256063E-2"/>
    <n v="3304"/>
    <x v="2"/>
    <s v="wearables"/>
    <x v="1000"/>
    <d v="2017-03-14T19:26:00"/>
  </r>
  <r>
    <x v="1"/>
    <s v="GB"/>
    <s v="GBP"/>
    <x v="1001"/>
    <n v="1481908613"/>
    <b v="0"/>
    <n v="4"/>
    <b v="0"/>
    <s v="technology/wearables"/>
    <n v="1.04"/>
    <n v="1300"/>
    <x v="2"/>
    <s v="wearables"/>
    <x v="1001"/>
    <d v="2017-01-30T12:16:53"/>
  </r>
  <r>
    <x v="1"/>
    <s v="US"/>
    <s v="USD"/>
    <x v="1002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x v="1"/>
    <s v="FR"/>
    <s v="EUR"/>
    <x v="1003"/>
    <n v="1487091661"/>
    <b v="0"/>
    <n v="15"/>
    <b v="0"/>
    <s v="technology/wearables"/>
    <n v="0.16055"/>
    <n v="214.06666666666666"/>
    <x v="2"/>
    <s v="wearables"/>
    <x v="1003"/>
    <d v="2017-03-16T11:01:01"/>
  </r>
  <r>
    <x v="1"/>
    <s v="US"/>
    <s v="USD"/>
    <x v="1004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x v="1"/>
    <s v="US"/>
    <s v="USD"/>
    <x v="1005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x v="1"/>
    <s v="US"/>
    <s v="USD"/>
    <x v="1006"/>
    <n v="1417654672"/>
    <b v="0"/>
    <n v="8"/>
    <b v="0"/>
    <s v="technology/wearables"/>
    <n v="5.8500000000000003E-2"/>
    <n v="29.25"/>
    <x v="2"/>
    <s v="wearables"/>
    <x v="1006"/>
    <d v="2014-12-12T02:11:00"/>
  </r>
  <r>
    <x v="1"/>
    <s v="US"/>
    <s v="USD"/>
    <x v="1007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x v="1"/>
    <s v="MX"/>
    <s v="MXN"/>
    <x v="1008"/>
    <n v="1480361115"/>
    <b v="0"/>
    <n v="1"/>
    <b v="0"/>
    <s v="technology/wearables"/>
    <n v="2.6737967914438501E-3"/>
    <n v="250"/>
    <x v="2"/>
    <s v="wearables"/>
    <x v="1008"/>
    <d v="2016-12-28T14:25:15"/>
  </r>
  <r>
    <x v="1"/>
    <s v="US"/>
    <s v="USD"/>
    <x v="1009"/>
    <n v="1463754646"/>
    <b v="0"/>
    <n v="101"/>
    <b v="0"/>
    <s v="technology/wearables"/>
    <n v="0.1313"/>
    <n v="65"/>
    <x v="2"/>
    <s v="wearables"/>
    <x v="1009"/>
    <d v="2016-06-19T09:30:46"/>
  </r>
  <r>
    <x v="1"/>
    <s v="US"/>
    <s v="USD"/>
    <x v="1010"/>
    <n v="1468180462"/>
    <b v="0"/>
    <n v="4"/>
    <b v="0"/>
    <s v="technology/wearables"/>
    <n v="1.9088937093275488E-3"/>
    <n v="55"/>
    <x v="2"/>
    <s v="wearables"/>
    <x v="1010"/>
    <d v="2016-09-04T21:59:00"/>
  </r>
  <r>
    <x v="1"/>
    <s v="US"/>
    <s v="USD"/>
    <x v="1011"/>
    <n v="1415050395"/>
    <b v="0"/>
    <n v="1"/>
    <b v="0"/>
    <s v="technology/wearables"/>
    <n v="3.7499999999999999E-3"/>
    <n v="75"/>
    <x v="2"/>
    <s v="wearables"/>
    <x v="1011"/>
    <d v="2014-12-18T16:33:15"/>
  </r>
  <r>
    <x v="1"/>
    <s v="US"/>
    <s v="USD"/>
    <x v="1012"/>
    <n v="1481366052"/>
    <b v="0"/>
    <n v="775"/>
    <b v="0"/>
    <s v="technology/wearables"/>
    <n v="215.35021"/>
    <n v="1389.3561935483872"/>
    <x v="2"/>
    <s v="wearables"/>
    <x v="1012"/>
    <d v="2017-01-24T05:34:12"/>
  </r>
  <r>
    <x v="1"/>
    <s v="US"/>
    <s v="USD"/>
    <x v="1013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x v="1"/>
    <s v="US"/>
    <s v="USD"/>
    <x v="1014"/>
    <n v="1415750615"/>
    <b v="0"/>
    <n v="16"/>
    <b v="0"/>
    <s v="technology/wearables"/>
    <n v="0.30599999999999999"/>
    <n v="191.25"/>
    <x v="2"/>
    <s v="wearables"/>
    <x v="1014"/>
    <d v="2014-12-31T19:03:35"/>
  </r>
  <r>
    <x v="1"/>
    <s v="CH"/>
    <s v="CHF"/>
    <x v="1015"/>
    <n v="1445893495"/>
    <b v="0"/>
    <n v="6"/>
    <b v="0"/>
    <s v="technology/wearables"/>
    <n v="2.6666666666666668E-2"/>
    <n v="40"/>
    <x v="2"/>
    <s v="wearables"/>
    <x v="1015"/>
    <d v="2015-11-25T17:04:55"/>
  </r>
  <r>
    <x v="1"/>
    <s v="US"/>
    <s v="USD"/>
    <x v="101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x v="1"/>
    <s v="US"/>
    <s v="USD"/>
    <x v="1017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x v="1"/>
    <s v="US"/>
    <s v="USD"/>
    <x v="1018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x v="1"/>
    <s v="US"/>
    <s v="USD"/>
    <x v="1019"/>
    <n v="1420500149"/>
    <b v="0"/>
    <n v="400"/>
    <b v="0"/>
    <s v="technology/wearables"/>
    <n v="0.47333333333333333"/>
    <n v="53.25"/>
    <x v="2"/>
    <s v="wearables"/>
    <x v="1019"/>
    <d v="2015-02-04T18:22:29"/>
  </r>
  <r>
    <x v="0"/>
    <s v="CA"/>
    <s v="CAD"/>
    <x v="1020"/>
    <n v="1430617209"/>
    <b v="0"/>
    <n v="30"/>
    <b v="1"/>
    <s v="music/electronic music"/>
    <n v="2.0554838709677421"/>
    <n v="106.2"/>
    <x v="4"/>
    <s v="electronic music"/>
    <x v="1020"/>
    <d v="2015-06-01T19:47:00"/>
  </r>
  <r>
    <x v="0"/>
    <s v="US"/>
    <s v="USD"/>
    <x v="1021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x v="0"/>
    <s v="US"/>
    <s v="USD"/>
    <x v="1022"/>
    <n v="1429284677"/>
    <b v="1"/>
    <n v="74"/>
    <b v="1"/>
    <s v="music/electronic music"/>
    <n v="1.149"/>
    <n v="31.054054054054053"/>
    <x v="4"/>
    <s v="electronic music"/>
    <x v="1022"/>
    <d v="2015-05-17T10:31:17"/>
  </r>
  <r>
    <x v="0"/>
    <s v="GB"/>
    <s v="GBP"/>
    <x v="1023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x v="0"/>
    <s v="SE"/>
    <s v="SEK"/>
    <x v="1024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x v="0"/>
    <s v="US"/>
    <s v="USD"/>
    <x v="1025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x v="0"/>
    <s v="GB"/>
    <s v="GBP"/>
    <x v="102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x v="0"/>
    <s v="US"/>
    <s v="USD"/>
    <x v="102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x v="0"/>
    <s v="GB"/>
    <s v="GBP"/>
    <x v="1028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x v="0"/>
    <s v="SE"/>
    <s v="SEK"/>
    <x v="1029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x v="0"/>
    <s v="US"/>
    <s v="USD"/>
    <x v="1030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x v="0"/>
    <s v="US"/>
    <s v="USD"/>
    <x v="1031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x v="0"/>
    <s v="US"/>
    <s v="USD"/>
    <x v="1032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x v="0"/>
    <s v="GB"/>
    <s v="GBP"/>
    <x v="1033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x v="0"/>
    <s v="US"/>
    <s v="USD"/>
    <x v="1034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x v="0"/>
    <s v="US"/>
    <s v="USD"/>
    <x v="1035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x v="0"/>
    <s v="US"/>
    <s v="USD"/>
    <x v="1036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x v="0"/>
    <s v="US"/>
    <s v="USD"/>
    <x v="1037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x v="0"/>
    <s v="US"/>
    <s v="USD"/>
    <x v="1038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x v="0"/>
    <s v="US"/>
    <s v="USD"/>
    <x v="1039"/>
    <n v="1479436646"/>
    <b v="0"/>
    <n v="30"/>
    <b v="1"/>
    <s v="music/electronic music"/>
    <n v="1.282"/>
    <n v="21.366666666666667"/>
    <x v="4"/>
    <s v="electronic music"/>
    <x v="1039"/>
    <d v="2016-12-13T02:59:00"/>
  </r>
  <r>
    <x v="1"/>
    <s v="US"/>
    <s v="USD"/>
    <x v="1040"/>
    <n v="1469725209"/>
    <b v="0"/>
    <n v="1"/>
    <b v="0"/>
    <s v="journalism/audio"/>
    <n v="2.9411764705882353E-3"/>
    <n v="250"/>
    <x v="5"/>
    <s v="audio"/>
    <x v="1040"/>
    <d v="2016-08-27T12:00:09"/>
  </r>
  <r>
    <x v="1"/>
    <s v="US"/>
    <s v="USD"/>
    <x v="1041"/>
    <n v="1405041992"/>
    <b v="0"/>
    <n v="0"/>
    <b v="0"/>
    <s v="journalism/audio"/>
    <n v="0"/>
    <e v="#DIV/0!"/>
    <x v="5"/>
    <s v="audio"/>
    <x v="1041"/>
    <d v="2014-07-30T20:26:32"/>
  </r>
  <r>
    <x v="1"/>
    <s v="US"/>
    <s v="USD"/>
    <x v="1042"/>
    <n v="1406824948"/>
    <b v="0"/>
    <n v="1"/>
    <b v="0"/>
    <s v="journalism/audio"/>
    <n v="1.5384615384615385E-2"/>
    <n v="10"/>
    <x v="5"/>
    <s v="audio"/>
    <x v="1042"/>
    <d v="2014-09-12T05:00:00"/>
  </r>
  <r>
    <x v="1"/>
    <s v="US"/>
    <s v="USD"/>
    <x v="1043"/>
    <n v="1429509855"/>
    <b v="0"/>
    <n v="292"/>
    <b v="0"/>
    <s v="journalism/audio"/>
    <n v="8.5370000000000001E-2"/>
    <n v="29.236301369863014"/>
    <x v="5"/>
    <s v="audio"/>
    <x v="1043"/>
    <d v="2015-05-20T01:04:15"/>
  </r>
  <r>
    <x v="1"/>
    <s v="US"/>
    <s v="USD"/>
    <x v="1044"/>
    <n v="1420668801"/>
    <b v="0"/>
    <n v="2"/>
    <b v="0"/>
    <s v="journalism/audio"/>
    <n v="8.571428571428571E-4"/>
    <n v="3"/>
    <x v="5"/>
    <s v="audio"/>
    <x v="1044"/>
    <d v="2015-03-05T15:27:00"/>
  </r>
  <r>
    <x v="1"/>
    <s v="US"/>
    <s v="USD"/>
    <x v="1045"/>
    <n v="1406235550"/>
    <b v="0"/>
    <n v="8"/>
    <b v="0"/>
    <s v="journalism/audio"/>
    <n v="2.6599999999999999E-2"/>
    <n v="33.25"/>
    <x v="5"/>
    <s v="audio"/>
    <x v="1045"/>
    <d v="2014-08-23T15:59:10"/>
  </r>
  <r>
    <x v="1"/>
    <s v="DE"/>
    <s v="EUR"/>
    <x v="1046"/>
    <n v="1447273560"/>
    <b v="0"/>
    <n v="0"/>
    <b v="0"/>
    <s v="journalism/audio"/>
    <n v="0"/>
    <e v="#DIV/0!"/>
    <x v="5"/>
    <s v="audio"/>
    <x v="1046"/>
    <d v="2015-12-26T15:26:00"/>
  </r>
  <r>
    <x v="1"/>
    <s v="US"/>
    <s v="USD"/>
    <x v="1047"/>
    <n v="1412624315"/>
    <b v="0"/>
    <n v="1"/>
    <b v="0"/>
    <s v="journalism/audio"/>
    <n v="5.0000000000000001E-4"/>
    <n v="1"/>
    <x v="5"/>
    <s v="audio"/>
    <x v="1047"/>
    <d v="2014-11-05T15:38:35"/>
  </r>
  <r>
    <x v="1"/>
    <s v="US"/>
    <s v="USD"/>
    <x v="1048"/>
    <n v="1471310189"/>
    <b v="0"/>
    <n v="4"/>
    <b v="0"/>
    <s v="journalism/audio"/>
    <n v="1.4133333333333333E-2"/>
    <n v="53"/>
    <x v="5"/>
    <s v="audio"/>
    <x v="1048"/>
    <d v="2016-09-24T20:16:29"/>
  </r>
  <r>
    <x v="1"/>
    <s v="US"/>
    <s v="USD"/>
    <x v="1049"/>
    <n v="1452680445"/>
    <b v="0"/>
    <n v="0"/>
    <b v="0"/>
    <s v="journalism/audio"/>
    <n v="0"/>
    <e v="#DIV/0!"/>
    <x v="5"/>
    <s v="audio"/>
    <x v="1049"/>
    <d v="2016-02-12T05:20:45"/>
  </r>
  <r>
    <x v="1"/>
    <s v="US"/>
    <s v="USD"/>
    <x v="1050"/>
    <n v="1439665677"/>
    <b v="0"/>
    <n v="0"/>
    <b v="0"/>
    <s v="journalism/audio"/>
    <n v="0"/>
    <e v="#DIV/0!"/>
    <x v="5"/>
    <s v="audio"/>
    <x v="1050"/>
    <d v="2015-09-14T14:07:57"/>
  </r>
  <r>
    <x v="1"/>
    <s v="US"/>
    <s v="USD"/>
    <x v="1051"/>
    <n v="1406679625"/>
    <b v="0"/>
    <n v="0"/>
    <b v="0"/>
    <s v="journalism/audio"/>
    <n v="0"/>
    <e v="#DIV/0!"/>
    <x v="5"/>
    <s v="audio"/>
    <x v="1051"/>
    <d v="2014-08-26T19:20:25"/>
  </r>
  <r>
    <x v="1"/>
    <s v="US"/>
    <s v="USD"/>
    <x v="1052"/>
    <n v="1461438495"/>
    <b v="0"/>
    <n v="0"/>
    <b v="0"/>
    <s v="journalism/audio"/>
    <n v="0"/>
    <e v="#DIV/0!"/>
    <x v="5"/>
    <s v="audio"/>
    <x v="1052"/>
    <d v="2016-06-06T15:09:00"/>
  </r>
  <r>
    <x v="1"/>
    <s v="US"/>
    <s v="USD"/>
    <x v="1053"/>
    <n v="1486613332"/>
    <b v="0"/>
    <n v="1"/>
    <b v="0"/>
    <s v="journalism/audio"/>
    <n v="0.01"/>
    <n v="15"/>
    <x v="5"/>
    <s v="audio"/>
    <x v="1053"/>
    <d v="2017-03-05T23:08:52"/>
  </r>
  <r>
    <x v="1"/>
    <s v="US"/>
    <s v="USD"/>
    <x v="1054"/>
    <n v="1405110399"/>
    <b v="0"/>
    <n v="0"/>
    <b v="0"/>
    <s v="journalism/audio"/>
    <n v="0"/>
    <e v="#DIV/0!"/>
    <x v="5"/>
    <s v="audio"/>
    <x v="1054"/>
    <d v="2014-08-10T17:00:00"/>
  </r>
  <r>
    <x v="1"/>
    <s v="US"/>
    <s v="USD"/>
    <x v="1055"/>
    <n v="1454802545"/>
    <b v="0"/>
    <n v="0"/>
    <b v="0"/>
    <s v="journalism/audio"/>
    <n v="0"/>
    <e v="#DIV/0!"/>
    <x v="5"/>
    <s v="audio"/>
    <x v="1055"/>
    <d v="2016-03-07T18:49:05"/>
  </r>
  <r>
    <x v="1"/>
    <s v="US"/>
    <s v="USD"/>
    <x v="1056"/>
    <n v="1424711777"/>
    <b v="0"/>
    <n v="0"/>
    <b v="0"/>
    <s v="journalism/audio"/>
    <n v="0"/>
    <e v="#DIV/0!"/>
    <x v="5"/>
    <s v="audio"/>
    <x v="1056"/>
    <d v="2015-04-24T11:16:17"/>
  </r>
  <r>
    <x v="1"/>
    <s v="US"/>
    <s v="USD"/>
    <x v="1057"/>
    <n v="1478292883"/>
    <b v="0"/>
    <n v="0"/>
    <b v="0"/>
    <s v="journalism/audio"/>
    <n v="0"/>
    <e v="#DIV/0!"/>
    <x v="5"/>
    <s v="audio"/>
    <x v="1057"/>
    <d v="2016-12-04T16:54:43"/>
  </r>
  <r>
    <x v="1"/>
    <s v="US"/>
    <s v="USD"/>
    <x v="1058"/>
    <n v="1423777043"/>
    <b v="0"/>
    <n v="0"/>
    <b v="0"/>
    <s v="journalism/audio"/>
    <n v="0"/>
    <e v="#DIV/0!"/>
    <x v="5"/>
    <s v="audio"/>
    <x v="1058"/>
    <d v="2015-03-25T19:00:00"/>
  </r>
  <r>
    <x v="1"/>
    <s v="US"/>
    <s v="USD"/>
    <x v="1059"/>
    <n v="1423681056"/>
    <b v="0"/>
    <n v="0"/>
    <b v="0"/>
    <s v="journalism/audio"/>
    <n v="0"/>
    <e v="#DIV/0!"/>
    <x v="5"/>
    <s v="audio"/>
    <x v="1059"/>
    <d v="2015-03-13T12:57:36"/>
  </r>
  <r>
    <x v="1"/>
    <s v="US"/>
    <s v="USD"/>
    <x v="1060"/>
    <n v="1426542893"/>
    <b v="0"/>
    <n v="1"/>
    <b v="0"/>
    <s v="journalism/audio"/>
    <n v="0.01"/>
    <n v="50"/>
    <x v="5"/>
    <s v="audio"/>
    <x v="1060"/>
    <d v="2015-04-15T16:54:53"/>
  </r>
  <r>
    <x v="1"/>
    <s v="US"/>
    <s v="USD"/>
    <x v="1061"/>
    <n v="1456987108"/>
    <b v="0"/>
    <n v="0"/>
    <b v="0"/>
    <s v="journalism/audio"/>
    <n v="0"/>
    <e v="#DIV/0!"/>
    <x v="5"/>
    <s v="audio"/>
    <x v="1061"/>
    <d v="2016-05-01T20:00:00"/>
  </r>
  <r>
    <x v="1"/>
    <s v="US"/>
    <s v="USD"/>
    <x v="1062"/>
    <n v="1467746541"/>
    <b v="0"/>
    <n v="4"/>
    <b v="0"/>
    <s v="journalism/audio"/>
    <n v="0.95477386934673369"/>
    <n v="47.5"/>
    <x v="5"/>
    <s v="audio"/>
    <x v="1062"/>
    <d v="2016-07-12T14:22:21"/>
  </r>
  <r>
    <x v="1"/>
    <s v="US"/>
    <s v="USD"/>
    <x v="1063"/>
    <n v="1470012262"/>
    <b v="0"/>
    <n v="0"/>
    <b v="0"/>
    <s v="journalism/audio"/>
    <n v="0"/>
    <e v="#DIV/0!"/>
    <x v="5"/>
    <s v="audio"/>
    <x v="1063"/>
    <d v="2016-08-30T19:44:22"/>
  </r>
  <r>
    <x v="2"/>
    <s v="US"/>
    <s v="USD"/>
    <x v="1064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x v="2"/>
    <s v="AU"/>
    <s v="AUD"/>
    <x v="1065"/>
    <n v="1390381722"/>
    <b v="0"/>
    <n v="5"/>
    <b v="0"/>
    <s v="games/video games"/>
    <n v="2.7E-2"/>
    <n v="16.2"/>
    <x v="6"/>
    <s v="video games"/>
    <x v="1065"/>
    <d v="2014-02-19T04:08:42"/>
  </r>
  <r>
    <x v="2"/>
    <s v="US"/>
    <s v="USD"/>
    <x v="1066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x v="2"/>
    <s v="US"/>
    <s v="USD"/>
    <x v="1067"/>
    <n v="1385065931"/>
    <b v="0"/>
    <n v="10"/>
    <b v="0"/>
    <s v="games/video games"/>
    <n v="0.26"/>
    <n v="13"/>
    <x v="6"/>
    <s v="video games"/>
    <x v="1067"/>
    <d v="2013-12-21T15:32:11"/>
  </r>
  <r>
    <x v="2"/>
    <s v="US"/>
    <s v="USD"/>
    <x v="1068"/>
    <n v="1457686464"/>
    <b v="0"/>
    <n v="4"/>
    <b v="0"/>
    <s v="games/video games"/>
    <n v="1.5E-3"/>
    <n v="11.25"/>
    <x v="6"/>
    <s v="video games"/>
    <x v="1068"/>
    <d v="2016-04-10T02:54:24"/>
  </r>
  <r>
    <x v="2"/>
    <s v="US"/>
    <s v="USD"/>
    <x v="106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x v="2"/>
    <s v="US"/>
    <s v="USD"/>
    <x v="1070"/>
    <n v="1347322622"/>
    <b v="0"/>
    <n v="2"/>
    <b v="0"/>
    <s v="games/video games"/>
    <n v="7.0000000000000001E-3"/>
    <n v="35"/>
    <x v="6"/>
    <s v="video games"/>
    <x v="1070"/>
    <d v="2012-09-30T19:17:02"/>
  </r>
  <r>
    <x v="2"/>
    <s v="NO"/>
    <s v="NOK"/>
    <x v="1071"/>
    <n v="1445191493"/>
    <b v="0"/>
    <n v="0"/>
    <b v="0"/>
    <s v="games/video games"/>
    <n v="0"/>
    <e v="#DIV/0!"/>
    <x v="6"/>
    <s v="video games"/>
    <x v="1071"/>
    <d v="2015-11-17T14:04:53"/>
  </r>
  <r>
    <x v="2"/>
    <s v="US"/>
    <s v="USD"/>
    <x v="1072"/>
    <n v="1389038297"/>
    <b v="0"/>
    <n v="4"/>
    <b v="0"/>
    <s v="games/video games"/>
    <n v="6.8000000000000005E-4"/>
    <n v="12.75"/>
    <x v="6"/>
    <s v="video games"/>
    <x v="1072"/>
    <d v="2014-02-05T14:58:17"/>
  </r>
  <r>
    <x v="2"/>
    <s v="US"/>
    <s v="USD"/>
    <x v="1073"/>
    <n v="1316214541"/>
    <b v="0"/>
    <n v="1"/>
    <b v="0"/>
    <s v="games/video games"/>
    <n v="1.3333333333333334E-2"/>
    <n v="10"/>
    <x v="6"/>
    <s v="video games"/>
    <x v="1073"/>
    <d v="2011-10-16T18:09:01"/>
  </r>
  <r>
    <x v="2"/>
    <s v="US"/>
    <s v="USD"/>
    <x v="1074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x v="2"/>
    <s v="US"/>
    <s v="USD"/>
    <x v="1075"/>
    <n v="1333748516"/>
    <b v="0"/>
    <n v="3"/>
    <b v="0"/>
    <s v="games/video games"/>
    <n v="4.4999999999999998E-2"/>
    <n v="15"/>
    <x v="6"/>
    <s v="video games"/>
    <x v="1075"/>
    <d v="2012-05-06T16:41:56"/>
  </r>
  <r>
    <x v="2"/>
    <s v="US"/>
    <s v="USD"/>
    <x v="1076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x v="2"/>
    <s v="US"/>
    <s v="USD"/>
    <x v="1077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x v="2"/>
    <s v="US"/>
    <s v="USD"/>
    <x v="1078"/>
    <n v="1307421721"/>
    <b v="0"/>
    <n v="5"/>
    <b v="0"/>
    <s v="games/video games"/>
    <n v="7.4999999999999997E-2"/>
    <n v="9"/>
    <x v="6"/>
    <s v="video games"/>
    <x v="1078"/>
    <d v="2011-07-21T23:42:01"/>
  </r>
  <r>
    <x v="2"/>
    <s v="DE"/>
    <s v="EUR"/>
    <x v="1079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x v="2"/>
    <s v="US"/>
    <s v="USD"/>
    <x v="1080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x v="2"/>
    <s v="US"/>
    <s v="USD"/>
    <x v="1081"/>
    <n v="1419891292"/>
    <b v="0"/>
    <n v="4"/>
    <b v="0"/>
    <s v="games/video games"/>
    <n v="1.7647058823529413E-4"/>
    <n v="3"/>
    <x v="6"/>
    <s v="video games"/>
    <x v="1081"/>
    <d v="2015-01-28T17:14:52"/>
  </r>
  <r>
    <x v="2"/>
    <s v="US"/>
    <s v="USD"/>
    <x v="1082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x v="2"/>
    <s v="CA"/>
    <s v="CAD"/>
    <x v="1083"/>
    <n v="1401810583"/>
    <b v="0"/>
    <n v="1"/>
    <b v="0"/>
    <s v="games/video games"/>
    <n v="8.2000000000000007E-3"/>
    <n v="410"/>
    <x v="6"/>
    <s v="video games"/>
    <x v="1083"/>
    <d v="2014-08-02T10:49:43"/>
  </r>
  <r>
    <x v="2"/>
    <s v="US"/>
    <s v="USD"/>
    <x v="1084"/>
    <n v="1404942804"/>
    <b v="0"/>
    <n v="0"/>
    <b v="0"/>
    <s v="games/video games"/>
    <n v="0"/>
    <e v="#DIV/0!"/>
    <x v="6"/>
    <s v="video games"/>
    <x v="1084"/>
    <d v="2014-08-08T16:53:24"/>
  </r>
  <r>
    <x v="2"/>
    <s v="CA"/>
    <s v="CAD"/>
    <x v="1085"/>
    <n v="1455379575"/>
    <b v="0"/>
    <n v="9"/>
    <b v="0"/>
    <s v="games/video games"/>
    <n v="3.4200000000000001E-2"/>
    <n v="114"/>
    <x v="6"/>
    <s v="video games"/>
    <x v="1085"/>
    <d v="2016-03-14T10:06:15"/>
  </r>
  <r>
    <x v="2"/>
    <s v="US"/>
    <s v="USD"/>
    <x v="1086"/>
    <n v="1406321291"/>
    <b v="0"/>
    <n v="2"/>
    <b v="0"/>
    <s v="games/video games"/>
    <n v="8.3333333333333339E-4"/>
    <n v="7.5"/>
    <x v="6"/>
    <s v="video games"/>
    <x v="1086"/>
    <d v="2014-08-24T15:48:11"/>
  </r>
  <r>
    <x v="2"/>
    <s v="US"/>
    <s v="USD"/>
    <x v="1087"/>
    <n v="1400260087"/>
    <b v="0"/>
    <n v="0"/>
    <b v="0"/>
    <s v="games/video games"/>
    <n v="0"/>
    <e v="#DIV/0!"/>
    <x v="6"/>
    <s v="video games"/>
    <x v="1087"/>
    <d v="2014-06-15T12:08:07"/>
  </r>
  <r>
    <x v="2"/>
    <s v="US"/>
    <s v="USD"/>
    <x v="1088"/>
    <n v="1395774667"/>
    <b v="0"/>
    <n v="147"/>
    <b v="0"/>
    <s v="games/video games"/>
    <n v="0.14182977777777778"/>
    <n v="43.41727891156463"/>
    <x v="6"/>
    <s v="video games"/>
    <x v="1088"/>
    <d v="2014-04-24T14:11:07"/>
  </r>
  <r>
    <x v="2"/>
    <s v="FR"/>
    <s v="EUR"/>
    <x v="1089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x v="2"/>
    <s v="AU"/>
    <s v="AUD"/>
    <x v="1090"/>
    <n v="1430281653"/>
    <b v="0"/>
    <n v="1"/>
    <b v="0"/>
    <s v="games/video games"/>
    <n v="3.8464497269020693E-4"/>
    <n v="5"/>
    <x v="6"/>
    <s v="video games"/>
    <x v="1090"/>
    <d v="2015-05-28T23:27:33"/>
  </r>
  <r>
    <x v="2"/>
    <s v="GB"/>
    <s v="GBP"/>
    <x v="1091"/>
    <n v="1457725272"/>
    <b v="0"/>
    <n v="2"/>
    <b v="0"/>
    <s v="games/video games"/>
    <n v="0.125"/>
    <n v="12.5"/>
    <x v="6"/>
    <s v="video games"/>
    <x v="1091"/>
    <d v="2016-04-10T13:41:12"/>
  </r>
  <r>
    <x v="2"/>
    <s v="US"/>
    <s v="USD"/>
    <x v="1092"/>
    <n v="1354840638"/>
    <b v="0"/>
    <n v="7"/>
    <b v="0"/>
    <s v="games/video games"/>
    <n v="1.0500000000000001E-2"/>
    <n v="3"/>
    <x v="6"/>
    <s v="video games"/>
    <x v="1092"/>
    <d v="2013-01-05T19:37:18"/>
  </r>
  <r>
    <x v="2"/>
    <s v="CA"/>
    <s v="CAD"/>
    <x v="1093"/>
    <n v="1453936937"/>
    <b v="0"/>
    <n v="4"/>
    <b v="0"/>
    <s v="games/video games"/>
    <n v="0.14083333333333334"/>
    <n v="10.5625"/>
    <x v="6"/>
    <s v="video games"/>
    <x v="1093"/>
    <d v="2016-02-11T18:22:17"/>
  </r>
  <r>
    <x v="2"/>
    <s v="US"/>
    <s v="USD"/>
    <x v="1094"/>
    <n v="1315588033"/>
    <b v="0"/>
    <n v="27"/>
    <b v="0"/>
    <s v="games/video games"/>
    <n v="0.18300055555555556"/>
    <n v="122.00037037037038"/>
    <x v="6"/>
    <s v="video games"/>
    <x v="1094"/>
    <d v="2011-10-09T12:07:13"/>
  </r>
  <r>
    <x v="2"/>
    <s v="US"/>
    <s v="USD"/>
    <x v="1095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x v="2"/>
    <s v="US"/>
    <s v="USD"/>
    <x v="1096"/>
    <n v="1409747154"/>
    <b v="0"/>
    <n v="29"/>
    <b v="0"/>
    <s v="games/video games"/>
    <n v="0.17933333333333334"/>
    <n v="74.206896551724142"/>
    <x v="6"/>
    <s v="video games"/>
    <x v="1096"/>
    <d v="2014-10-03T22:30:00"/>
  </r>
  <r>
    <x v="2"/>
    <s v="US"/>
    <s v="USD"/>
    <x v="109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x v="2"/>
    <s v="US"/>
    <s v="USD"/>
    <x v="1098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x v="2"/>
    <s v="GB"/>
    <s v="GBP"/>
    <x v="1099"/>
    <n v="1428955468"/>
    <b v="0"/>
    <n v="1"/>
    <b v="0"/>
    <s v="games/video games"/>
    <n v="5.0000000000000001E-3"/>
    <n v="25"/>
    <x v="6"/>
    <s v="video games"/>
    <x v="1099"/>
    <d v="2015-05-13T15:04:28"/>
  </r>
  <r>
    <x v="2"/>
    <s v="DE"/>
    <s v="EUR"/>
    <x v="1100"/>
    <n v="1452825571"/>
    <b v="0"/>
    <n v="10"/>
    <b v="0"/>
    <s v="games/video games"/>
    <n v="2.5000000000000001E-2"/>
    <n v="10"/>
    <x v="6"/>
    <s v="video games"/>
    <x v="1100"/>
    <d v="2016-02-13T21:39:31"/>
  </r>
  <r>
    <x v="2"/>
    <s v="US"/>
    <s v="USD"/>
    <x v="1101"/>
    <n v="1466188338"/>
    <b v="0"/>
    <n v="6"/>
    <b v="0"/>
    <s v="games/video games"/>
    <n v="4.0999999999999999E-4"/>
    <n v="6.833333333333333"/>
    <x v="6"/>
    <s v="video games"/>
    <x v="1101"/>
    <d v="2016-07-14T13:12:00"/>
  </r>
  <r>
    <x v="2"/>
    <s v="US"/>
    <s v="USD"/>
    <x v="1102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x v="2"/>
    <s v="US"/>
    <s v="USD"/>
    <x v="1103"/>
    <n v="1461043190"/>
    <b v="0"/>
    <n v="15"/>
    <b v="0"/>
    <s v="games/video games"/>
    <n v="1.6199999999999999E-2"/>
    <n v="16.2"/>
    <x v="6"/>
    <s v="video games"/>
    <x v="1103"/>
    <d v="2016-06-18T00:19:50"/>
  </r>
  <r>
    <x v="2"/>
    <s v="GB"/>
    <s v="GBP"/>
    <x v="1104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x v="2"/>
    <s v="US"/>
    <s v="USD"/>
    <x v="1105"/>
    <n v="1393038927"/>
    <b v="0"/>
    <n v="20"/>
    <b v="0"/>
    <s v="games/video games"/>
    <n v="1.5900000000000001E-3"/>
    <n v="71.55"/>
    <x v="6"/>
    <s v="video games"/>
    <x v="1105"/>
    <d v="2014-03-23T21:15:27"/>
  </r>
  <r>
    <x v="2"/>
    <s v="US"/>
    <s v="USD"/>
    <x v="1106"/>
    <n v="1330969575"/>
    <b v="0"/>
    <n v="7"/>
    <b v="0"/>
    <s v="games/video games"/>
    <n v="0.41249999999999998"/>
    <n v="23.571428571428573"/>
    <x v="6"/>
    <s v="video games"/>
    <x v="1106"/>
    <d v="2012-04-04T11:46:15"/>
  </r>
  <r>
    <x v="2"/>
    <s v="US"/>
    <s v="USD"/>
    <x v="1107"/>
    <n v="1403556024"/>
    <b v="0"/>
    <n v="0"/>
    <b v="0"/>
    <s v="games/video games"/>
    <n v="0"/>
    <e v="#DIV/0!"/>
    <x v="6"/>
    <s v="video games"/>
    <x v="1107"/>
    <d v="2014-07-23T15:40:24"/>
  </r>
  <r>
    <x v="2"/>
    <s v="US"/>
    <s v="USD"/>
    <x v="1108"/>
    <n v="1329146235"/>
    <b v="0"/>
    <n v="21"/>
    <b v="0"/>
    <s v="games/video games"/>
    <n v="2.93E-2"/>
    <n v="34.88095238095238"/>
    <x v="6"/>
    <s v="video games"/>
    <x v="1108"/>
    <d v="2012-04-13T09:17:15"/>
  </r>
  <r>
    <x v="2"/>
    <s v="US"/>
    <s v="USD"/>
    <x v="1109"/>
    <n v="1476900190"/>
    <b v="0"/>
    <n v="3"/>
    <b v="0"/>
    <s v="games/video games"/>
    <n v="4.4999999999999997E-3"/>
    <n v="15"/>
    <x v="6"/>
    <s v="video games"/>
    <x v="1109"/>
    <d v="2016-11-18T14:03:10"/>
  </r>
  <r>
    <x v="2"/>
    <s v="US"/>
    <s v="USD"/>
    <x v="1110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x v="2"/>
    <s v="US"/>
    <s v="USD"/>
    <x v="1111"/>
    <n v="1449636790"/>
    <b v="0"/>
    <n v="1"/>
    <b v="0"/>
    <s v="games/video games"/>
    <n v="4.0000000000000002E-4"/>
    <n v="1"/>
    <x v="6"/>
    <s v="video games"/>
    <x v="1111"/>
    <d v="2016-01-07T23:53:10"/>
  </r>
  <r>
    <x v="2"/>
    <s v="US"/>
    <s v="USD"/>
    <x v="1112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x v="2"/>
    <s v="GB"/>
    <s v="GBP"/>
    <x v="1113"/>
    <n v="1405466820"/>
    <b v="0"/>
    <n v="1"/>
    <b v="0"/>
    <s v="games/video games"/>
    <n v="5.0000000000000001E-3"/>
    <n v="5"/>
    <x v="6"/>
    <s v="video games"/>
    <x v="1113"/>
    <d v="2014-08-14T18:27:00"/>
  </r>
  <r>
    <x v="2"/>
    <s v="GB"/>
    <s v="GBP"/>
    <x v="1114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x v="2"/>
    <s v="US"/>
    <s v="USD"/>
    <x v="1115"/>
    <n v="1456764095"/>
    <b v="0"/>
    <n v="4"/>
    <b v="0"/>
    <s v="games/video games"/>
    <n v="1.325E-3"/>
    <n v="13.25"/>
    <x v="6"/>
    <s v="video games"/>
    <x v="1115"/>
    <d v="2016-03-30T10:41:35"/>
  </r>
  <r>
    <x v="2"/>
    <s v="US"/>
    <s v="USD"/>
    <x v="1116"/>
    <n v="1334089208"/>
    <b v="0"/>
    <n v="10"/>
    <b v="0"/>
    <s v="games/video games"/>
    <n v="3.5704000000000004E-4"/>
    <n v="17.852"/>
    <x v="6"/>
    <s v="video games"/>
    <x v="1116"/>
    <d v="2012-06-09T15:20:08"/>
  </r>
  <r>
    <x v="2"/>
    <s v="DE"/>
    <s v="EUR"/>
    <x v="1117"/>
    <n v="1448461313"/>
    <b v="0"/>
    <n v="8"/>
    <b v="0"/>
    <s v="games/video games"/>
    <n v="8.3000000000000004E-2"/>
    <n v="10.375"/>
    <x v="6"/>
    <s v="video games"/>
    <x v="1117"/>
    <d v="2015-12-25T09:21:53"/>
  </r>
  <r>
    <x v="2"/>
    <s v="AU"/>
    <s v="AUD"/>
    <x v="1118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x v="2"/>
    <s v="US"/>
    <s v="USD"/>
    <x v="1119"/>
    <n v="1395687664"/>
    <b v="0"/>
    <n v="1"/>
    <b v="0"/>
    <s v="games/video games"/>
    <n v="2.3809523809523812E-3"/>
    <n v="5"/>
    <x v="6"/>
    <s v="video games"/>
    <x v="1119"/>
    <d v="2014-04-06T14:01:04"/>
  </r>
  <r>
    <x v="2"/>
    <s v="US"/>
    <s v="USD"/>
    <x v="1120"/>
    <n v="1315947400"/>
    <b v="0"/>
    <n v="0"/>
    <b v="0"/>
    <s v="games/video games"/>
    <n v="0"/>
    <e v="#DIV/0!"/>
    <x v="6"/>
    <s v="video games"/>
    <x v="1120"/>
    <d v="2011-10-28T15:56:40"/>
  </r>
  <r>
    <x v="2"/>
    <s v="US"/>
    <s v="USD"/>
    <x v="1121"/>
    <n v="1455315916"/>
    <b v="0"/>
    <n v="5"/>
    <b v="0"/>
    <s v="games/video games"/>
    <n v="1.16E-4"/>
    <n v="5.8"/>
    <x v="6"/>
    <s v="video games"/>
    <x v="1121"/>
    <d v="2016-03-13T16:25:16"/>
  </r>
  <r>
    <x v="2"/>
    <s v="GB"/>
    <s v="GBP"/>
    <x v="1122"/>
    <n v="1368723225"/>
    <b v="0"/>
    <n v="0"/>
    <b v="0"/>
    <s v="games/video games"/>
    <n v="0"/>
    <e v="#DIV/0!"/>
    <x v="6"/>
    <s v="video games"/>
    <x v="1122"/>
    <d v="2013-05-30T11:53:45"/>
  </r>
  <r>
    <x v="2"/>
    <s v="US"/>
    <s v="USD"/>
    <x v="1123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x v="2"/>
    <s v="US"/>
    <s v="USD"/>
    <x v="1124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x v="2"/>
    <s v="GB"/>
    <s v="GBP"/>
    <x v="1125"/>
    <n v="1438009130"/>
    <b v="0"/>
    <n v="0"/>
    <b v="0"/>
    <s v="games/mobile games"/>
    <n v="0"/>
    <e v="#DIV/0!"/>
    <x v="6"/>
    <s v="mobile games"/>
    <x v="1125"/>
    <d v="2015-09-25T09:58:50"/>
  </r>
  <r>
    <x v="2"/>
    <s v="US"/>
    <s v="USD"/>
    <x v="1126"/>
    <n v="1465890694"/>
    <b v="0"/>
    <n v="2"/>
    <b v="0"/>
    <s v="games/mobile games"/>
    <n v="5.0000000000000001E-3"/>
    <n v="5"/>
    <x v="6"/>
    <s v="mobile games"/>
    <x v="1126"/>
    <d v="2016-07-14T02:51:34"/>
  </r>
  <r>
    <x v="2"/>
    <s v="US"/>
    <s v="USD"/>
    <x v="1127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x v="2"/>
    <s v="GB"/>
    <s v="GBP"/>
    <x v="1128"/>
    <n v="1404833717"/>
    <b v="0"/>
    <n v="1"/>
    <b v="0"/>
    <s v="games/mobile games"/>
    <n v="1E-3"/>
    <n v="1"/>
    <x v="6"/>
    <s v="mobile games"/>
    <x v="1128"/>
    <d v="2014-08-07T10:35:17"/>
  </r>
  <r>
    <x v="2"/>
    <s v="US"/>
    <s v="USD"/>
    <x v="1129"/>
    <n v="1462515693"/>
    <b v="0"/>
    <n v="2"/>
    <b v="0"/>
    <s v="games/mobile games"/>
    <n v="1.0499999999999999E-3"/>
    <n v="10.5"/>
    <x v="6"/>
    <s v="mobile games"/>
    <x v="1129"/>
    <d v="2016-06-05T01:21:33"/>
  </r>
  <r>
    <x v="2"/>
    <s v="US"/>
    <s v="USD"/>
    <x v="113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x v="2"/>
    <s v="AU"/>
    <s v="AUD"/>
    <x v="1131"/>
    <n v="1448401668"/>
    <b v="0"/>
    <n v="0"/>
    <b v="0"/>
    <s v="games/mobile games"/>
    <n v="0"/>
    <e v="#DIV/0!"/>
    <x v="6"/>
    <s v="mobile games"/>
    <x v="1131"/>
    <d v="2015-12-24T16:47:48"/>
  </r>
  <r>
    <x v="2"/>
    <s v="CA"/>
    <s v="CAD"/>
    <x v="1132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x v="2"/>
    <s v="GB"/>
    <s v="GBP"/>
    <x v="1133"/>
    <n v="1404207981"/>
    <b v="0"/>
    <n v="1"/>
    <b v="0"/>
    <s v="games/mobile games"/>
    <n v="6.6666666666666671E-3"/>
    <n v="20"/>
    <x v="6"/>
    <s v="mobile games"/>
    <x v="1133"/>
    <d v="2014-07-31T04:46:21"/>
  </r>
  <r>
    <x v="2"/>
    <s v="AU"/>
    <s v="AUD"/>
    <x v="1134"/>
    <n v="1416034228"/>
    <b v="0"/>
    <n v="1"/>
    <b v="0"/>
    <s v="games/mobile games"/>
    <n v="4.0000000000000003E-5"/>
    <n v="1"/>
    <x v="6"/>
    <s v="mobile games"/>
    <x v="1134"/>
    <d v="2014-11-28T23:33:00"/>
  </r>
  <r>
    <x v="2"/>
    <s v="DE"/>
    <s v="EUR"/>
    <x v="1135"/>
    <n v="1467935094"/>
    <b v="0"/>
    <n v="1"/>
    <b v="0"/>
    <s v="games/mobile games"/>
    <n v="0.05"/>
    <n v="50"/>
    <x v="6"/>
    <s v="mobile games"/>
    <x v="1135"/>
    <d v="2016-08-06T18:44:54"/>
  </r>
  <r>
    <x v="2"/>
    <s v="FR"/>
    <s v="EUR"/>
    <x v="1136"/>
    <n v="1447949229"/>
    <b v="0"/>
    <n v="6"/>
    <b v="0"/>
    <s v="games/mobile games"/>
    <n v="6.4439140811455853E-2"/>
    <n v="45"/>
    <x v="6"/>
    <s v="mobile games"/>
    <x v="1136"/>
    <d v="2015-12-19T11:07:09"/>
  </r>
  <r>
    <x v="2"/>
    <s v="US"/>
    <s v="USD"/>
    <x v="1137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x v="2"/>
    <s v="US"/>
    <s v="USD"/>
    <x v="1138"/>
    <n v="1483307131"/>
    <b v="0"/>
    <n v="4"/>
    <b v="0"/>
    <s v="games/mobile games"/>
    <n v="3.5714285714285713E-3"/>
    <n v="31.25"/>
    <x v="6"/>
    <s v="mobile games"/>
    <x v="1138"/>
    <d v="2017-01-21T16:45:31"/>
  </r>
  <r>
    <x v="2"/>
    <s v="US"/>
    <s v="USD"/>
    <x v="1139"/>
    <n v="1417508426"/>
    <b v="0"/>
    <n v="1"/>
    <b v="0"/>
    <s v="games/mobile games"/>
    <n v="6.2500000000000001E-4"/>
    <n v="5"/>
    <x v="6"/>
    <s v="mobile games"/>
    <x v="1139"/>
    <d v="2015-01-01T03:20:26"/>
  </r>
  <r>
    <x v="2"/>
    <s v="GB"/>
    <s v="GBP"/>
    <x v="1140"/>
    <n v="1436267121"/>
    <b v="0"/>
    <n v="0"/>
    <b v="0"/>
    <s v="games/mobile games"/>
    <n v="0"/>
    <e v="#DIV/0!"/>
    <x v="6"/>
    <s v="mobile games"/>
    <x v="1140"/>
    <d v="2015-08-06T06:05:21"/>
  </r>
  <r>
    <x v="2"/>
    <s v="DE"/>
    <s v="EUR"/>
    <x v="1141"/>
    <n v="1433868450"/>
    <b v="0"/>
    <n v="0"/>
    <b v="0"/>
    <s v="games/mobile games"/>
    <n v="0"/>
    <e v="#DIV/0!"/>
    <x v="6"/>
    <s v="mobile games"/>
    <x v="1141"/>
    <d v="2015-07-09T11:47:30"/>
  </r>
  <r>
    <x v="2"/>
    <s v="US"/>
    <s v="USD"/>
    <x v="1142"/>
    <n v="1421539727"/>
    <b v="0"/>
    <n v="0"/>
    <b v="0"/>
    <s v="games/mobile games"/>
    <n v="0"/>
    <e v="#DIV/0!"/>
    <x v="6"/>
    <s v="mobile games"/>
    <x v="1142"/>
    <d v="2015-02-16T19:08:47"/>
  </r>
  <r>
    <x v="2"/>
    <s v="US"/>
    <s v="USD"/>
    <x v="1143"/>
    <n v="1447735126"/>
    <b v="0"/>
    <n v="8"/>
    <b v="0"/>
    <s v="games/mobile games"/>
    <n v="4.1333333333333335E-3"/>
    <n v="23.25"/>
    <x v="6"/>
    <s v="mobile games"/>
    <x v="1143"/>
    <d v="2015-12-16T23:38:46"/>
  </r>
  <r>
    <x v="2"/>
    <s v="US"/>
    <s v="USD"/>
    <x v="1144"/>
    <n v="1427689320"/>
    <b v="0"/>
    <n v="0"/>
    <b v="0"/>
    <s v="food/food trucks"/>
    <n v="0"/>
    <e v="#DIV/0!"/>
    <x v="7"/>
    <s v="food trucks"/>
    <x v="1144"/>
    <d v="2015-04-28T23:22:00"/>
  </r>
  <r>
    <x v="2"/>
    <s v="US"/>
    <s v="USD"/>
    <x v="1145"/>
    <n v="1407088592"/>
    <b v="0"/>
    <n v="1"/>
    <b v="0"/>
    <s v="food/food trucks"/>
    <n v="1.25E-3"/>
    <n v="100"/>
    <x v="7"/>
    <s v="food trucks"/>
    <x v="1145"/>
    <d v="2014-10-02T12:56:32"/>
  </r>
  <r>
    <x v="2"/>
    <s v="US"/>
    <s v="USD"/>
    <x v="1146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x v="2"/>
    <s v="CA"/>
    <s v="CAD"/>
    <x v="1147"/>
    <n v="1408576783"/>
    <b v="0"/>
    <n v="0"/>
    <b v="0"/>
    <s v="food/food trucks"/>
    <n v="0"/>
    <e v="#DIV/0!"/>
    <x v="7"/>
    <s v="food trucks"/>
    <x v="1147"/>
    <d v="2014-10-19T18:19:43"/>
  </r>
  <r>
    <x v="2"/>
    <s v="US"/>
    <s v="USD"/>
    <x v="1148"/>
    <n v="1477973181"/>
    <b v="0"/>
    <n v="3"/>
    <b v="0"/>
    <s v="food/food trucks"/>
    <n v="4.8666666666666667E-3"/>
    <n v="24.333333333333332"/>
    <x v="7"/>
    <s v="food trucks"/>
    <x v="1148"/>
    <d v="2016-12-01T00:06:21"/>
  </r>
  <r>
    <x v="2"/>
    <s v="US"/>
    <s v="USD"/>
    <x v="1149"/>
    <n v="1463504566"/>
    <b v="0"/>
    <n v="2"/>
    <b v="0"/>
    <s v="food/food trucks"/>
    <n v="1.5E-3"/>
    <n v="37.5"/>
    <x v="7"/>
    <s v="food trucks"/>
    <x v="1149"/>
    <d v="2016-06-16T12:02:46"/>
  </r>
  <r>
    <x v="2"/>
    <s v="US"/>
    <s v="USD"/>
    <x v="1150"/>
    <n v="1447109675"/>
    <b v="0"/>
    <n v="6"/>
    <b v="0"/>
    <s v="food/food trucks"/>
    <n v="0.1008"/>
    <n v="42"/>
    <x v="7"/>
    <s v="food trucks"/>
    <x v="1150"/>
    <d v="2016-01-08T17:54:35"/>
  </r>
  <r>
    <x v="2"/>
    <s v="US"/>
    <s v="USD"/>
    <x v="1151"/>
    <n v="1439000863"/>
    <b v="0"/>
    <n v="0"/>
    <b v="0"/>
    <s v="food/food trucks"/>
    <n v="0"/>
    <e v="#DIV/0!"/>
    <x v="7"/>
    <s v="food trucks"/>
    <x v="1151"/>
    <d v="2015-09-06T21:27:43"/>
  </r>
  <r>
    <x v="2"/>
    <s v="US"/>
    <s v="USD"/>
    <x v="115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x v="2"/>
    <s v="US"/>
    <s v="USD"/>
    <x v="1153"/>
    <n v="1432055305"/>
    <b v="0"/>
    <n v="1"/>
    <b v="0"/>
    <s v="food/food trucks"/>
    <n v="6.2500000000000003E-3"/>
    <n v="50"/>
    <x v="7"/>
    <s v="food trucks"/>
    <x v="1153"/>
    <d v="2015-06-18T12:08:25"/>
  </r>
  <r>
    <x v="2"/>
    <s v="US"/>
    <s v="USD"/>
    <x v="1154"/>
    <n v="1438915006"/>
    <b v="0"/>
    <n v="3"/>
    <b v="0"/>
    <s v="food/food trucks"/>
    <n v="6.5000000000000002E-2"/>
    <n v="108.33333333333333"/>
    <x v="7"/>
    <s v="food trucks"/>
    <x v="1154"/>
    <d v="2015-09-05T21:36:46"/>
  </r>
  <r>
    <x v="2"/>
    <s v="US"/>
    <s v="USD"/>
    <x v="1155"/>
    <n v="1405448408"/>
    <b v="0"/>
    <n v="8"/>
    <b v="0"/>
    <s v="food/food trucks"/>
    <n v="7.5199999999999998E-3"/>
    <n v="23.5"/>
    <x v="7"/>
    <s v="food trucks"/>
    <x v="1155"/>
    <d v="2014-08-14T13:20:08"/>
  </r>
  <r>
    <x v="2"/>
    <s v="US"/>
    <s v="USD"/>
    <x v="1156"/>
    <n v="1422150162"/>
    <b v="0"/>
    <n v="0"/>
    <b v="0"/>
    <s v="food/food trucks"/>
    <n v="0"/>
    <e v="#DIV/0!"/>
    <x v="7"/>
    <s v="food trucks"/>
    <x v="1156"/>
    <d v="2015-02-23T20:42:42"/>
  </r>
  <r>
    <x v="2"/>
    <s v="US"/>
    <s v="USD"/>
    <x v="1157"/>
    <n v="1412607880"/>
    <b v="0"/>
    <n v="3"/>
    <b v="0"/>
    <s v="food/food trucks"/>
    <n v="1.5100000000000001E-2"/>
    <n v="50.333333333333336"/>
    <x v="7"/>
    <s v="food trucks"/>
    <x v="1157"/>
    <d v="2014-12-05T11:04:40"/>
  </r>
  <r>
    <x v="2"/>
    <s v="US"/>
    <s v="USD"/>
    <x v="115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x v="2"/>
    <s v="US"/>
    <s v="USD"/>
    <x v="1159"/>
    <n v="1433006765"/>
    <b v="0"/>
    <n v="0"/>
    <b v="0"/>
    <s v="food/food trucks"/>
    <n v="0"/>
    <e v="#DIV/0!"/>
    <x v="7"/>
    <s v="food trucks"/>
    <x v="1159"/>
    <d v="2015-06-30T10:45:00"/>
  </r>
  <r>
    <x v="2"/>
    <s v="US"/>
    <s v="USD"/>
    <x v="1160"/>
    <n v="1424922186"/>
    <b v="0"/>
    <n v="19"/>
    <b v="0"/>
    <s v="food/food trucks"/>
    <n v="3.85E-2"/>
    <n v="60.789473684210527"/>
    <x v="7"/>
    <s v="food trucks"/>
    <x v="1160"/>
    <d v="2015-03-27T21:43:06"/>
  </r>
  <r>
    <x v="2"/>
    <s v="US"/>
    <s v="USD"/>
    <x v="1161"/>
    <n v="1430233589"/>
    <b v="0"/>
    <n v="0"/>
    <b v="0"/>
    <s v="food/food trucks"/>
    <n v="0"/>
    <e v="#DIV/0!"/>
    <x v="7"/>
    <s v="food trucks"/>
    <x v="1161"/>
    <d v="2015-05-19T10:06:29"/>
  </r>
  <r>
    <x v="2"/>
    <s v="US"/>
    <s v="USD"/>
    <x v="1162"/>
    <n v="1408983864"/>
    <b v="0"/>
    <n v="2"/>
    <b v="0"/>
    <s v="food/food trucks"/>
    <n v="5.8333333333333338E-4"/>
    <n v="17.5"/>
    <x v="7"/>
    <s v="food trucks"/>
    <x v="1162"/>
    <d v="2014-09-25T11:24:24"/>
  </r>
  <r>
    <x v="2"/>
    <s v="US"/>
    <s v="USD"/>
    <x v="1163"/>
    <n v="1405012920"/>
    <b v="0"/>
    <n v="0"/>
    <b v="0"/>
    <s v="food/food trucks"/>
    <n v="0"/>
    <e v="#DIV/0!"/>
    <x v="7"/>
    <s v="food trucks"/>
    <x v="1163"/>
    <d v="2014-08-09T12:22:00"/>
  </r>
  <r>
    <x v="2"/>
    <s v="US"/>
    <s v="USD"/>
    <x v="1164"/>
    <n v="1463678582"/>
    <b v="0"/>
    <n v="0"/>
    <b v="0"/>
    <s v="food/food trucks"/>
    <n v="0"/>
    <e v="#DIV/0!"/>
    <x v="7"/>
    <s v="food trucks"/>
    <x v="1164"/>
    <d v="2016-06-18T12:23:02"/>
  </r>
  <r>
    <x v="2"/>
    <s v="US"/>
    <s v="USD"/>
    <x v="1165"/>
    <n v="1401685730"/>
    <b v="0"/>
    <n v="25"/>
    <b v="0"/>
    <s v="food/food trucks"/>
    <n v="0.20705000000000001"/>
    <n v="82.82"/>
    <x v="7"/>
    <s v="food trucks"/>
    <x v="1165"/>
    <d v="2014-07-06T00:08:50"/>
  </r>
  <r>
    <x v="2"/>
    <s v="US"/>
    <s v="USD"/>
    <x v="1166"/>
    <n v="1432640342"/>
    <b v="0"/>
    <n v="8"/>
    <b v="0"/>
    <s v="food/food trucks"/>
    <n v="0.19139999999999999"/>
    <n v="358.875"/>
    <x v="7"/>
    <s v="food trucks"/>
    <x v="1166"/>
    <d v="2015-06-25T23:00:00"/>
  </r>
  <r>
    <x v="2"/>
    <s v="US"/>
    <s v="USD"/>
    <x v="1167"/>
    <n v="1407865095"/>
    <b v="0"/>
    <n v="16"/>
    <b v="0"/>
    <s v="food/food trucks"/>
    <n v="1.6316666666666667E-2"/>
    <n v="61.1875"/>
    <x v="7"/>
    <s v="food trucks"/>
    <x v="1167"/>
    <d v="2014-09-12T12:38:15"/>
  </r>
  <r>
    <x v="2"/>
    <s v="US"/>
    <s v="USD"/>
    <x v="1168"/>
    <n v="1471915065"/>
    <b v="0"/>
    <n v="3"/>
    <b v="0"/>
    <s v="food/food trucks"/>
    <n v="5.6666666666666664E-2"/>
    <n v="340"/>
    <x v="7"/>
    <s v="food trucks"/>
    <x v="1168"/>
    <d v="2016-09-21T20:17:45"/>
  </r>
  <r>
    <x v="2"/>
    <s v="US"/>
    <s v="USD"/>
    <x v="1169"/>
    <n v="1422001763"/>
    <b v="0"/>
    <n v="3"/>
    <b v="0"/>
    <s v="food/food trucks"/>
    <n v="1.6999999999999999E-3"/>
    <n v="5.666666666666667"/>
    <x v="7"/>
    <s v="food trucks"/>
    <x v="1169"/>
    <d v="2015-02-22T03:29:23"/>
  </r>
  <r>
    <x v="2"/>
    <s v="GB"/>
    <s v="GBP"/>
    <x v="1170"/>
    <n v="1430429171"/>
    <b v="0"/>
    <n v="2"/>
    <b v="0"/>
    <s v="food/food trucks"/>
    <n v="4.0000000000000001E-3"/>
    <n v="50"/>
    <x v="7"/>
    <s v="food trucks"/>
    <x v="1170"/>
    <d v="2015-05-30T16:26:11"/>
  </r>
  <r>
    <x v="2"/>
    <s v="US"/>
    <s v="USD"/>
    <x v="1171"/>
    <n v="1414351127"/>
    <b v="0"/>
    <n v="1"/>
    <b v="0"/>
    <s v="food/food trucks"/>
    <n v="1E-3"/>
    <n v="25"/>
    <x v="7"/>
    <s v="food trucks"/>
    <x v="1171"/>
    <d v="2014-11-13T15:18:47"/>
  </r>
  <r>
    <x v="2"/>
    <s v="US"/>
    <s v="USD"/>
    <x v="1172"/>
    <n v="1405959752"/>
    <b v="0"/>
    <n v="0"/>
    <b v="0"/>
    <s v="food/food trucks"/>
    <n v="0"/>
    <e v="#DIV/0!"/>
    <x v="7"/>
    <s v="food trucks"/>
    <x v="1172"/>
    <d v="2014-08-20T11:22:32"/>
  </r>
  <r>
    <x v="2"/>
    <s v="US"/>
    <s v="USD"/>
    <x v="1173"/>
    <n v="1435552057"/>
    <b v="0"/>
    <n v="1"/>
    <b v="0"/>
    <s v="food/food trucks"/>
    <n v="2.4000000000000001E-4"/>
    <n v="30"/>
    <x v="7"/>
    <s v="food trucks"/>
    <x v="1173"/>
    <d v="2015-08-02T23:27:37"/>
  </r>
  <r>
    <x v="2"/>
    <s v="US"/>
    <s v="USD"/>
    <x v="1174"/>
    <n v="1460146327"/>
    <b v="0"/>
    <n v="19"/>
    <b v="0"/>
    <s v="food/food trucks"/>
    <n v="5.906666666666667E-2"/>
    <n v="46.631578947368418"/>
    <x v="7"/>
    <s v="food trucks"/>
    <x v="1174"/>
    <d v="2016-05-08T15:12:07"/>
  </r>
  <r>
    <x v="2"/>
    <s v="US"/>
    <s v="USD"/>
    <x v="1175"/>
    <n v="1434389339"/>
    <b v="0"/>
    <n v="9"/>
    <b v="0"/>
    <s v="food/food trucks"/>
    <n v="2.9250000000000002E-2"/>
    <n v="65"/>
    <x v="7"/>
    <s v="food trucks"/>
    <x v="1175"/>
    <d v="2015-07-15T12:28:59"/>
  </r>
  <r>
    <x v="2"/>
    <s v="AU"/>
    <s v="AUD"/>
    <x v="1176"/>
    <n v="1484094498"/>
    <b v="0"/>
    <n v="1"/>
    <b v="0"/>
    <s v="food/food trucks"/>
    <n v="5.7142857142857142E-5"/>
    <n v="10"/>
    <x v="7"/>
    <s v="food trucks"/>
    <x v="1176"/>
    <d v="2017-03-06T08:00:00"/>
  </r>
  <r>
    <x v="2"/>
    <s v="GB"/>
    <s v="GBP"/>
    <x v="1177"/>
    <n v="1410796296"/>
    <b v="0"/>
    <n v="0"/>
    <b v="0"/>
    <s v="food/food trucks"/>
    <n v="0"/>
    <e v="#DIV/0!"/>
    <x v="7"/>
    <s v="food trucks"/>
    <x v="1177"/>
    <d v="2014-10-15T10:51:36"/>
  </r>
  <r>
    <x v="2"/>
    <s v="US"/>
    <s v="USD"/>
    <x v="1178"/>
    <n v="1405633452"/>
    <b v="0"/>
    <n v="1"/>
    <b v="0"/>
    <s v="food/food trucks"/>
    <n v="6.666666666666667E-5"/>
    <n v="5"/>
    <x v="7"/>
    <s v="food trucks"/>
    <x v="1178"/>
    <d v="2014-08-16T16:44:12"/>
  </r>
  <r>
    <x v="2"/>
    <s v="CA"/>
    <s v="CAD"/>
    <x v="1179"/>
    <n v="1443460627"/>
    <b v="0"/>
    <n v="5"/>
    <b v="0"/>
    <s v="food/food trucks"/>
    <n v="5.3333333333333337E-2"/>
    <n v="640"/>
    <x v="7"/>
    <s v="food trucks"/>
    <x v="1179"/>
    <d v="2015-10-28T12:17:07"/>
  </r>
  <r>
    <x v="2"/>
    <s v="US"/>
    <s v="USD"/>
    <x v="1180"/>
    <n v="1400786514"/>
    <b v="0"/>
    <n v="85"/>
    <b v="0"/>
    <s v="food/food trucks"/>
    <n v="0.11749999999999999"/>
    <n v="69.117647058823536"/>
    <x v="7"/>
    <s v="food trucks"/>
    <x v="1180"/>
    <d v="2014-06-28T14:21:54"/>
  </r>
  <r>
    <x v="2"/>
    <s v="US"/>
    <s v="USD"/>
    <x v="118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x v="2"/>
    <s v="US"/>
    <s v="USD"/>
    <x v="1182"/>
    <n v="1482609088"/>
    <b v="0"/>
    <n v="4"/>
    <b v="0"/>
    <s v="food/food trucks"/>
    <n v="4.2000000000000003E-2"/>
    <n v="10.5"/>
    <x v="7"/>
    <s v="food trucks"/>
    <x v="1182"/>
    <d v="2017-01-12T11:42:00"/>
  </r>
  <r>
    <x v="2"/>
    <s v="US"/>
    <s v="USD"/>
    <x v="1183"/>
    <n v="1476391223"/>
    <b v="0"/>
    <n v="3"/>
    <b v="0"/>
    <s v="food/food trucks"/>
    <n v="0.04"/>
    <n v="33.333333333333336"/>
    <x v="7"/>
    <s v="food trucks"/>
    <x v="1183"/>
    <d v="2016-11-01T22:59:00"/>
  </r>
  <r>
    <x v="0"/>
    <s v="GB"/>
    <s v="GBP"/>
    <x v="1184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x v="0"/>
    <s v="US"/>
    <s v="USD"/>
    <x v="1185"/>
    <n v="1430945149"/>
    <b v="0"/>
    <n v="111"/>
    <b v="1"/>
    <s v="photography/photobooks"/>
    <n v="1.0544"/>
    <n v="118.73873873873873"/>
    <x v="8"/>
    <s v="photobooks"/>
    <x v="1185"/>
    <d v="2015-06-07T23:00:00"/>
  </r>
  <r>
    <x v="0"/>
    <s v="GB"/>
    <s v="GBP"/>
    <x v="1186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x v="0"/>
    <s v="US"/>
    <s v="USD"/>
    <x v="1187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x v="0"/>
    <s v="CA"/>
    <s v="CAD"/>
    <x v="1188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x v="0"/>
    <s v="US"/>
    <s v="USD"/>
    <x v="1189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x v="0"/>
    <s v="US"/>
    <s v="USD"/>
    <x v="1190"/>
    <n v="1406908725"/>
    <b v="0"/>
    <n v="13"/>
    <b v="1"/>
    <s v="photography/photobooks"/>
    <n v="1.35"/>
    <n v="51.92307692307692"/>
    <x v="8"/>
    <s v="photobooks"/>
    <x v="1190"/>
    <d v="2014-08-31T10:58:45"/>
  </r>
  <r>
    <x v="0"/>
    <s v="US"/>
    <s v="USD"/>
    <x v="1191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x v="0"/>
    <s v="GB"/>
    <s v="GBP"/>
    <x v="1192"/>
    <n v="1484222978"/>
    <b v="0"/>
    <n v="15"/>
    <b v="1"/>
    <s v="photography/photobooks"/>
    <n v="2.9"/>
    <n v="19.333333333333332"/>
    <x v="8"/>
    <s v="photobooks"/>
    <x v="1192"/>
    <d v="2017-02-11T07:09:38"/>
  </r>
  <r>
    <x v="0"/>
    <s v="US"/>
    <s v="USD"/>
    <x v="119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x v="0"/>
    <s v="IE"/>
    <s v="EUR"/>
    <x v="1194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x v="0"/>
    <s v="IT"/>
    <s v="EUR"/>
    <x v="1195"/>
    <n v="1445415653"/>
    <b v="0"/>
    <n v="170"/>
    <b v="1"/>
    <s v="photography/photobooks"/>
    <n v="1.35"/>
    <n v="79.411764705882348"/>
    <x v="8"/>
    <s v="photobooks"/>
    <x v="1195"/>
    <d v="2015-12-20T04:00:00"/>
  </r>
  <r>
    <x v="0"/>
    <s v="GB"/>
    <s v="GBP"/>
    <x v="1196"/>
    <n v="1447875539"/>
    <b v="0"/>
    <n v="512"/>
    <b v="1"/>
    <s v="photography/photobooks"/>
    <n v="2.6991034482758622"/>
    <n v="76.439453125"/>
    <x v="8"/>
    <s v="photobooks"/>
    <x v="1196"/>
    <d v="2015-12-18T14:38:59"/>
  </r>
  <r>
    <x v="0"/>
    <s v="US"/>
    <s v="USD"/>
    <x v="1197"/>
    <n v="1463155034"/>
    <b v="0"/>
    <n v="314"/>
    <b v="1"/>
    <s v="photography/photobooks"/>
    <n v="2.5329333333333333"/>
    <n v="121"/>
    <x v="8"/>
    <s v="photobooks"/>
    <x v="1197"/>
    <d v="2016-06-13T00:59:00"/>
  </r>
  <r>
    <x v="0"/>
    <s v="US"/>
    <s v="USD"/>
    <x v="1198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x v="0"/>
    <s v="GB"/>
    <s v="GBP"/>
    <x v="1199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x v="0"/>
    <s v="US"/>
    <s v="USD"/>
    <x v="1200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x v="0"/>
    <s v="GB"/>
    <s v="GBP"/>
    <x v="1201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x v="0"/>
    <s v="AU"/>
    <s v="AUD"/>
    <x v="1202"/>
    <n v="1432796154"/>
    <b v="0"/>
    <n v="271"/>
    <b v="1"/>
    <s v="photography/photobooks"/>
    <n v="1.99244"/>
    <n v="183.80442804428046"/>
    <x v="8"/>
    <s v="photobooks"/>
    <x v="1202"/>
    <d v="2015-06-27T01:55:54"/>
  </r>
  <r>
    <x v="0"/>
    <s v="US"/>
    <s v="USD"/>
    <x v="1203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x v="0"/>
    <s v="US"/>
    <s v="USD"/>
    <x v="1204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x v="0"/>
    <s v="DE"/>
    <s v="EUR"/>
    <x v="1205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x v="0"/>
    <s v="AT"/>
    <s v="EUR"/>
    <x v="1206"/>
    <n v="1486406253"/>
    <b v="0"/>
    <n v="32"/>
    <b v="1"/>
    <s v="photography/photobooks"/>
    <n v="1.1499999999999999"/>
    <n v="32.34375"/>
    <x v="8"/>
    <s v="photobooks"/>
    <x v="1206"/>
    <d v="2017-03-11T08:29:00"/>
  </r>
  <r>
    <x v="0"/>
    <s v="IT"/>
    <s v="EUR"/>
    <x v="1207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x v="0"/>
    <s v="US"/>
    <s v="USD"/>
    <x v="1208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x v="0"/>
    <s v="US"/>
    <s v="USD"/>
    <x v="1209"/>
    <n v="1485461905"/>
    <b v="0"/>
    <n v="46"/>
    <b v="1"/>
    <s v="photography/photobooks"/>
    <n v="1.06"/>
    <n v="138.2608695652174"/>
    <x v="8"/>
    <s v="photobooks"/>
    <x v="1209"/>
    <d v="2017-02-25T15:18:25"/>
  </r>
  <r>
    <x v="0"/>
    <s v="SE"/>
    <s v="SEK"/>
    <x v="121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x v="0"/>
    <s v="CA"/>
    <s v="CAD"/>
    <x v="1211"/>
    <n v="1464209261"/>
    <b v="0"/>
    <n v="6"/>
    <b v="1"/>
    <s v="photography/photobooks"/>
    <n v="1.0109999999999999"/>
    <n v="168.5"/>
    <x v="8"/>
    <s v="photobooks"/>
    <x v="1211"/>
    <d v="2016-06-09T15:47:41"/>
  </r>
  <r>
    <x v="0"/>
    <s v="US"/>
    <s v="USD"/>
    <x v="1212"/>
    <n v="1447195695"/>
    <b v="0"/>
    <n v="83"/>
    <b v="1"/>
    <s v="photography/photobooks"/>
    <n v="1.2904"/>
    <n v="38.867469879518069"/>
    <x v="8"/>
    <s v="photobooks"/>
    <x v="1212"/>
    <d v="2015-11-26T20:00:00"/>
  </r>
  <r>
    <x v="0"/>
    <s v="GB"/>
    <s v="GBP"/>
    <x v="1213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x v="0"/>
    <s v="US"/>
    <s v="USD"/>
    <x v="1214"/>
    <n v="1428696605"/>
    <b v="0"/>
    <n v="25"/>
    <b v="1"/>
    <s v="photography/photobooks"/>
    <n v="1.3180000000000001"/>
    <n v="105.44"/>
    <x v="8"/>
    <s v="photobooks"/>
    <x v="1214"/>
    <d v="2015-06-09T15:10:05"/>
  </r>
  <r>
    <x v="0"/>
    <s v="US"/>
    <s v="USD"/>
    <x v="1215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x v="0"/>
    <s v="US"/>
    <s v="USD"/>
    <x v="1216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x v="0"/>
    <s v="US"/>
    <s v="USD"/>
    <x v="1217"/>
    <n v="1465932340"/>
    <b v="0"/>
    <n v="183"/>
    <b v="1"/>
    <s v="photography/photobooks"/>
    <n v="1.026"/>
    <n v="148.57377049180329"/>
    <x v="8"/>
    <s v="photobooks"/>
    <x v="1217"/>
    <d v="2016-07-14T14:25:40"/>
  </r>
  <r>
    <x v="0"/>
    <s v="US"/>
    <s v="USD"/>
    <x v="1218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x v="0"/>
    <s v="US"/>
    <s v="USD"/>
    <x v="1219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x v="0"/>
    <s v="DE"/>
    <s v="EUR"/>
    <x v="1220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x v="0"/>
    <s v="GB"/>
    <s v="GBP"/>
    <x v="1221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x v="0"/>
    <s v="CA"/>
    <s v="CAD"/>
    <x v="1222"/>
    <n v="1456852647"/>
    <b v="0"/>
    <n v="138"/>
    <b v="1"/>
    <s v="photography/photobooks"/>
    <n v="2.80375"/>
    <n v="81.268115942028984"/>
    <x v="8"/>
    <s v="photobooks"/>
    <x v="1222"/>
    <d v="2016-03-31T23:00:00"/>
  </r>
  <r>
    <x v="0"/>
    <s v="US"/>
    <s v="USD"/>
    <x v="1223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x v="1"/>
    <s v="US"/>
    <s v="USD"/>
    <x v="1224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x v="1"/>
    <s v="US"/>
    <s v="USD"/>
    <x v="1225"/>
    <n v="1377294278"/>
    <b v="0"/>
    <n v="3"/>
    <b v="0"/>
    <s v="music/world music"/>
    <n v="4.3999999999999997E-2"/>
    <n v="44"/>
    <x v="4"/>
    <s v="world music"/>
    <x v="1225"/>
    <d v="2013-10-22T16:44:38"/>
  </r>
  <r>
    <x v="1"/>
    <s v="US"/>
    <s v="USD"/>
    <x v="1226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x v="1"/>
    <s v="US"/>
    <s v="USD"/>
    <x v="1227"/>
    <n v="1404770616"/>
    <b v="0"/>
    <n v="0"/>
    <b v="0"/>
    <s v="music/world music"/>
    <n v="0"/>
    <e v="#DIV/0!"/>
    <x v="4"/>
    <s v="world music"/>
    <x v="1227"/>
    <d v="2014-08-07T02:00:00"/>
  </r>
  <r>
    <x v="1"/>
    <s v="US"/>
    <s v="USD"/>
    <x v="122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x v="1"/>
    <s v="US"/>
    <s v="USD"/>
    <x v="1229"/>
    <n v="1331982127"/>
    <b v="0"/>
    <n v="1"/>
    <b v="0"/>
    <s v="music/world music"/>
    <n v="9.0909090909090905E-3"/>
    <n v="25"/>
    <x v="4"/>
    <s v="world music"/>
    <x v="1229"/>
    <d v="2012-04-16T11:00:00"/>
  </r>
  <r>
    <x v="1"/>
    <s v="US"/>
    <s v="USD"/>
    <x v="1230"/>
    <n v="1295997630"/>
    <b v="0"/>
    <n v="0"/>
    <b v="0"/>
    <s v="music/world music"/>
    <n v="0"/>
    <e v="#DIV/0!"/>
    <x v="4"/>
    <s v="world music"/>
    <x v="1230"/>
    <d v="2011-02-24T18:20:30"/>
  </r>
  <r>
    <x v="1"/>
    <s v="US"/>
    <s v="USD"/>
    <x v="1231"/>
    <n v="1436394968"/>
    <b v="0"/>
    <n v="0"/>
    <b v="0"/>
    <s v="music/world music"/>
    <n v="0"/>
    <e v="#DIV/0!"/>
    <x v="4"/>
    <s v="world music"/>
    <x v="1231"/>
    <d v="2015-08-27T20:00:00"/>
  </r>
  <r>
    <x v="1"/>
    <s v="US"/>
    <s v="USD"/>
    <x v="1232"/>
    <n v="1377030070"/>
    <b v="0"/>
    <n v="1"/>
    <b v="0"/>
    <s v="music/world music"/>
    <n v="8.0000000000000002E-3"/>
    <n v="40"/>
    <x v="4"/>
    <s v="world music"/>
    <x v="1232"/>
    <d v="2013-10-06T15:21:10"/>
  </r>
  <r>
    <x v="1"/>
    <s v="US"/>
    <s v="USD"/>
    <x v="1233"/>
    <n v="1328049974"/>
    <b v="0"/>
    <n v="6"/>
    <b v="0"/>
    <s v="music/world music"/>
    <n v="0.11600000000000001"/>
    <n v="19.333333333333332"/>
    <x v="4"/>
    <s v="world music"/>
    <x v="1233"/>
    <d v="2012-02-21T17:46:14"/>
  </r>
  <r>
    <x v="1"/>
    <s v="GB"/>
    <s v="GBP"/>
    <x v="1234"/>
    <n v="1420311342"/>
    <b v="0"/>
    <n v="0"/>
    <b v="0"/>
    <s v="music/world music"/>
    <n v="0"/>
    <e v="#DIV/0!"/>
    <x v="4"/>
    <s v="world music"/>
    <x v="1234"/>
    <d v="2015-02-02T13:55:42"/>
  </r>
  <r>
    <x v="1"/>
    <s v="US"/>
    <s v="USD"/>
    <x v="1235"/>
    <n v="1383621299"/>
    <b v="0"/>
    <n v="6"/>
    <b v="0"/>
    <s v="music/world music"/>
    <n v="2.787363950092912E-2"/>
    <n v="35"/>
    <x v="4"/>
    <s v="world music"/>
    <x v="1235"/>
    <d v="2013-12-14T22:14:59"/>
  </r>
  <r>
    <x v="1"/>
    <s v="US"/>
    <s v="USD"/>
    <x v="1236"/>
    <n v="1342801164"/>
    <b v="0"/>
    <n v="0"/>
    <b v="0"/>
    <s v="music/world music"/>
    <n v="0"/>
    <e v="#DIV/0!"/>
    <x v="4"/>
    <s v="world music"/>
    <x v="1236"/>
    <d v="2012-07-28T11:00:00"/>
  </r>
  <r>
    <x v="1"/>
    <s v="US"/>
    <s v="USD"/>
    <x v="1237"/>
    <n v="1344062865"/>
    <b v="0"/>
    <n v="0"/>
    <b v="0"/>
    <s v="music/world music"/>
    <n v="0"/>
    <e v="#DIV/0!"/>
    <x v="4"/>
    <s v="world music"/>
    <x v="1237"/>
    <d v="2012-08-24T01:47:45"/>
  </r>
  <r>
    <x v="1"/>
    <s v="US"/>
    <s v="USD"/>
    <x v="1238"/>
    <n v="1310049536"/>
    <b v="0"/>
    <n v="3"/>
    <b v="0"/>
    <s v="music/world music"/>
    <n v="0.17799999999999999"/>
    <n v="59.333333333333336"/>
    <x v="4"/>
    <s v="world music"/>
    <x v="1238"/>
    <d v="2011-08-06T09:38:56"/>
  </r>
  <r>
    <x v="1"/>
    <s v="US"/>
    <s v="USD"/>
    <x v="1239"/>
    <n v="1323212767"/>
    <b v="0"/>
    <n v="0"/>
    <b v="0"/>
    <s v="music/world music"/>
    <n v="0"/>
    <e v="#DIV/0!"/>
    <x v="4"/>
    <s v="world music"/>
    <x v="1239"/>
    <d v="2012-01-05T18:06:07"/>
  </r>
  <r>
    <x v="1"/>
    <s v="US"/>
    <s v="USD"/>
    <x v="1240"/>
    <n v="1368579457"/>
    <b v="0"/>
    <n v="8"/>
    <b v="0"/>
    <s v="music/world music"/>
    <n v="3.0124999999999999E-2"/>
    <n v="30.125"/>
    <x v="4"/>
    <s v="world music"/>
    <x v="1240"/>
    <d v="2013-07-12T16:51:00"/>
  </r>
  <r>
    <x v="1"/>
    <s v="US"/>
    <s v="USD"/>
    <x v="1241"/>
    <n v="1413057980"/>
    <b v="0"/>
    <n v="34"/>
    <b v="0"/>
    <s v="music/world music"/>
    <n v="0.50739999999999996"/>
    <n v="74.617647058823536"/>
    <x v="4"/>
    <s v="world music"/>
    <x v="1241"/>
    <d v="2014-11-03T00:59:00"/>
  </r>
  <r>
    <x v="1"/>
    <s v="US"/>
    <s v="USD"/>
    <x v="1242"/>
    <n v="1314417502"/>
    <b v="0"/>
    <n v="1"/>
    <b v="0"/>
    <s v="music/world music"/>
    <n v="5.4884742041712408E-3"/>
    <n v="5"/>
    <x v="4"/>
    <s v="world music"/>
    <x v="1242"/>
    <d v="2011-09-11T08:18:00"/>
  </r>
  <r>
    <x v="1"/>
    <s v="US"/>
    <s v="USD"/>
    <x v="1243"/>
    <n v="1304888771"/>
    <b v="0"/>
    <n v="38"/>
    <b v="0"/>
    <s v="music/world music"/>
    <n v="0.14091666666666666"/>
    <n v="44.5"/>
    <x v="4"/>
    <s v="world music"/>
    <x v="1243"/>
    <d v="2011-07-08T16:00:00"/>
  </r>
  <r>
    <x v="0"/>
    <s v="US"/>
    <s v="USD"/>
    <x v="1244"/>
    <n v="1363981723"/>
    <b v="1"/>
    <n v="45"/>
    <b v="1"/>
    <s v="music/rock"/>
    <n v="1.038"/>
    <n v="46.133333333333333"/>
    <x v="4"/>
    <s v="rock"/>
    <x v="1244"/>
    <d v="2013-04-22T16:00:00"/>
  </r>
  <r>
    <x v="0"/>
    <s v="US"/>
    <s v="USD"/>
    <x v="1245"/>
    <n v="1400163834"/>
    <b v="1"/>
    <n v="17"/>
    <b v="1"/>
    <s v="music/rock"/>
    <n v="1.2024999999999999"/>
    <n v="141.47058823529412"/>
    <x v="4"/>
    <s v="rock"/>
    <x v="1245"/>
    <d v="2014-06-14T09:23:54"/>
  </r>
  <r>
    <x v="0"/>
    <s v="US"/>
    <s v="USD"/>
    <x v="1246"/>
    <n v="1319245349"/>
    <b v="1"/>
    <n v="31"/>
    <b v="1"/>
    <s v="music/rock"/>
    <n v="1.17"/>
    <n v="75.483870967741936"/>
    <x v="4"/>
    <s v="rock"/>
    <x v="1246"/>
    <d v="2011-12-05T21:02:29"/>
  </r>
  <r>
    <x v="0"/>
    <s v="US"/>
    <s v="USD"/>
    <x v="1247"/>
    <n v="1365231655"/>
    <b v="1"/>
    <n v="50"/>
    <b v="1"/>
    <s v="music/rock"/>
    <n v="1.2214285714285715"/>
    <n v="85.5"/>
    <x v="4"/>
    <s v="rock"/>
    <x v="1247"/>
    <d v="2013-05-06T02:00:55"/>
  </r>
  <r>
    <x v="0"/>
    <s v="US"/>
    <s v="USD"/>
    <x v="1248"/>
    <n v="1399563953"/>
    <b v="1"/>
    <n v="59"/>
    <b v="1"/>
    <s v="music/rock"/>
    <n v="1.5164"/>
    <n v="64.254237288135599"/>
    <x v="4"/>
    <s v="rock"/>
    <x v="1248"/>
    <d v="2014-06-13T01:59:00"/>
  </r>
  <r>
    <x v="0"/>
    <s v="US"/>
    <s v="USD"/>
    <x v="1249"/>
    <n v="1339091211"/>
    <b v="1"/>
    <n v="81"/>
    <b v="1"/>
    <s v="music/rock"/>
    <n v="1.0444"/>
    <n v="64.46913580246914"/>
    <x v="4"/>
    <s v="rock"/>
    <x v="1249"/>
    <d v="2012-07-07T12:46:51"/>
  </r>
  <r>
    <x v="0"/>
    <s v="US"/>
    <s v="USD"/>
    <x v="1250"/>
    <n v="1406129131"/>
    <b v="1"/>
    <n v="508"/>
    <b v="1"/>
    <s v="music/rock"/>
    <n v="2.0015333333333332"/>
    <n v="118.2007874015748"/>
    <x v="4"/>
    <s v="rock"/>
    <x v="1250"/>
    <d v="2014-09-06T10:25:31"/>
  </r>
  <r>
    <x v="0"/>
    <s v="US"/>
    <s v="USD"/>
    <x v="1251"/>
    <n v="1311795167"/>
    <b v="1"/>
    <n v="74"/>
    <b v="1"/>
    <s v="music/rock"/>
    <n v="1.018"/>
    <n v="82.540540540540547"/>
    <x v="4"/>
    <s v="rock"/>
    <x v="1251"/>
    <d v="2011-09-25T14:32:47"/>
  </r>
  <r>
    <x v="0"/>
    <s v="US"/>
    <s v="USD"/>
    <x v="1252"/>
    <n v="1380238969"/>
    <b v="1"/>
    <n v="141"/>
    <b v="1"/>
    <s v="music/rock"/>
    <n v="1.3765714285714286"/>
    <n v="34.170212765957444"/>
    <x v="4"/>
    <s v="rock"/>
    <x v="1252"/>
    <d v="2013-10-24T18:42:49"/>
  </r>
  <r>
    <x v="0"/>
    <s v="US"/>
    <s v="USD"/>
    <x v="1253"/>
    <n v="1407178107"/>
    <b v="1"/>
    <n v="711"/>
    <b v="1"/>
    <s v="music/rock"/>
    <n v="3038.3319999999999"/>
    <n v="42.73322081575246"/>
    <x v="4"/>
    <s v="rock"/>
    <x v="1253"/>
    <d v="2014-09-03T13:48:27"/>
  </r>
  <r>
    <x v="0"/>
    <s v="US"/>
    <s v="USD"/>
    <x v="1254"/>
    <n v="1288968886"/>
    <b v="1"/>
    <n v="141"/>
    <b v="1"/>
    <s v="music/rock"/>
    <n v="1.9885074626865671"/>
    <n v="94.489361702127653"/>
    <x v="4"/>
    <s v="rock"/>
    <x v="1254"/>
    <d v="2010-12-31T23:59:00"/>
  </r>
  <r>
    <x v="0"/>
    <s v="US"/>
    <s v="USD"/>
    <x v="1255"/>
    <n v="1383337052"/>
    <b v="1"/>
    <n v="109"/>
    <b v="1"/>
    <s v="music/rock"/>
    <n v="2.0236666666666667"/>
    <n v="55.697247706422019"/>
    <x v="4"/>
    <s v="rock"/>
    <x v="1255"/>
    <d v="2013-12-01T16:17:32"/>
  </r>
  <r>
    <x v="0"/>
    <s v="US"/>
    <s v="USD"/>
    <x v="1256"/>
    <n v="1326492231"/>
    <b v="1"/>
    <n v="361"/>
    <b v="1"/>
    <s v="music/rock"/>
    <n v="1.1796376666666666"/>
    <n v="98.030831024930734"/>
    <x v="4"/>
    <s v="rock"/>
    <x v="1256"/>
    <d v="2012-02-12T17:03:51"/>
  </r>
  <r>
    <x v="0"/>
    <s v="US"/>
    <s v="USD"/>
    <x v="1257"/>
    <n v="1297562590"/>
    <b v="1"/>
    <n v="176"/>
    <b v="1"/>
    <s v="music/rock"/>
    <n v="2.9472727272727273"/>
    <n v="92.102272727272734"/>
    <x v="4"/>
    <s v="rock"/>
    <x v="1257"/>
    <d v="2011-04-02T20:03:10"/>
  </r>
  <r>
    <x v="0"/>
    <s v="US"/>
    <s v="USD"/>
    <x v="1258"/>
    <n v="1375368012"/>
    <b v="1"/>
    <n v="670"/>
    <b v="1"/>
    <s v="music/rock"/>
    <n v="2.1314633333333335"/>
    <n v="38.175462686567165"/>
    <x v="4"/>
    <s v="rock"/>
    <x v="1258"/>
    <d v="2013-08-31T09:40:12"/>
  </r>
  <r>
    <x v="0"/>
    <s v="US"/>
    <s v="USD"/>
    <x v="1259"/>
    <n v="1399504664"/>
    <b v="1"/>
    <n v="96"/>
    <b v="1"/>
    <s v="music/rock"/>
    <n v="1.0424"/>
    <n v="27.145833333333332"/>
    <x v="4"/>
    <s v="rock"/>
    <x v="1259"/>
    <d v="2014-06-08T22:59:00"/>
  </r>
  <r>
    <x v="0"/>
    <s v="US"/>
    <s v="USD"/>
    <x v="1260"/>
    <n v="1390853620"/>
    <b v="1"/>
    <n v="74"/>
    <b v="1"/>
    <s v="music/rock"/>
    <n v="1.1366666666666667"/>
    <n v="50.689189189189186"/>
    <x v="4"/>
    <s v="rock"/>
    <x v="1260"/>
    <d v="2014-02-26T15:13:40"/>
  </r>
  <r>
    <x v="0"/>
    <s v="US"/>
    <s v="USD"/>
    <x v="1261"/>
    <n v="1388391227"/>
    <b v="1"/>
    <n v="52"/>
    <b v="1"/>
    <s v="music/rock"/>
    <n v="1.0125"/>
    <n v="38.942307692307693"/>
    <x v="4"/>
    <s v="rock"/>
    <x v="1261"/>
    <d v="2014-01-29T03:13:47"/>
  </r>
  <r>
    <x v="0"/>
    <s v="CA"/>
    <s v="CAD"/>
    <x v="1262"/>
    <n v="1389982692"/>
    <b v="1"/>
    <n v="105"/>
    <b v="1"/>
    <s v="music/rock"/>
    <n v="1.2541538461538462"/>
    <n v="77.638095238095232"/>
    <x v="4"/>
    <s v="rock"/>
    <x v="1262"/>
    <d v="2014-02-16T13:18:12"/>
  </r>
  <r>
    <x v="0"/>
    <s v="US"/>
    <s v="USD"/>
    <x v="1263"/>
    <n v="1393034470"/>
    <b v="1"/>
    <n v="41"/>
    <b v="1"/>
    <s v="music/rock"/>
    <n v="1.19"/>
    <n v="43.536585365853661"/>
    <x v="4"/>
    <s v="rock"/>
    <x v="1263"/>
    <d v="2014-03-28T20:00:00"/>
  </r>
  <r>
    <x v="0"/>
    <s v="US"/>
    <s v="USD"/>
    <x v="1264"/>
    <n v="1380556483"/>
    <b v="1"/>
    <n v="34"/>
    <b v="1"/>
    <s v="music/rock"/>
    <n v="1.6646153846153846"/>
    <n v="31.823529411764707"/>
    <x v="4"/>
    <s v="rock"/>
    <x v="1264"/>
    <d v="2013-10-29T10:54:43"/>
  </r>
  <r>
    <x v="0"/>
    <s v="US"/>
    <s v="USD"/>
    <x v="1265"/>
    <n v="1287071015"/>
    <b v="1"/>
    <n v="66"/>
    <b v="1"/>
    <s v="music/rock"/>
    <n v="1.1914771428571429"/>
    <n v="63.184393939393942"/>
    <x v="4"/>
    <s v="rock"/>
    <x v="1265"/>
    <d v="2010-11-30T10:43:35"/>
  </r>
  <r>
    <x v="0"/>
    <s v="US"/>
    <s v="USD"/>
    <x v="1266"/>
    <n v="1386882145"/>
    <b v="1"/>
    <n v="50"/>
    <b v="1"/>
    <s v="music/rock"/>
    <n v="1.0047368421052632"/>
    <n v="190.9"/>
    <x v="4"/>
    <s v="rock"/>
    <x v="1266"/>
    <d v="2014-01-11T16:02:25"/>
  </r>
  <r>
    <x v="0"/>
    <s v="US"/>
    <s v="USD"/>
    <x v="1267"/>
    <n v="1372082558"/>
    <b v="1"/>
    <n v="159"/>
    <b v="1"/>
    <s v="music/rock"/>
    <n v="1.018"/>
    <n v="140.85534591194968"/>
    <x v="4"/>
    <s v="rock"/>
    <x v="1267"/>
    <d v="2013-07-24T09:02:38"/>
  </r>
  <r>
    <x v="0"/>
    <s v="US"/>
    <s v="USD"/>
    <x v="1268"/>
    <n v="1377116247"/>
    <b v="1"/>
    <n v="182"/>
    <b v="1"/>
    <s v="music/rock"/>
    <n v="1.1666666666666667"/>
    <n v="76.92307692307692"/>
    <x v="4"/>
    <s v="rock"/>
    <x v="1268"/>
    <d v="2013-09-20T15:17:27"/>
  </r>
  <r>
    <x v="0"/>
    <s v="US"/>
    <s v="USD"/>
    <x v="1269"/>
    <n v="1458157512"/>
    <b v="1"/>
    <n v="206"/>
    <b v="1"/>
    <s v="music/rock"/>
    <n v="1.0864893617021276"/>
    <n v="99.15533980582525"/>
    <x v="4"/>
    <s v="rock"/>
    <x v="1269"/>
    <d v="2016-04-15T19:00:00"/>
  </r>
  <r>
    <x v="0"/>
    <s v="US"/>
    <s v="USD"/>
    <x v="1270"/>
    <n v="1327523642"/>
    <b v="1"/>
    <n v="169"/>
    <b v="1"/>
    <s v="music/rock"/>
    <n v="1.1472"/>
    <n v="67.881656804733723"/>
    <x v="4"/>
    <s v="rock"/>
    <x v="1270"/>
    <d v="2012-03-25T14:34:02"/>
  </r>
  <r>
    <x v="0"/>
    <s v="US"/>
    <s v="USD"/>
    <x v="1271"/>
    <n v="1381767859"/>
    <b v="1"/>
    <n v="31"/>
    <b v="1"/>
    <s v="music/rock"/>
    <n v="1.018"/>
    <n v="246.29032258064515"/>
    <x v="4"/>
    <s v="rock"/>
    <x v="1271"/>
    <d v="2013-11-13T12:24:19"/>
  </r>
  <r>
    <x v="0"/>
    <s v="US"/>
    <s v="USD"/>
    <x v="1272"/>
    <n v="1270576379"/>
    <b v="1"/>
    <n v="28"/>
    <b v="1"/>
    <s v="music/rock"/>
    <n v="1.06"/>
    <n v="189.28571428571428"/>
    <x v="4"/>
    <s v="rock"/>
    <x v="1272"/>
    <d v="2010-06-14T23:00:00"/>
  </r>
  <r>
    <x v="0"/>
    <s v="CA"/>
    <s v="CAD"/>
    <x v="1273"/>
    <n v="1406914291"/>
    <b v="1"/>
    <n v="54"/>
    <b v="1"/>
    <s v="music/rock"/>
    <n v="1.0349999999999999"/>
    <n v="76.666666666666671"/>
    <x v="4"/>
    <s v="rock"/>
    <x v="1273"/>
    <d v="2014-08-31T12:31:31"/>
  </r>
  <r>
    <x v="0"/>
    <s v="US"/>
    <s v="USD"/>
    <x v="1274"/>
    <n v="1343320425"/>
    <b v="1"/>
    <n v="467"/>
    <b v="1"/>
    <s v="music/rock"/>
    <n v="1.5497535999999998"/>
    <n v="82.963254817987149"/>
    <x v="4"/>
    <s v="rock"/>
    <x v="1274"/>
    <d v="2012-08-30T11:33:45"/>
  </r>
  <r>
    <x v="0"/>
    <s v="US"/>
    <s v="USD"/>
    <x v="1275"/>
    <n v="1372884587"/>
    <b v="1"/>
    <n v="389"/>
    <b v="1"/>
    <s v="music/rock"/>
    <n v="1.6214066666666667"/>
    <n v="62.522107969151669"/>
    <x v="4"/>
    <s v="rock"/>
    <x v="1275"/>
    <d v="2013-08-07T15:49:47"/>
  </r>
  <r>
    <x v="0"/>
    <s v="US"/>
    <s v="USD"/>
    <x v="1276"/>
    <n v="1247504047"/>
    <b v="1"/>
    <n v="68"/>
    <b v="1"/>
    <s v="music/rock"/>
    <n v="1.0442100000000001"/>
    <n v="46.06808823529412"/>
    <x v="4"/>
    <s v="rock"/>
    <x v="1276"/>
    <d v="2009-08-31T23:00:00"/>
  </r>
  <r>
    <x v="0"/>
    <s v="US"/>
    <s v="USD"/>
    <x v="1277"/>
    <n v="1343741347"/>
    <b v="1"/>
    <n v="413"/>
    <b v="1"/>
    <s v="music/rock"/>
    <n v="1.0612433333333333"/>
    <n v="38.543946731234868"/>
    <x v="4"/>
    <s v="rock"/>
    <x v="1277"/>
    <d v="2012-09-04T08:29:07"/>
  </r>
  <r>
    <x v="0"/>
    <s v="US"/>
    <s v="USD"/>
    <x v="1278"/>
    <n v="1401196766"/>
    <b v="1"/>
    <n v="190"/>
    <b v="1"/>
    <s v="music/rock"/>
    <n v="1.5493846153846154"/>
    <n v="53.005263157894738"/>
    <x v="4"/>
    <s v="rock"/>
    <x v="1278"/>
    <d v="2014-06-24T21:00:00"/>
  </r>
  <r>
    <x v="0"/>
    <s v="US"/>
    <s v="USD"/>
    <x v="1279"/>
    <n v="1392171770"/>
    <b v="1"/>
    <n v="189"/>
    <b v="1"/>
    <s v="music/rock"/>
    <n v="1.1077157238734421"/>
    <n v="73.355396825396824"/>
    <x v="4"/>
    <s v="rock"/>
    <x v="1279"/>
    <d v="2014-03-23T20:22:50"/>
  </r>
  <r>
    <x v="0"/>
    <s v="US"/>
    <s v="USD"/>
    <x v="1280"/>
    <n v="1291227054"/>
    <b v="1"/>
    <n v="130"/>
    <b v="1"/>
    <s v="music/rock"/>
    <n v="1.1091186666666666"/>
    <n v="127.97523076923076"/>
    <x v="4"/>
    <s v="rock"/>
    <x v="1280"/>
    <d v="2011-03-01T13:10:54"/>
  </r>
  <r>
    <x v="0"/>
    <s v="US"/>
    <s v="USD"/>
    <x v="1281"/>
    <n v="1373305836"/>
    <b v="1"/>
    <n v="74"/>
    <b v="1"/>
    <s v="music/rock"/>
    <n v="1.1071428571428572"/>
    <n v="104.72972972972973"/>
    <x v="4"/>
    <s v="rock"/>
    <x v="1281"/>
    <d v="2013-07-28T12:50:36"/>
  </r>
  <r>
    <x v="0"/>
    <s v="US"/>
    <s v="USD"/>
    <x v="1282"/>
    <n v="1383909855"/>
    <b v="1"/>
    <n v="274"/>
    <b v="1"/>
    <s v="music/rock"/>
    <n v="1.2361333333333333"/>
    <n v="67.671532846715323"/>
    <x v="4"/>
    <s v="rock"/>
    <x v="1282"/>
    <d v="2013-12-08T23:59:00"/>
  </r>
  <r>
    <x v="0"/>
    <s v="US"/>
    <s v="USD"/>
    <x v="1283"/>
    <n v="1360948389"/>
    <b v="1"/>
    <n v="22"/>
    <b v="1"/>
    <s v="music/rock"/>
    <n v="2.1105"/>
    <n v="95.931818181818187"/>
    <x v="4"/>
    <s v="rock"/>
    <x v="1283"/>
    <d v="2013-03-10T23:00:00"/>
  </r>
  <r>
    <x v="0"/>
    <s v="US"/>
    <s v="USD"/>
    <x v="1284"/>
    <n v="1481175482"/>
    <b v="0"/>
    <n v="31"/>
    <b v="1"/>
    <s v="theater/plays"/>
    <n v="1.01"/>
    <n v="65.161290322580641"/>
    <x v="1"/>
    <s v="plays"/>
    <x v="1284"/>
    <d v="2016-12-31T11:59:00"/>
  </r>
  <r>
    <x v="0"/>
    <s v="GB"/>
    <s v="GBP"/>
    <x v="1285"/>
    <n v="1433512775"/>
    <b v="0"/>
    <n v="63"/>
    <b v="1"/>
    <s v="theater/plays"/>
    <n v="1.0165"/>
    <n v="32.269841269841272"/>
    <x v="1"/>
    <s v="plays"/>
    <x v="1285"/>
    <d v="2015-06-20T08:59:35"/>
  </r>
  <r>
    <x v="0"/>
    <s v="GB"/>
    <s v="GBP"/>
    <x v="1286"/>
    <n v="1423041227"/>
    <b v="0"/>
    <n v="20"/>
    <b v="1"/>
    <s v="theater/plays"/>
    <n v="1.0833333333333333"/>
    <n v="81.25"/>
    <x v="1"/>
    <s v="plays"/>
    <x v="1286"/>
    <d v="2015-02-17T09:00:00"/>
  </r>
  <r>
    <x v="0"/>
    <s v="GB"/>
    <s v="GBP"/>
    <x v="1287"/>
    <n v="1428936856"/>
    <b v="0"/>
    <n v="25"/>
    <b v="1"/>
    <s v="theater/plays"/>
    <n v="2.42"/>
    <n v="24.2"/>
    <x v="1"/>
    <s v="plays"/>
    <x v="1287"/>
    <d v="2015-06-12T09:54:16"/>
  </r>
  <r>
    <x v="0"/>
    <s v="US"/>
    <s v="USD"/>
    <x v="1288"/>
    <n v="1468122163"/>
    <b v="0"/>
    <n v="61"/>
    <b v="1"/>
    <s v="theater/plays"/>
    <n v="1.0044999999999999"/>
    <n v="65.868852459016395"/>
    <x v="1"/>
    <s v="plays"/>
    <x v="1288"/>
    <d v="2016-08-09T23:00:00"/>
  </r>
  <r>
    <x v="0"/>
    <s v="US"/>
    <s v="USD"/>
    <x v="1289"/>
    <n v="1480907645"/>
    <b v="0"/>
    <n v="52"/>
    <b v="1"/>
    <s v="theater/plays"/>
    <n v="1.2506666666666666"/>
    <n v="36.07692307692308"/>
    <x v="1"/>
    <s v="plays"/>
    <x v="1289"/>
    <d v="2017-01-03T22:14:05"/>
  </r>
  <r>
    <x v="0"/>
    <s v="US"/>
    <s v="USD"/>
    <x v="1290"/>
    <n v="1427121931"/>
    <b v="0"/>
    <n v="86"/>
    <b v="1"/>
    <s v="theater/plays"/>
    <n v="1.0857142857142856"/>
    <n v="44.186046511627907"/>
    <x v="1"/>
    <s v="plays"/>
    <x v="1290"/>
    <d v="2015-04-23T01:59:00"/>
  </r>
  <r>
    <x v="0"/>
    <s v="US"/>
    <s v="USD"/>
    <x v="1291"/>
    <n v="1425224391"/>
    <b v="0"/>
    <n v="42"/>
    <b v="1"/>
    <s v="theater/plays"/>
    <n v="1.4570000000000001"/>
    <n v="104.07142857142857"/>
    <x v="1"/>
    <s v="plays"/>
    <x v="1291"/>
    <d v="2015-04-07T02:00:00"/>
  </r>
  <r>
    <x v="0"/>
    <s v="GB"/>
    <s v="GBP"/>
    <x v="1292"/>
    <n v="1441822828"/>
    <b v="0"/>
    <n v="52"/>
    <b v="1"/>
    <s v="theater/plays"/>
    <n v="1.1000000000000001"/>
    <n v="35.96153846153846"/>
    <x v="1"/>
    <s v="plays"/>
    <x v="1292"/>
    <d v="2015-10-06T17:59:00"/>
  </r>
  <r>
    <x v="0"/>
    <s v="US"/>
    <s v="USD"/>
    <x v="1293"/>
    <n v="1444927771"/>
    <b v="0"/>
    <n v="120"/>
    <b v="1"/>
    <s v="theater/plays"/>
    <n v="1.0223333333333333"/>
    <n v="127.79166666666667"/>
    <x v="1"/>
    <s v="plays"/>
    <x v="1293"/>
    <d v="2015-11-14T12:49:31"/>
  </r>
  <r>
    <x v="0"/>
    <s v="GB"/>
    <s v="GBP"/>
    <x v="1294"/>
    <n v="1443696797"/>
    <b v="0"/>
    <n v="22"/>
    <b v="1"/>
    <s v="theater/plays"/>
    <n v="1.22"/>
    <n v="27.727272727272727"/>
    <x v="1"/>
    <s v="plays"/>
    <x v="1294"/>
    <d v="2015-10-19T06:00:00"/>
  </r>
  <r>
    <x v="0"/>
    <s v="GB"/>
    <s v="GBP"/>
    <x v="1295"/>
    <n v="1435585497"/>
    <b v="0"/>
    <n v="64"/>
    <b v="1"/>
    <s v="theater/plays"/>
    <n v="1.0196000000000001"/>
    <n v="39.828125"/>
    <x v="1"/>
    <s v="plays"/>
    <x v="1295"/>
    <d v="2015-07-29T12:00:00"/>
  </r>
  <r>
    <x v="0"/>
    <s v="GB"/>
    <s v="GBP"/>
    <x v="1296"/>
    <n v="1456189973"/>
    <b v="0"/>
    <n v="23"/>
    <b v="1"/>
    <s v="theater/plays"/>
    <n v="1.411764705882353"/>
    <n v="52.173913043478258"/>
    <x v="1"/>
    <s v="plays"/>
    <x v="1296"/>
    <d v="2016-03-13T19:12:53"/>
  </r>
  <r>
    <x v="0"/>
    <s v="US"/>
    <s v="USD"/>
    <x v="1297"/>
    <n v="1459533358"/>
    <b v="0"/>
    <n v="238"/>
    <b v="1"/>
    <s v="theater/plays"/>
    <n v="1.0952500000000001"/>
    <n v="92.037815126050418"/>
    <x v="1"/>
    <s v="plays"/>
    <x v="1297"/>
    <d v="2016-05-01T12:55:58"/>
  </r>
  <r>
    <x v="0"/>
    <s v="GB"/>
    <s v="GBP"/>
    <x v="1298"/>
    <n v="1459268432"/>
    <b v="0"/>
    <n v="33"/>
    <b v="1"/>
    <s v="theater/plays"/>
    <n v="1.0465"/>
    <n v="63.424242424242422"/>
    <x v="1"/>
    <s v="plays"/>
    <x v="1298"/>
    <d v="2016-04-28T11:20:32"/>
  </r>
  <r>
    <x v="0"/>
    <s v="US"/>
    <s v="USD"/>
    <x v="1299"/>
    <n v="1434310359"/>
    <b v="0"/>
    <n v="32"/>
    <b v="1"/>
    <s v="theater/plays"/>
    <n v="1.24"/>
    <n v="135.625"/>
    <x v="1"/>
    <s v="plays"/>
    <x v="1299"/>
    <d v="2015-07-14T14:32:39"/>
  </r>
  <r>
    <x v="0"/>
    <s v="US"/>
    <s v="USD"/>
    <x v="1300"/>
    <n v="1461427938"/>
    <b v="0"/>
    <n v="24"/>
    <b v="1"/>
    <s v="theater/plays"/>
    <n v="1.35"/>
    <n v="168.75"/>
    <x v="1"/>
    <s v="plays"/>
    <x v="1300"/>
    <d v="2016-06-01T13:57:00"/>
  </r>
  <r>
    <x v="0"/>
    <s v="US"/>
    <s v="USD"/>
    <x v="1301"/>
    <n v="1436551178"/>
    <b v="0"/>
    <n v="29"/>
    <b v="1"/>
    <s v="theater/plays"/>
    <n v="1.0275000000000001"/>
    <n v="70.862068965517238"/>
    <x v="1"/>
    <s v="plays"/>
    <x v="1301"/>
    <d v="2015-07-20T22:00:00"/>
  </r>
  <r>
    <x v="0"/>
    <s v="US"/>
    <s v="USD"/>
    <x v="1302"/>
    <n v="1477963411"/>
    <b v="0"/>
    <n v="50"/>
    <b v="1"/>
    <s v="theater/plays"/>
    <n v="1"/>
    <n v="50"/>
    <x v="1"/>
    <s v="plays"/>
    <x v="1302"/>
    <d v="2016-11-30T21:23:31"/>
  </r>
  <r>
    <x v="0"/>
    <s v="GB"/>
    <s v="GBP"/>
    <x v="1303"/>
    <n v="1468578920"/>
    <b v="0"/>
    <n v="108"/>
    <b v="1"/>
    <s v="theater/plays"/>
    <n v="1.3026085714285716"/>
    <n v="42.214166666666671"/>
    <x v="1"/>
    <s v="plays"/>
    <x v="1303"/>
    <d v="2016-07-31T06:00:00"/>
  </r>
  <r>
    <x v="1"/>
    <s v="GB"/>
    <s v="GBP"/>
    <x v="1304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x v="1"/>
    <s v="US"/>
    <s v="USD"/>
    <x v="1305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x v="1"/>
    <s v="US"/>
    <s v="USD"/>
    <x v="1306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x v="1"/>
    <s v="US"/>
    <s v="USD"/>
    <x v="1307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x v="1"/>
    <s v="US"/>
    <s v="USD"/>
    <x v="1308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x v="1"/>
    <s v="US"/>
    <s v="USD"/>
    <x v="1309"/>
    <n v="1441919468"/>
    <b v="0"/>
    <n v="35"/>
    <b v="0"/>
    <s v="technology/wearables"/>
    <n v="1.1199130434782609"/>
    <n v="367.97142857142859"/>
    <x v="2"/>
    <s v="wearables"/>
    <x v="1309"/>
    <d v="2015-10-15T16:11:08"/>
  </r>
  <r>
    <x v="1"/>
    <s v="US"/>
    <s v="USD"/>
    <x v="1310"/>
    <n v="1467734450"/>
    <b v="0"/>
    <n v="24"/>
    <b v="0"/>
    <s v="technology/wearables"/>
    <n v="0.155"/>
    <n v="129.16666666666666"/>
    <x v="2"/>
    <s v="wearables"/>
    <x v="1310"/>
    <d v="2016-08-19T11:00:50"/>
  </r>
  <r>
    <x v="1"/>
    <s v="US"/>
    <s v="USD"/>
    <x v="1311"/>
    <n v="1477509319"/>
    <b v="0"/>
    <n v="100"/>
    <b v="0"/>
    <s v="technology/wearables"/>
    <n v="0.32028000000000001"/>
    <n v="800.7"/>
    <x v="2"/>
    <s v="wearables"/>
    <x v="1311"/>
    <d v="2016-11-30T15:15:19"/>
  </r>
  <r>
    <x v="1"/>
    <s v="US"/>
    <s v="USD"/>
    <x v="1312"/>
    <n v="1426783922"/>
    <b v="0"/>
    <n v="1"/>
    <b v="0"/>
    <s v="technology/wearables"/>
    <n v="6.0869565217391303E-3"/>
    <n v="28"/>
    <x v="2"/>
    <s v="wearables"/>
    <x v="1312"/>
    <d v="2015-04-18T11:52:02"/>
  </r>
  <r>
    <x v="1"/>
    <s v="US"/>
    <s v="USD"/>
    <x v="1313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x v="1"/>
    <s v="US"/>
    <s v="USD"/>
    <x v="1314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x v="1"/>
    <s v="US"/>
    <s v="USD"/>
    <x v="1315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x v="1"/>
    <s v="US"/>
    <s v="USD"/>
    <x v="1316"/>
    <n v="1453676709"/>
    <b v="0"/>
    <n v="1"/>
    <b v="0"/>
    <s v="technology/wearables"/>
    <n v="1.3333333333333333E-5"/>
    <n v="1"/>
    <x v="2"/>
    <s v="wearables"/>
    <x v="1316"/>
    <d v="2016-02-28T18:05:09"/>
  </r>
  <r>
    <x v="1"/>
    <s v="DK"/>
    <s v="DKK"/>
    <x v="1317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x v="1"/>
    <s v="US"/>
    <s v="USD"/>
    <x v="1318"/>
    <n v="1418346172"/>
    <b v="0"/>
    <n v="135"/>
    <b v="0"/>
    <s v="technology/wearables"/>
    <n v="0.15325"/>
    <n v="45.407407407407405"/>
    <x v="2"/>
    <s v="wearables"/>
    <x v="1318"/>
    <d v="2015-01-10T20:02:52"/>
  </r>
  <r>
    <x v="1"/>
    <s v="GB"/>
    <s v="GBP"/>
    <x v="1319"/>
    <n v="1403810965"/>
    <b v="0"/>
    <n v="9"/>
    <b v="0"/>
    <s v="technology/wearables"/>
    <n v="0.15103448275862069"/>
    <n v="97.333333333333329"/>
    <x v="2"/>
    <s v="wearables"/>
    <x v="1319"/>
    <d v="2014-07-11T11:00:00"/>
  </r>
  <r>
    <x v="1"/>
    <s v="NL"/>
    <s v="EUR"/>
    <x v="132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x v="1"/>
    <s v="SE"/>
    <s v="SEK"/>
    <x v="1321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x v="1"/>
    <s v="GB"/>
    <s v="GBP"/>
    <x v="1322"/>
    <n v="1429631125"/>
    <b v="0"/>
    <n v="4"/>
    <b v="0"/>
    <s v="technology/wearables"/>
    <n v="3.0285714285714286E-3"/>
    <n v="26.5"/>
    <x v="2"/>
    <s v="wearables"/>
    <x v="1322"/>
    <d v="2015-05-21T10:45:25"/>
  </r>
  <r>
    <x v="1"/>
    <s v="US"/>
    <s v="USD"/>
    <x v="1323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x v="1"/>
    <s v="US"/>
    <s v="USD"/>
    <x v="1324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x v="1"/>
    <s v="US"/>
    <s v="USD"/>
    <x v="1325"/>
    <n v="1480471435"/>
    <b v="0"/>
    <n v="8"/>
    <b v="0"/>
    <s v="technology/wearables"/>
    <n v="2.4299999999999999E-2"/>
    <n v="60.75"/>
    <x v="2"/>
    <s v="wearables"/>
    <x v="1325"/>
    <d v="2016-12-29T21:03:55"/>
  </r>
  <r>
    <x v="1"/>
    <s v="US"/>
    <s v="USD"/>
    <x v="1326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x v="1"/>
    <s v="US"/>
    <s v="USD"/>
    <x v="1327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x v="1"/>
    <s v="US"/>
    <s v="USD"/>
    <x v="1328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x v="1"/>
    <s v="US"/>
    <s v="USD"/>
    <x v="1329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x v="1"/>
    <s v="US"/>
    <s v="USD"/>
    <x v="1330"/>
    <n v="1464763109"/>
    <b v="0"/>
    <n v="50"/>
    <b v="0"/>
    <s v="technology/wearables"/>
    <n v="0.22494285714285714"/>
    <n v="157.46"/>
    <x v="2"/>
    <s v="wearables"/>
    <x v="1330"/>
    <d v="2016-07-01T23:00:00"/>
  </r>
  <r>
    <x v="1"/>
    <s v="US"/>
    <s v="USD"/>
    <x v="1331"/>
    <n v="1468843554"/>
    <b v="0"/>
    <n v="34"/>
    <b v="0"/>
    <s v="technology/wearables"/>
    <n v="1.3668E-2"/>
    <n v="100.5"/>
    <x v="2"/>
    <s v="wearables"/>
    <x v="1331"/>
    <d v="2016-08-17T07:05:54"/>
  </r>
  <r>
    <x v="1"/>
    <s v="CH"/>
    <s v="CHF"/>
    <x v="1332"/>
    <n v="1482888408"/>
    <b v="0"/>
    <n v="0"/>
    <b v="0"/>
    <s v="technology/wearables"/>
    <n v="0"/>
    <e v="#DIV/0!"/>
    <x v="2"/>
    <s v="wearables"/>
    <x v="1332"/>
    <d v="2017-01-26T20:26:48"/>
  </r>
  <r>
    <x v="1"/>
    <s v="AU"/>
    <s v="AUD"/>
    <x v="1333"/>
    <n v="1402886025"/>
    <b v="0"/>
    <n v="0"/>
    <b v="0"/>
    <s v="technology/wearables"/>
    <n v="0"/>
    <e v="#DIV/0!"/>
    <x v="2"/>
    <s v="wearables"/>
    <x v="1333"/>
    <d v="2014-07-15T21:33:45"/>
  </r>
  <r>
    <x v="1"/>
    <s v="US"/>
    <s v="USD"/>
    <x v="1334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x v="1"/>
    <s v="US"/>
    <s v="USD"/>
    <x v="1335"/>
    <n v="1446762502"/>
    <b v="0"/>
    <n v="16"/>
    <b v="0"/>
    <s v="technology/wearables"/>
    <n v="0.1976"/>
    <n v="308.75"/>
    <x v="2"/>
    <s v="wearables"/>
    <x v="1335"/>
    <d v="2015-12-05T17:28:22"/>
  </r>
  <r>
    <x v="1"/>
    <s v="US"/>
    <s v="USD"/>
    <x v="1336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x v="1"/>
    <s v="US"/>
    <s v="USD"/>
    <x v="1337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x v="1"/>
    <s v="US"/>
    <s v="USD"/>
    <x v="1338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x v="1"/>
    <s v="US"/>
    <s v="USD"/>
    <x v="1339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x v="1"/>
    <s v="US"/>
    <s v="USD"/>
    <x v="1340"/>
    <n v="1405520253"/>
    <b v="0"/>
    <n v="0"/>
    <b v="0"/>
    <s v="technology/wearables"/>
    <n v="0"/>
    <e v="#DIV/0!"/>
    <x v="2"/>
    <s v="wearables"/>
    <x v="1340"/>
    <d v="2014-08-15T09:17:33"/>
  </r>
  <r>
    <x v="1"/>
    <s v="GB"/>
    <s v="GBP"/>
    <x v="1341"/>
    <n v="1472569117"/>
    <b v="0"/>
    <n v="46"/>
    <b v="0"/>
    <s v="technology/wearables"/>
    <n v="0.7036"/>
    <n v="382.39130434782606"/>
    <x v="2"/>
    <s v="wearables"/>
    <x v="1341"/>
    <d v="2016-10-01T09:58:37"/>
  </r>
  <r>
    <x v="1"/>
    <s v="US"/>
    <s v="USD"/>
    <x v="1342"/>
    <n v="1434569739"/>
    <b v="0"/>
    <n v="1"/>
    <b v="0"/>
    <s v="technology/wearables"/>
    <n v="2E-3"/>
    <n v="100"/>
    <x v="2"/>
    <s v="wearables"/>
    <x v="1342"/>
    <d v="2015-07-17T14:35:39"/>
  </r>
  <r>
    <x v="1"/>
    <s v="US"/>
    <s v="USD"/>
    <x v="1343"/>
    <n v="1466512683"/>
    <b v="0"/>
    <n v="323"/>
    <b v="0"/>
    <s v="technology/wearables"/>
    <n v="1.02298"/>
    <n v="158.35603715170279"/>
    <x v="2"/>
    <s v="wearables"/>
    <x v="1343"/>
    <d v="2016-08-18T22:59:00"/>
  </r>
  <r>
    <x v="0"/>
    <s v="CA"/>
    <s v="CAD"/>
    <x v="1344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x v="0"/>
    <s v="US"/>
    <s v="USD"/>
    <x v="1345"/>
    <n v="1402342359"/>
    <b v="0"/>
    <n v="7"/>
    <b v="1"/>
    <s v="publishing/nonfiction"/>
    <n v="1.25"/>
    <n v="53.571428571428569"/>
    <x v="3"/>
    <s v="nonfiction"/>
    <x v="1345"/>
    <d v="2014-07-14T14:32:39"/>
  </r>
  <r>
    <x v="0"/>
    <s v="US"/>
    <s v="USD"/>
    <x v="1346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x v="0"/>
    <s v="US"/>
    <s v="USD"/>
    <x v="1347"/>
    <n v="1423149525"/>
    <b v="0"/>
    <n v="31"/>
    <b v="1"/>
    <s v="publishing/nonfiction"/>
    <n v="1.022"/>
    <n v="82.41935483870968"/>
    <x v="3"/>
    <s v="nonfiction"/>
    <x v="1347"/>
    <d v="2015-03-07T10:18:45"/>
  </r>
  <r>
    <x v="0"/>
    <s v="US"/>
    <s v="USD"/>
    <x v="1348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x v="0"/>
    <s v="CA"/>
    <s v="CAD"/>
    <x v="1349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x v="0"/>
    <s v="US"/>
    <s v="USD"/>
    <x v="1350"/>
    <n v="1448497134"/>
    <b v="0"/>
    <n v="78"/>
    <b v="1"/>
    <s v="publishing/nonfiction"/>
    <n v="1.0405"/>
    <n v="66.698717948717942"/>
    <x v="3"/>
    <s v="nonfiction"/>
    <x v="1350"/>
    <d v="2015-12-25T19:18:54"/>
  </r>
  <r>
    <x v="0"/>
    <s v="US"/>
    <s v="USD"/>
    <x v="1351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x v="0"/>
    <s v="US"/>
    <s v="USD"/>
    <x v="1352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x v="0"/>
    <s v="US"/>
    <s v="USD"/>
    <x v="1353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x v="0"/>
    <s v="GB"/>
    <s v="GBP"/>
    <x v="1354"/>
    <n v="1463080979"/>
    <b v="0"/>
    <n v="64"/>
    <b v="1"/>
    <s v="publishing/nonfiction"/>
    <n v="1.3025"/>
    <n v="24.421875"/>
    <x v="3"/>
    <s v="nonfiction"/>
    <x v="1354"/>
    <d v="2016-06-11T14:22:59"/>
  </r>
  <r>
    <x v="0"/>
    <s v="GB"/>
    <s v="GBP"/>
    <x v="1355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x v="0"/>
    <s v="US"/>
    <s v="USD"/>
    <x v="1356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x v="0"/>
    <s v="US"/>
    <s v="USD"/>
    <x v="1357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x v="0"/>
    <s v="US"/>
    <s v="USD"/>
    <x v="1358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x v="0"/>
    <s v="US"/>
    <s v="USD"/>
    <x v="1359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x v="0"/>
    <s v="US"/>
    <s v="USD"/>
    <x v="1360"/>
    <n v="1341524220"/>
    <b v="0"/>
    <n v="81"/>
    <b v="1"/>
    <s v="publishing/nonfiction"/>
    <n v="1.732"/>
    <n v="32.074074074074076"/>
    <x v="3"/>
    <s v="nonfiction"/>
    <x v="1360"/>
    <d v="2012-08-02T16:37:00"/>
  </r>
  <r>
    <x v="0"/>
    <s v="GB"/>
    <s v="GBP"/>
    <x v="1361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x v="0"/>
    <s v="US"/>
    <s v="USD"/>
    <x v="1362"/>
    <n v="1373408731"/>
    <b v="0"/>
    <n v="25"/>
    <b v="1"/>
    <s v="publishing/nonfiction"/>
    <n v="1.091"/>
    <n v="43.64"/>
    <x v="3"/>
    <s v="nonfiction"/>
    <x v="1362"/>
    <d v="2013-09-07T17:25:31"/>
  </r>
  <r>
    <x v="0"/>
    <s v="US"/>
    <s v="USD"/>
    <x v="1363"/>
    <n v="1453925727"/>
    <b v="0"/>
    <n v="5"/>
    <b v="1"/>
    <s v="publishing/nonfiction"/>
    <n v="1"/>
    <n v="40"/>
    <x v="3"/>
    <s v="nonfiction"/>
    <x v="1363"/>
    <d v="2016-02-15T02:59:00"/>
  </r>
  <r>
    <x v="0"/>
    <s v="DK"/>
    <s v="DKK"/>
    <x v="1364"/>
    <n v="1415464906"/>
    <b v="0"/>
    <n v="144"/>
    <b v="1"/>
    <s v="music/rock"/>
    <n v="1.1864285714285714"/>
    <n v="346.04166666666669"/>
    <x v="4"/>
    <s v="rock"/>
    <x v="1364"/>
    <d v="2015-01-07T11:41:46"/>
  </r>
  <r>
    <x v="0"/>
    <s v="US"/>
    <s v="USD"/>
    <x v="1365"/>
    <n v="1423935352"/>
    <b v="0"/>
    <n v="92"/>
    <b v="1"/>
    <s v="music/rock"/>
    <n v="1.0026666666666666"/>
    <n v="81.739130434782609"/>
    <x v="4"/>
    <s v="rock"/>
    <x v="1365"/>
    <d v="2015-03-16T11:35:52"/>
  </r>
  <r>
    <x v="0"/>
    <s v="US"/>
    <s v="USD"/>
    <x v="1366"/>
    <n v="1413158063"/>
    <b v="0"/>
    <n v="147"/>
    <b v="1"/>
    <s v="music/rock"/>
    <n v="1.2648920000000001"/>
    <n v="64.535306122448986"/>
    <x v="4"/>
    <s v="rock"/>
    <x v="1366"/>
    <d v="2014-11-26T19:54:23"/>
  </r>
  <r>
    <x v="0"/>
    <s v="US"/>
    <s v="USD"/>
    <x v="1367"/>
    <n v="1444867450"/>
    <b v="0"/>
    <n v="90"/>
    <b v="1"/>
    <s v="music/rock"/>
    <n v="1.1426000000000001"/>
    <n v="63.477777777777774"/>
    <x v="4"/>
    <s v="rock"/>
    <x v="1367"/>
    <d v="2015-11-13T20:04:10"/>
  </r>
  <r>
    <x v="0"/>
    <s v="US"/>
    <s v="USD"/>
    <x v="1368"/>
    <n v="1432269294"/>
    <b v="0"/>
    <n v="87"/>
    <b v="1"/>
    <s v="music/rock"/>
    <n v="1.107"/>
    <n v="63.620689655172413"/>
    <x v="4"/>
    <s v="rock"/>
    <x v="1368"/>
    <d v="2015-06-14T23:34:54"/>
  </r>
  <r>
    <x v="0"/>
    <s v="US"/>
    <s v="USD"/>
    <x v="1369"/>
    <n v="1394633746"/>
    <b v="0"/>
    <n v="406"/>
    <b v="1"/>
    <s v="music/rock"/>
    <n v="1.0534805315203954"/>
    <n v="83.967068965517228"/>
    <x v="4"/>
    <s v="rock"/>
    <x v="1369"/>
    <d v="2014-04-11T09:15:46"/>
  </r>
  <r>
    <x v="0"/>
    <s v="US"/>
    <s v="USD"/>
    <x v="1370"/>
    <n v="1380585890"/>
    <b v="0"/>
    <n v="20"/>
    <b v="1"/>
    <s v="music/rock"/>
    <n v="1.0366666666666666"/>
    <n v="77.75"/>
    <x v="4"/>
    <s v="rock"/>
    <x v="1370"/>
    <d v="2013-10-15T19:04:50"/>
  </r>
  <r>
    <x v="0"/>
    <s v="US"/>
    <s v="USD"/>
    <x v="1371"/>
    <n v="1428430342"/>
    <b v="0"/>
    <n v="70"/>
    <b v="1"/>
    <s v="music/rock"/>
    <n v="1.0708672667523933"/>
    <n v="107.07142857142857"/>
    <x v="4"/>
    <s v="rock"/>
    <x v="1371"/>
    <d v="2015-05-07T13:12:22"/>
  </r>
  <r>
    <x v="0"/>
    <s v="US"/>
    <s v="USD"/>
    <x v="1372"/>
    <n v="1339523132"/>
    <b v="0"/>
    <n v="16"/>
    <b v="1"/>
    <s v="music/rock"/>
    <n v="1.24"/>
    <n v="38.75"/>
    <x v="4"/>
    <s v="rock"/>
    <x v="1372"/>
    <d v="2012-07-12T12:45:32"/>
  </r>
  <r>
    <x v="0"/>
    <s v="US"/>
    <s v="USD"/>
    <x v="1373"/>
    <n v="1480546233"/>
    <b v="0"/>
    <n v="52"/>
    <b v="1"/>
    <s v="music/rock"/>
    <n v="1.0501"/>
    <n v="201.94230769230768"/>
    <x v="4"/>
    <s v="rock"/>
    <x v="1373"/>
    <d v="2016-12-30T17:50:33"/>
  </r>
  <r>
    <x v="0"/>
    <s v="US"/>
    <s v="USD"/>
    <x v="1374"/>
    <n v="1456285988"/>
    <b v="0"/>
    <n v="66"/>
    <b v="1"/>
    <s v="music/rock"/>
    <n v="1.8946666666666667"/>
    <n v="43.060606060606062"/>
    <x v="4"/>
    <s v="rock"/>
    <x v="1374"/>
    <d v="2016-03-24T21:53:08"/>
  </r>
  <r>
    <x v="0"/>
    <s v="FR"/>
    <s v="EUR"/>
    <x v="1375"/>
    <n v="1481852119"/>
    <b v="0"/>
    <n v="109"/>
    <b v="1"/>
    <s v="music/rock"/>
    <n v="1.7132499999999999"/>
    <n v="62.871559633027523"/>
    <x v="4"/>
    <s v="rock"/>
    <x v="1375"/>
    <d v="2017-01-14T20:35:19"/>
  </r>
  <r>
    <x v="0"/>
    <s v="GB"/>
    <s v="GBP"/>
    <x v="1376"/>
    <n v="1478189006"/>
    <b v="0"/>
    <n v="168"/>
    <b v="1"/>
    <s v="music/rock"/>
    <n v="2.5248648648648651"/>
    <n v="55.607142857142854"/>
    <x v="4"/>
    <s v="rock"/>
    <x v="1376"/>
    <d v="2016-12-03T12:03:26"/>
  </r>
  <r>
    <x v="0"/>
    <s v="US"/>
    <s v="USD"/>
    <x v="1377"/>
    <n v="1484198170"/>
    <b v="0"/>
    <n v="31"/>
    <b v="1"/>
    <s v="music/rock"/>
    <n v="1.1615384615384616"/>
    <n v="48.70967741935484"/>
    <x v="4"/>
    <s v="rock"/>
    <x v="1377"/>
    <d v="2017-02-02T23:11:00"/>
  </r>
  <r>
    <x v="0"/>
    <s v="GB"/>
    <s v="GBP"/>
    <x v="1378"/>
    <n v="1468779210"/>
    <b v="0"/>
    <n v="133"/>
    <b v="1"/>
    <s v="music/rock"/>
    <n v="2.0335000000000001"/>
    <n v="30.578947368421051"/>
    <x v="4"/>
    <s v="rock"/>
    <x v="1378"/>
    <d v="2016-08-01T13:13:30"/>
  </r>
  <r>
    <x v="0"/>
    <s v="US"/>
    <s v="USD"/>
    <x v="1379"/>
    <n v="1430912876"/>
    <b v="0"/>
    <n v="151"/>
    <b v="1"/>
    <s v="music/rock"/>
    <n v="1.1160000000000001"/>
    <n v="73.907284768211923"/>
    <x v="4"/>
    <s v="rock"/>
    <x v="1379"/>
    <d v="2015-06-05T06:47:56"/>
  </r>
  <r>
    <x v="0"/>
    <s v="US"/>
    <s v="USD"/>
    <x v="1380"/>
    <n v="1431886706"/>
    <b v="0"/>
    <n v="5"/>
    <b v="1"/>
    <s v="music/rock"/>
    <n v="4.24"/>
    <n v="21.2"/>
    <x v="4"/>
    <s v="rock"/>
    <x v="1380"/>
    <d v="2015-06-08T21:00:00"/>
  </r>
  <r>
    <x v="0"/>
    <s v="US"/>
    <s v="USD"/>
    <x v="1381"/>
    <n v="1480396125"/>
    <b v="0"/>
    <n v="73"/>
    <b v="1"/>
    <s v="music/rock"/>
    <n v="1.071"/>
    <n v="73.356164383561648"/>
    <x v="4"/>
    <s v="rock"/>
    <x v="1381"/>
    <d v="2016-12-29T00:08:45"/>
  </r>
  <r>
    <x v="0"/>
    <s v="US"/>
    <s v="USD"/>
    <x v="1382"/>
    <n v="1365275536"/>
    <b v="0"/>
    <n v="148"/>
    <b v="1"/>
    <s v="music/rock"/>
    <n v="1.043625"/>
    <n v="56.412162162162161"/>
    <x v="4"/>
    <s v="rock"/>
    <x v="1382"/>
    <d v="2013-05-06T14:12:16"/>
  </r>
  <r>
    <x v="0"/>
    <s v="CA"/>
    <s v="CAD"/>
    <x v="1383"/>
    <n v="1480729678"/>
    <b v="0"/>
    <n v="93"/>
    <b v="1"/>
    <s v="music/rock"/>
    <n v="2.124090909090909"/>
    <n v="50.247311827956992"/>
    <x v="4"/>
    <s v="rock"/>
    <x v="1383"/>
    <d v="2016-12-22T20:47:58"/>
  </r>
  <r>
    <x v="0"/>
    <s v="US"/>
    <s v="USD"/>
    <x v="1384"/>
    <n v="1433525922"/>
    <b v="0"/>
    <n v="63"/>
    <b v="1"/>
    <s v="music/rock"/>
    <n v="1.2408571428571429"/>
    <n v="68.936507936507937"/>
    <x v="4"/>
    <s v="rock"/>
    <x v="1384"/>
    <d v="2015-07-05T12:38:42"/>
  </r>
  <r>
    <x v="0"/>
    <s v="DE"/>
    <s v="EUR"/>
    <x v="1385"/>
    <n v="1457109121"/>
    <b v="0"/>
    <n v="134"/>
    <b v="1"/>
    <s v="music/rock"/>
    <n v="1.10406125"/>
    <n v="65.914104477611943"/>
    <x v="4"/>
    <s v="rock"/>
    <x v="1385"/>
    <d v="2016-04-29T07:11:00"/>
  </r>
  <r>
    <x v="0"/>
    <s v="US"/>
    <s v="USD"/>
    <x v="1386"/>
    <n v="1435591889"/>
    <b v="0"/>
    <n v="14"/>
    <b v="1"/>
    <s v="music/rock"/>
    <n v="2.1875"/>
    <n v="62.5"/>
    <x v="4"/>
    <s v="rock"/>
    <x v="1386"/>
    <d v="2015-07-29T10:31:29"/>
  </r>
  <r>
    <x v="0"/>
    <s v="US"/>
    <s v="USD"/>
    <x v="1387"/>
    <n v="1430604395"/>
    <b v="0"/>
    <n v="78"/>
    <b v="1"/>
    <s v="music/rock"/>
    <n v="1.36625"/>
    <n v="70.064102564102569"/>
    <x v="4"/>
    <s v="rock"/>
    <x v="1387"/>
    <d v="2015-06-02T23:30:00"/>
  </r>
  <r>
    <x v="0"/>
    <s v="US"/>
    <s v="USD"/>
    <x v="1388"/>
    <n v="1474469117"/>
    <b v="0"/>
    <n v="112"/>
    <b v="1"/>
    <s v="music/rock"/>
    <n v="1.348074"/>
    <n v="60.181874999999998"/>
    <x v="4"/>
    <s v="rock"/>
    <x v="1388"/>
    <d v="2016-10-17T11:14:00"/>
  </r>
  <r>
    <x v="0"/>
    <s v="GB"/>
    <s v="GBP"/>
    <x v="1389"/>
    <n v="1468495957"/>
    <b v="0"/>
    <n v="34"/>
    <b v="1"/>
    <s v="music/rock"/>
    <n v="1.454"/>
    <n v="21.382352941176471"/>
    <x v="4"/>
    <s v="rock"/>
    <x v="1389"/>
    <d v="2016-08-13T06:32:37"/>
  </r>
  <r>
    <x v="0"/>
    <s v="US"/>
    <s v="USD"/>
    <x v="1390"/>
    <n v="1427224606"/>
    <b v="0"/>
    <n v="19"/>
    <b v="1"/>
    <s v="music/rock"/>
    <n v="1.0910714285714285"/>
    <n v="160.78947368421052"/>
    <x v="4"/>
    <s v="rock"/>
    <x v="1390"/>
    <d v="2015-04-27T12:12:00"/>
  </r>
  <r>
    <x v="0"/>
    <s v="US"/>
    <s v="USD"/>
    <x v="1391"/>
    <n v="1436369818"/>
    <b v="0"/>
    <n v="13"/>
    <b v="1"/>
    <s v="music/rock"/>
    <n v="1.1020000000000001"/>
    <n v="42.384615384615387"/>
    <x v="4"/>
    <s v="rock"/>
    <x v="1391"/>
    <d v="2015-08-21T23:59:00"/>
  </r>
  <r>
    <x v="0"/>
    <s v="US"/>
    <s v="USD"/>
    <x v="1392"/>
    <n v="1454298186"/>
    <b v="0"/>
    <n v="104"/>
    <b v="1"/>
    <s v="music/rock"/>
    <n v="1.1364000000000001"/>
    <n v="27.317307692307693"/>
    <x v="4"/>
    <s v="rock"/>
    <x v="1392"/>
    <d v="2016-03-02T22:43:06"/>
  </r>
  <r>
    <x v="0"/>
    <s v="US"/>
    <s v="USD"/>
    <x v="1393"/>
    <n v="1467476523"/>
    <b v="0"/>
    <n v="52"/>
    <b v="1"/>
    <s v="music/rock"/>
    <n v="1.0235000000000001"/>
    <n v="196.82692307692307"/>
    <x v="4"/>
    <s v="rock"/>
    <x v="1393"/>
    <d v="2016-08-01T11:22:03"/>
  </r>
  <r>
    <x v="0"/>
    <s v="US"/>
    <s v="USD"/>
    <x v="1394"/>
    <n v="1484623726"/>
    <b v="0"/>
    <n v="17"/>
    <b v="1"/>
    <s v="music/rock"/>
    <n v="1.2213333333333334"/>
    <n v="53.882352941176471"/>
    <x v="4"/>
    <s v="rock"/>
    <x v="1394"/>
    <d v="2017-02-28T22:00:00"/>
  </r>
  <r>
    <x v="0"/>
    <s v="US"/>
    <s v="USD"/>
    <x v="1395"/>
    <n v="1481838481"/>
    <b v="0"/>
    <n v="82"/>
    <b v="1"/>
    <s v="music/rock"/>
    <n v="1.1188571428571428"/>
    <n v="47.756097560975611"/>
    <x v="4"/>
    <s v="rock"/>
    <x v="1395"/>
    <d v="2017-01-14T16:48:01"/>
  </r>
  <r>
    <x v="0"/>
    <s v="US"/>
    <s v="USD"/>
    <x v="1396"/>
    <n v="1421279882"/>
    <b v="0"/>
    <n v="73"/>
    <b v="1"/>
    <s v="music/rock"/>
    <n v="1.073"/>
    <n v="88.191780821917803"/>
    <x v="4"/>
    <s v="rock"/>
    <x v="1396"/>
    <d v="2015-02-13T18:58:02"/>
  </r>
  <r>
    <x v="0"/>
    <s v="US"/>
    <s v="USD"/>
    <x v="1397"/>
    <n v="1475013710"/>
    <b v="0"/>
    <n v="158"/>
    <b v="1"/>
    <s v="music/rock"/>
    <n v="1.1385000000000001"/>
    <n v="72.056962025316452"/>
    <x v="4"/>
    <s v="rock"/>
    <x v="1397"/>
    <d v="2016-10-27T16:19:00"/>
  </r>
  <r>
    <x v="0"/>
    <s v="US"/>
    <s v="USD"/>
    <x v="1398"/>
    <n v="1465160334"/>
    <b v="0"/>
    <n v="65"/>
    <b v="1"/>
    <s v="music/rock"/>
    <n v="1.0968181818181819"/>
    <n v="74.246153846153845"/>
    <x v="4"/>
    <s v="rock"/>
    <x v="1398"/>
    <d v="2016-07-05T15:58:54"/>
  </r>
  <r>
    <x v="0"/>
    <s v="US"/>
    <s v="USD"/>
    <x v="1399"/>
    <n v="1410048373"/>
    <b v="0"/>
    <n v="184"/>
    <b v="1"/>
    <s v="music/rock"/>
    <n v="1.2614444444444444"/>
    <n v="61.701086956521742"/>
    <x v="4"/>
    <s v="rock"/>
    <x v="1399"/>
    <d v="2014-10-06T19:06:13"/>
  </r>
  <r>
    <x v="0"/>
    <s v="GB"/>
    <s v="GBP"/>
    <x v="1400"/>
    <n v="1462695073"/>
    <b v="0"/>
    <n v="34"/>
    <b v="1"/>
    <s v="music/rock"/>
    <n v="1.6742857142857144"/>
    <n v="17.235294117647058"/>
    <x v="4"/>
    <s v="rock"/>
    <x v="1400"/>
    <d v="2016-06-12T00:30:00"/>
  </r>
  <r>
    <x v="0"/>
    <s v="US"/>
    <s v="USD"/>
    <x v="1401"/>
    <n v="1367798074"/>
    <b v="0"/>
    <n v="240"/>
    <b v="1"/>
    <s v="music/rock"/>
    <n v="4.9652000000000003"/>
    <n v="51.720833333333331"/>
    <x v="4"/>
    <s v="rock"/>
    <x v="1401"/>
    <d v="2013-05-26T18:54:34"/>
  </r>
  <r>
    <x v="0"/>
    <s v="GB"/>
    <s v="GBP"/>
    <x v="1402"/>
    <n v="1425259011"/>
    <b v="0"/>
    <n v="113"/>
    <b v="1"/>
    <s v="music/rock"/>
    <n v="1.0915999999999999"/>
    <n v="24.150442477876105"/>
    <x v="4"/>
    <s v="rock"/>
    <x v="1402"/>
    <d v="2015-04-30T19:16:51"/>
  </r>
  <r>
    <x v="0"/>
    <s v="US"/>
    <s v="USD"/>
    <x v="1403"/>
    <n v="1372210235"/>
    <b v="0"/>
    <n v="66"/>
    <b v="1"/>
    <s v="music/rock"/>
    <n v="1.0257499999999999"/>
    <n v="62.166666666666664"/>
    <x v="4"/>
    <s v="rock"/>
    <x v="1403"/>
    <d v="2013-07-25T20:30:35"/>
  </r>
  <r>
    <x v="2"/>
    <s v="GB"/>
    <s v="GBP"/>
    <x v="1404"/>
    <n v="1422447285"/>
    <b v="1"/>
    <n v="5"/>
    <b v="0"/>
    <s v="publishing/translations"/>
    <n v="1.6620689655172414E-2"/>
    <n v="48.2"/>
    <x v="3"/>
    <s v="translations"/>
    <x v="1404"/>
    <d v="2015-02-22T07:14:45"/>
  </r>
  <r>
    <x v="2"/>
    <s v="US"/>
    <s v="USD"/>
    <x v="1405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x v="2"/>
    <s v="IT"/>
    <s v="EUR"/>
    <x v="1406"/>
    <n v="1445336607"/>
    <b v="0"/>
    <n v="3"/>
    <b v="0"/>
    <s v="publishing/translations"/>
    <n v="1.25E-3"/>
    <n v="5"/>
    <x v="3"/>
    <s v="translations"/>
    <x v="1406"/>
    <d v="2015-12-12T05:00:00"/>
  </r>
  <r>
    <x v="2"/>
    <s v="US"/>
    <s v="USD"/>
    <x v="1407"/>
    <n v="1405687978"/>
    <b v="0"/>
    <n v="2"/>
    <b v="0"/>
    <s v="publishing/translations"/>
    <n v="5.0000000000000001E-3"/>
    <n v="7.5"/>
    <x v="3"/>
    <s v="translations"/>
    <x v="1407"/>
    <d v="2014-08-12T07:52:58"/>
  </r>
  <r>
    <x v="2"/>
    <s v="GB"/>
    <s v="GBP"/>
    <x v="1408"/>
    <n v="1444856156"/>
    <b v="0"/>
    <n v="6"/>
    <b v="0"/>
    <s v="publishing/translations"/>
    <n v="7.1999999999999995E-2"/>
    <n v="12"/>
    <x v="3"/>
    <s v="translations"/>
    <x v="1408"/>
    <d v="2015-11-13T16:55:56"/>
  </r>
  <r>
    <x v="2"/>
    <s v="US"/>
    <s v="USD"/>
    <x v="1409"/>
    <n v="1414897935"/>
    <b v="0"/>
    <n v="0"/>
    <b v="0"/>
    <s v="publishing/translations"/>
    <n v="0"/>
    <e v="#DIV/0!"/>
    <x v="3"/>
    <s v="translations"/>
    <x v="1409"/>
    <d v="2014-12-31T23:12:15"/>
  </r>
  <r>
    <x v="2"/>
    <s v="IT"/>
    <s v="EUR"/>
    <x v="1410"/>
    <n v="1461051520"/>
    <b v="0"/>
    <n v="1"/>
    <b v="0"/>
    <s v="publishing/translations"/>
    <n v="1.6666666666666666E-4"/>
    <n v="1"/>
    <x v="3"/>
    <s v="translations"/>
    <x v="1410"/>
    <d v="2016-06-03T02:38:40"/>
  </r>
  <r>
    <x v="2"/>
    <s v="GB"/>
    <s v="GBP"/>
    <x v="1411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x v="2"/>
    <s v="US"/>
    <s v="USD"/>
    <x v="1412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x v="2"/>
    <s v="IT"/>
    <s v="EUR"/>
    <x v="1413"/>
    <n v="1450780170"/>
    <b v="0"/>
    <n v="1"/>
    <b v="0"/>
    <s v="publishing/translations"/>
    <n v="0.05"/>
    <n v="100"/>
    <x v="3"/>
    <s v="translations"/>
    <x v="1413"/>
    <d v="2016-02-20T05:29:30"/>
  </r>
  <r>
    <x v="2"/>
    <s v="US"/>
    <s v="USD"/>
    <x v="1414"/>
    <n v="1480831467"/>
    <b v="0"/>
    <n v="1"/>
    <b v="0"/>
    <s v="publishing/translations"/>
    <n v="2E-3"/>
    <n v="1"/>
    <x v="3"/>
    <s v="translations"/>
    <x v="1414"/>
    <d v="2017-01-03T01:04:27"/>
  </r>
  <r>
    <x v="2"/>
    <s v="US"/>
    <s v="USD"/>
    <x v="1415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x v="2"/>
    <s v="US"/>
    <s v="USD"/>
    <x v="1416"/>
    <n v="1445552019"/>
    <b v="0"/>
    <n v="0"/>
    <b v="0"/>
    <s v="publishing/translations"/>
    <n v="0"/>
    <e v="#DIV/0!"/>
    <x v="3"/>
    <s v="translations"/>
    <x v="1416"/>
    <d v="2015-11-21T18:13:39"/>
  </r>
  <r>
    <x v="2"/>
    <s v="US"/>
    <s v="USD"/>
    <x v="1417"/>
    <n v="1439696174"/>
    <b v="0"/>
    <n v="2"/>
    <b v="0"/>
    <s v="publishing/translations"/>
    <n v="1.2222222222222223E-2"/>
    <n v="27.5"/>
    <x v="3"/>
    <s v="translations"/>
    <x v="1417"/>
    <d v="2015-09-15T06:11:00"/>
  </r>
  <r>
    <x v="2"/>
    <s v="ES"/>
    <s v="EUR"/>
    <x v="1418"/>
    <n v="1453805834"/>
    <b v="0"/>
    <n v="1"/>
    <b v="0"/>
    <s v="publishing/translations"/>
    <n v="2E-3"/>
    <n v="6"/>
    <x v="3"/>
    <s v="translations"/>
    <x v="1418"/>
    <d v="2016-02-25T05:57:14"/>
  </r>
  <r>
    <x v="2"/>
    <s v="US"/>
    <s v="USD"/>
    <x v="1419"/>
    <n v="1473418619"/>
    <b v="0"/>
    <n v="10"/>
    <b v="0"/>
    <s v="publishing/translations"/>
    <n v="7.0634920634920634E-2"/>
    <n v="44.5"/>
    <x v="3"/>
    <s v="translations"/>
    <x v="1419"/>
    <d v="2016-10-09T05:56:59"/>
  </r>
  <r>
    <x v="2"/>
    <s v="US"/>
    <s v="USD"/>
    <x v="1420"/>
    <n v="1464969686"/>
    <b v="0"/>
    <n v="3"/>
    <b v="0"/>
    <s v="publishing/translations"/>
    <n v="2.7272727272727271E-2"/>
    <n v="1"/>
    <x v="3"/>
    <s v="translations"/>
    <x v="1420"/>
    <d v="2016-06-28T11:01:26"/>
  </r>
  <r>
    <x v="2"/>
    <s v="SE"/>
    <s v="SEK"/>
    <x v="1421"/>
    <n v="1420840709"/>
    <b v="0"/>
    <n v="2"/>
    <b v="0"/>
    <s v="publishing/translations"/>
    <n v="1E-3"/>
    <n v="100"/>
    <x v="3"/>
    <s v="translations"/>
    <x v="1421"/>
    <d v="2015-02-08T16:58:29"/>
  </r>
  <r>
    <x v="2"/>
    <s v="NZ"/>
    <s v="NZD"/>
    <x v="1422"/>
    <n v="1471844704"/>
    <b v="0"/>
    <n v="2"/>
    <b v="0"/>
    <s v="publishing/translations"/>
    <n v="1.0399999999999999E-3"/>
    <n v="13"/>
    <x v="3"/>
    <s v="translations"/>
    <x v="1422"/>
    <d v="2016-09-21T00:45:04"/>
  </r>
  <r>
    <x v="2"/>
    <s v="AU"/>
    <s v="AUD"/>
    <x v="1423"/>
    <n v="1449045531"/>
    <b v="0"/>
    <n v="1"/>
    <b v="0"/>
    <s v="publishing/translations"/>
    <n v="3.3333333333333335E-3"/>
    <n v="100"/>
    <x v="3"/>
    <s v="translations"/>
    <x v="1423"/>
    <d v="2016-01-01T03:38:51"/>
  </r>
  <r>
    <x v="2"/>
    <s v="US"/>
    <s v="USD"/>
    <x v="1424"/>
    <n v="1478106802"/>
    <b v="0"/>
    <n v="14"/>
    <b v="0"/>
    <s v="publishing/translations"/>
    <n v="0.2036"/>
    <n v="109.07142857142857"/>
    <x v="3"/>
    <s v="translations"/>
    <x v="1424"/>
    <d v="2016-11-15T13:13:22"/>
  </r>
  <r>
    <x v="2"/>
    <s v="US"/>
    <s v="USD"/>
    <x v="1425"/>
    <n v="1427684959"/>
    <b v="0"/>
    <n v="0"/>
    <b v="0"/>
    <s v="publishing/translations"/>
    <n v="0"/>
    <e v="#DIV/0!"/>
    <x v="3"/>
    <s v="translations"/>
    <x v="1425"/>
    <d v="2015-04-28T22:09:19"/>
  </r>
  <r>
    <x v="2"/>
    <s v="DE"/>
    <s v="EUR"/>
    <x v="1426"/>
    <n v="1435224120"/>
    <b v="0"/>
    <n v="0"/>
    <b v="0"/>
    <s v="publishing/translations"/>
    <n v="0"/>
    <e v="#DIV/0!"/>
    <x v="3"/>
    <s v="translations"/>
    <x v="1426"/>
    <d v="2015-08-24T04:22:00"/>
  </r>
  <r>
    <x v="2"/>
    <s v="DE"/>
    <s v="EUR"/>
    <x v="1427"/>
    <n v="1471638385"/>
    <b v="0"/>
    <n v="4"/>
    <b v="0"/>
    <s v="publishing/translations"/>
    <n v="8.3799999999999999E-2"/>
    <n v="104.75"/>
    <x v="3"/>
    <s v="translations"/>
    <x v="1427"/>
    <d v="2016-09-18T15:26:25"/>
  </r>
  <r>
    <x v="2"/>
    <s v="ES"/>
    <s v="EUR"/>
    <x v="1428"/>
    <n v="1456996017"/>
    <b v="0"/>
    <n v="3"/>
    <b v="0"/>
    <s v="publishing/translations"/>
    <n v="4.4999999999999998E-2"/>
    <n v="15"/>
    <x v="3"/>
    <s v="translations"/>
    <x v="1428"/>
    <d v="2016-04-02T03:06:57"/>
  </r>
  <r>
    <x v="2"/>
    <s v="US"/>
    <s v="USD"/>
    <x v="1429"/>
    <n v="1426037242"/>
    <b v="0"/>
    <n v="0"/>
    <b v="0"/>
    <s v="publishing/translations"/>
    <n v="0"/>
    <e v="#DIV/0!"/>
    <x v="3"/>
    <s v="translations"/>
    <x v="1429"/>
    <d v="2015-04-09T20:27:22"/>
  </r>
  <r>
    <x v="2"/>
    <s v="US"/>
    <s v="USD"/>
    <x v="1430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x v="2"/>
    <s v="US"/>
    <s v="USD"/>
    <x v="1431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x v="2"/>
    <s v="US"/>
    <s v="USD"/>
    <x v="1432"/>
    <n v="1434825828"/>
    <b v="0"/>
    <n v="0"/>
    <b v="0"/>
    <s v="publishing/translations"/>
    <n v="0"/>
    <e v="#DIV/0!"/>
    <x v="3"/>
    <s v="translations"/>
    <x v="1432"/>
    <d v="2015-07-20T13:43:48"/>
  </r>
  <r>
    <x v="2"/>
    <s v="IT"/>
    <s v="EUR"/>
    <x v="1433"/>
    <n v="1477839675"/>
    <b v="0"/>
    <n v="10"/>
    <b v="0"/>
    <s v="publishing/translations"/>
    <n v="6.7083333333333328E-2"/>
    <n v="80.5"/>
    <x v="3"/>
    <s v="translations"/>
    <x v="1433"/>
    <d v="2016-12-10T06:00:00"/>
  </r>
  <r>
    <x v="2"/>
    <s v="DK"/>
    <s v="DKK"/>
    <x v="1434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x v="2"/>
    <s v="IT"/>
    <s v="EUR"/>
    <x v="1435"/>
    <n v="1441997020"/>
    <b v="0"/>
    <n v="2"/>
    <b v="0"/>
    <s v="publishing/translations"/>
    <n v="1E-3"/>
    <n v="7.5"/>
    <x v="3"/>
    <s v="translations"/>
    <x v="1435"/>
    <d v="2015-10-11T13:43:40"/>
  </r>
  <r>
    <x v="2"/>
    <s v="DE"/>
    <s v="EUR"/>
    <x v="1436"/>
    <n v="1453451057"/>
    <b v="0"/>
    <n v="2"/>
    <b v="0"/>
    <s v="publishing/translations"/>
    <n v="7.7000000000000002E-3"/>
    <n v="38.5"/>
    <x v="3"/>
    <s v="translations"/>
    <x v="1436"/>
    <d v="2016-02-21T03:24:17"/>
  </r>
  <r>
    <x v="2"/>
    <s v="US"/>
    <s v="USD"/>
    <x v="1437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x v="2"/>
    <s v="DK"/>
    <s v="DKK"/>
    <x v="1438"/>
    <n v="1459198499"/>
    <b v="0"/>
    <n v="8"/>
    <b v="0"/>
    <s v="publishing/translations"/>
    <n v="0.03"/>
    <n v="75"/>
    <x v="3"/>
    <s v="translations"/>
    <x v="1438"/>
    <d v="2016-04-27T08:55:00"/>
  </r>
  <r>
    <x v="2"/>
    <s v="CA"/>
    <s v="CAD"/>
    <x v="1439"/>
    <n v="1423166101"/>
    <b v="0"/>
    <n v="6"/>
    <b v="0"/>
    <s v="publishing/translations"/>
    <n v="6.6055045871559637E-2"/>
    <n v="30"/>
    <x v="3"/>
    <s v="translations"/>
    <x v="1439"/>
    <d v="2015-03-07T14:55:01"/>
  </r>
  <r>
    <x v="2"/>
    <s v="IT"/>
    <s v="EUR"/>
    <x v="1440"/>
    <n v="1461693463"/>
    <b v="0"/>
    <n v="1"/>
    <b v="0"/>
    <s v="publishing/translations"/>
    <n v="7.6923076923076926E-5"/>
    <n v="1"/>
    <x v="3"/>
    <s v="translations"/>
    <x v="1440"/>
    <d v="2016-05-26T12:57:43"/>
  </r>
  <r>
    <x v="2"/>
    <s v="GB"/>
    <s v="GBP"/>
    <x v="1441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x v="2"/>
    <s v="US"/>
    <s v="USD"/>
    <x v="1442"/>
    <n v="1461598158"/>
    <b v="0"/>
    <n v="0"/>
    <b v="0"/>
    <s v="publishing/translations"/>
    <n v="0"/>
    <e v="#DIV/0!"/>
    <x v="3"/>
    <s v="translations"/>
    <x v="1442"/>
    <d v="2016-05-25T10:29:18"/>
  </r>
  <r>
    <x v="2"/>
    <s v="FR"/>
    <s v="EUR"/>
    <x v="1443"/>
    <n v="1480803209"/>
    <b v="0"/>
    <n v="0"/>
    <b v="0"/>
    <s v="publishing/translations"/>
    <n v="0"/>
    <e v="#DIV/0!"/>
    <x v="3"/>
    <s v="translations"/>
    <x v="1443"/>
    <d v="2017-01-02T17:13:29"/>
  </r>
  <r>
    <x v="2"/>
    <s v="DE"/>
    <s v="EUR"/>
    <x v="1444"/>
    <n v="1436907462"/>
    <b v="0"/>
    <n v="0"/>
    <b v="0"/>
    <s v="publishing/translations"/>
    <n v="0"/>
    <e v="#DIV/0!"/>
    <x v="3"/>
    <s v="translations"/>
    <x v="1444"/>
    <d v="2015-09-12T15:57:42"/>
  </r>
  <r>
    <x v="2"/>
    <s v="DE"/>
    <s v="EUR"/>
    <x v="1445"/>
    <n v="1431694855"/>
    <b v="0"/>
    <n v="0"/>
    <b v="0"/>
    <s v="publishing/translations"/>
    <n v="0"/>
    <e v="#DIV/0!"/>
    <x v="3"/>
    <s v="translations"/>
    <x v="1445"/>
    <d v="2015-06-14T08:00:55"/>
  </r>
  <r>
    <x v="2"/>
    <s v="IT"/>
    <s v="EUR"/>
    <x v="1446"/>
    <n v="1459507478"/>
    <b v="0"/>
    <n v="0"/>
    <b v="0"/>
    <s v="publishing/translations"/>
    <n v="0"/>
    <e v="#DIV/0!"/>
    <x v="3"/>
    <s v="translations"/>
    <x v="1446"/>
    <d v="2016-04-21T05:44:38"/>
  </r>
  <r>
    <x v="2"/>
    <s v="US"/>
    <s v="USD"/>
    <x v="1447"/>
    <n v="1465407134"/>
    <b v="0"/>
    <n v="3"/>
    <b v="0"/>
    <s v="publishing/translations"/>
    <n v="1.4999999999999999E-4"/>
    <n v="25"/>
    <x v="3"/>
    <s v="translations"/>
    <x v="1447"/>
    <d v="2016-07-08T12:32:14"/>
  </r>
  <r>
    <x v="2"/>
    <s v="AU"/>
    <s v="AUD"/>
    <x v="1448"/>
    <n v="1429655318"/>
    <b v="0"/>
    <n v="0"/>
    <b v="0"/>
    <s v="publishing/translations"/>
    <n v="0"/>
    <e v="#DIV/0!"/>
    <x v="3"/>
    <s v="translations"/>
    <x v="1448"/>
    <d v="2015-05-22T00:25:00"/>
  </r>
  <r>
    <x v="2"/>
    <s v="US"/>
    <s v="USD"/>
    <x v="1449"/>
    <n v="1427138905"/>
    <b v="0"/>
    <n v="0"/>
    <b v="0"/>
    <s v="publishing/translations"/>
    <n v="0"/>
    <e v="#DIV/0!"/>
    <x v="3"/>
    <s v="translations"/>
    <x v="1449"/>
    <d v="2015-05-10T14:28:25"/>
  </r>
  <r>
    <x v="2"/>
    <s v="US"/>
    <s v="USD"/>
    <x v="1450"/>
    <n v="1453349197"/>
    <b v="0"/>
    <n v="1"/>
    <b v="0"/>
    <s v="publishing/translations"/>
    <n v="1.0000000000000001E-5"/>
    <n v="1"/>
    <x v="3"/>
    <s v="translations"/>
    <x v="1450"/>
    <d v="2016-02-19T23:06:37"/>
  </r>
  <r>
    <x v="1"/>
    <s v="US"/>
    <s v="USD"/>
    <x v="1451"/>
    <n v="1413759659"/>
    <b v="0"/>
    <n v="2"/>
    <b v="0"/>
    <s v="publishing/translations"/>
    <n v="1.0554089709762533E-4"/>
    <n v="1"/>
    <x v="3"/>
    <s v="translations"/>
    <x v="1451"/>
    <d v="2014-11-18T19:00:59"/>
  </r>
  <r>
    <x v="1"/>
    <s v="US"/>
    <s v="USD"/>
    <x v="1452"/>
    <n v="1403974363"/>
    <b v="0"/>
    <n v="0"/>
    <b v="0"/>
    <s v="publishing/translations"/>
    <n v="0"/>
    <e v="#DIV/0!"/>
    <x v="3"/>
    <s v="translations"/>
    <x v="1452"/>
    <d v="2014-07-28T11:52:43"/>
  </r>
  <r>
    <x v="1"/>
    <s v="FR"/>
    <s v="EUR"/>
    <x v="1453"/>
    <n v="1488386547"/>
    <b v="0"/>
    <n v="0"/>
    <b v="0"/>
    <s v="publishing/translations"/>
    <n v="0"/>
    <e v="#DIV/0!"/>
    <x v="3"/>
    <s v="translations"/>
    <x v="1453"/>
    <d v="2017-04-15T10:42:27"/>
  </r>
  <r>
    <x v="1"/>
    <s v="ES"/>
    <s v="EUR"/>
    <x v="1454"/>
    <n v="1459716480"/>
    <b v="0"/>
    <n v="1"/>
    <b v="0"/>
    <s v="publishing/translations"/>
    <n v="8.5714285714285719E-3"/>
    <n v="15"/>
    <x v="3"/>
    <s v="translations"/>
    <x v="1454"/>
    <d v="2016-04-24T16:59:00"/>
  </r>
  <r>
    <x v="1"/>
    <s v="US"/>
    <s v="USD"/>
    <x v="1455"/>
    <n v="1405181320"/>
    <b v="0"/>
    <n v="7"/>
    <b v="0"/>
    <s v="publishing/translations"/>
    <n v="0.105"/>
    <n v="225"/>
    <x v="3"/>
    <s v="translations"/>
    <x v="1455"/>
    <d v="2014-09-05T08:39:00"/>
  </r>
  <r>
    <x v="1"/>
    <s v="IT"/>
    <s v="EUR"/>
    <x v="1456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x v="1"/>
    <s v="US"/>
    <s v="USD"/>
    <x v="1457"/>
    <n v="1444685444"/>
    <b v="0"/>
    <n v="0"/>
    <b v="0"/>
    <s v="publishing/translations"/>
    <n v="0"/>
    <e v="#DIV/0!"/>
    <x v="3"/>
    <s v="translations"/>
    <x v="1457"/>
    <d v="2015-11-11T17:30:44"/>
  </r>
  <r>
    <x v="1"/>
    <s v="US"/>
    <s v="USD"/>
    <x v="1458"/>
    <n v="1405097760"/>
    <b v="0"/>
    <n v="0"/>
    <b v="0"/>
    <s v="publishing/translations"/>
    <n v="0"/>
    <e v="#DIV/0!"/>
    <x v="3"/>
    <s v="translations"/>
    <x v="1458"/>
    <d v="2014-08-10T23:00:00"/>
  </r>
  <r>
    <x v="1"/>
    <s v="DK"/>
    <s v="DKK"/>
    <x v="1459"/>
    <n v="1446612896"/>
    <b v="0"/>
    <n v="0"/>
    <b v="0"/>
    <s v="publishing/translations"/>
    <n v="0"/>
    <e v="#DIV/0!"/>
    <x v="3"/>
    <s v="translations"/>
    <x v="1459"/>
    <d v="2015-12-02T12:25:00"/>
  </r>
  <r>
    <x v="1"/>
    <s v="US"/>
    <s v="USD"/>
    <x v="1460"/>
    <n v="1412371898"/>
    <b v="0"/>
    <n v="0"/>
    <b v="0"/>
    <s v="publishing/translations"/>
    <n v="0"/>
    <e v="#DIV/0!"/>
    <x v="3"/>
    <s v="translations"/>
    <x v="1460"/>
    <d v="2014-11-30T18:45:00"/>
  </r>
  <r>
    <x v="0"/>
    <s v="US"/>
    <s v="USD"/>
    <x v="1461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x v="0"/>
    <s v="US"/>
    <s v="USD"/>
    <x v="1462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x v="0"/>
    <s v="US"/>
    <s v="USD"/>
    <x v="1463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x v="0"/>
    <s v="US"/>
    <s v="USD"/>
    <x v="1464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x v="0"/>
    <s v="US"/>
    <s v="USD"/>
    <x v="1465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x v="0"/>
    <s v="US"/>
    <s v="USD"/>
    <x v="1466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x v="0"/>
    <s v="US"/>
    <s v="USD"/>
    <x v="1467"/>
    <n v="1327518885"/>
    <b v="1"/>
    <n v="600"/>
    <b v="1"/>
    <s v="publishing/radio &amp; podcasts"/>
    <n v="1.1508"/>
    <n v="76.72"/>
    <x v="3"/>
    <s v="radio &amp; podcasts"/>
    <x v="1467"/>
    <d v="2012-03-25T13:14:45"/>
  </r>
  <r>
    <x v="0"/>
    <s v="US"/>
    <s v="USD"/>
    <x v="1468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x v="0"/>
    <s v="US"/>
    <s v="USD"/>
    <x v="146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x v="0"/>
    <s v="US"/>
    <s v="USD"/>
    <x v="1470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x v="0"/>
    <s v="US"/>
    <s v="USD"/>
    <x v="1471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x v="0"/>
    <s v="US"/>
    <s v="USD"/>
    <x v="1472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x v="0"/>
    <s v="US"/>
    <s v="USD"/>
    <x v="1473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x v="0"/>
    <s v="US"/>
    <s v="USD"/>
    <x v="1474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x v="0"/>
    <s v="US"/>
    <s v="USD"/>
    <x v="1475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x v="0"/>
    <s v="US"/>
    <s v="USD"/>
    <x v="1476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x v="0"/>
    <s v="US"/>
    <s v="USD"/>
    <x v="1477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x v="0"/>
    <s v="US"/>
    <s v="USD"/>
    <x v="1478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x v="0"/>
    <s v="US"/>
    <s v="USD"/>
    <x v="1479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x v="0"/>
    <s v="US"/>
    <s v="USD"/>
    <x v="148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x v="2"/>
    <s v="CA"/>
    <s v="CAD"/>
    <x v="1481"/>
    <n v="1380838145"/>
    <b v="0"/>
    <n v="6"/>
    <b v="0"/>
    <s v="publishing/fiction"/>
    <n v="2.1000000000000001E-2"/>
    <n v="17.5"/>
    <x v="3"/>
    <s v="fiction"/>
    <x v="1481"/>
    <d v="2013-11-02T17:09:05"/>
  </r>
  <r>
    <x v="2"/>
    <s v="US"/>
    <s v="USD"/>
    <x v="1482"/>
    <n v="1345062936"/>
    <b v="0"/>
    <n v="1"/>
    <b v="0"/>
    <s v="publishing/fiction"/>
    <n v="1E-3"/>
    <n v="5"/>
    <x v="3"/>
    <s v="fiction"/>
    <x v="1482"/>
    <d v="2012-09-07T02:51:00"/>
  </r>
  <r>
    <x v="2"/>
    <s v="US"/>
    <s v="USD"/>
    <x v="1483"/>
    <n v="1467002275"/>
    <b v="0"/>
    <n v="2"/>
    <b v="0"/>
    <s v="publishing/fiction"/>
    <n v="7.1428571428571426E-3"/>
    <n v="25"/>
    <x v="3"/>
    <s v="fiction"/>
    <x v="1483"/>
    <d v="2016-07-21T23:37:55"/>
  </r>
  <r>
    <x v="2"/>
    <s v="US"/>
    <s v="USD"/>
    <x v="1484"/>
    <n v="1337834963"/>
    <b v="0"/>
    <n v="0"/>
    <b v="0"/>
    <s v="publishing/fiction"/>
    <n v="0"/>
    <e v="#DIV/0!"/>
    <x v="3"/>
    <s v="fiction"/>
    <x v="1484"/>
    <d v="2012-07-21T09:51:00"/>
  </r>
  <r>
    <x v="2"/>
    <s v="US"/>
    <s v="USD"/>
    <x v="1485"/>
    <n v="1430939173"/>
    <b v="0"/>
    <n v="3"/>
    <b v="0"/>
    <s v="publishing/fiction"/>
    <n v="2.2388059701492536E-2"/>
    <n v="50"/>
    <x v="3"/>
    <s v="fiction"/>
    <x v="1485"/>
    <d v="2015-06-20T14:06:13"/>
  </r>
  <r>
    <x v="2"/>
    <s v="US"/>
    <s v="USD"/>
    <x v="1486"/>
    <n v="1422417761"/>
    <b v="0"/>
    <n v="3"/>
    <b v="0"/>
    <s v="publishing/fiction"/>
    <n v="2.3999999999999998E-3"/>
    <n v="16"/>
    <x v="3"/>
    <s v="fiction"/>
    <x v="1486"/>
    <d v="2015-02-26T23:02:41"/>
  </r>
  <r>
    <x v="2"/>
    <s v="US"/>
    <s v="USD"/>
    <x v="1487"/>
    <n v="1467583271"/>
    <b v="0"/>
    <n v="0"/>
    <b v="0"/>
    <s v="publishing/fiction"/>
    <n v="0"/>
    <e v="#DIV/0!"/>
    <x v="3"/>
    <s v="fiction"/>
    <x v="1487"/>
    <d v="2016-08-02T17:01:11"/>
  </r>
  <r>
    <x v="2"/>
    <s v="AU"/>
    <s v="AUD"/>
    <x v="1488"/>
    <n v="1386336660"/>
    <b v="0"/>
    <n v="6"/>
    <b v="0"/>
    <s v="publishing/fiction"/>
    <n v="2.4E-2"/>
    <n v="60"/>
    <x v="3"/>
    <s v="fiction"/>
    <x v="1488"/>
    <d v="2014-01-05T08:31:00"/>
  </r>
  <r>
    <x v="2"/>
    <s v="US"/>
    <s v="USD"/>
    <x v="1489"/>
    <n v="1350398452"/>
    <b v="0"/>
    <n v="0"/>
    <b v="0"/>
    <s v="publishing/fiction"/>
    <n v="0"/>
    <e v="#DIV/0!"/>
    <x v="3"/>
    <s v="fiction"/>
    <x v="1489"/>
    <d v="2012-11-15T10:40:52"/>
  </r>
  <r>
    <x v="2"/>
    <s v="US"/>
    <s v="USD"/>
    <x v="1490"/>
    <n v="1378214874"/>
    <b v="0"/>
    <n v="19"/>
    <b v="0"/>
    <s v="publishing/fiction"/>
    <n v="0.30862068965517242"/>
    <n v="47.10526315789474"/>
    <x v="3"/>
    <s v="fiction"/>
    <x v="1490"/>
    <d v="2013-10-02T08:27:54"/>
  </r>
  <r>
    <x v="2"/>
    <s v="US"/>
    <s v="USD"/>
    <x v="1491"/>
    <n v="1418922443"/>
    <b v="0"/>
    <n v="1"/>
    <b v="0"/>
    <s v="publishing/fiction"/>
    <n v="8.3333333333333329E-2"/>
    <n v="100"/>
    <x v="3"/>
    <s v="fiction"/>
    <x v="1491"/>
    <d v="2015-02-15T10:38:00"/>
  </r>
  <r>
    <x v="2"/>
    <s v="US"/>
    <s v="USD"/>
    <x v="1492"/>
    <n v="1305839646"/>
    <b v="0"/>
    <n v="2"/>
    <b v="0"/>
    <s v="publishing/fiction"/>
    <n v="7.4999999999999997E-3"/>
    <n v="15"/>
    <x v="3"/>
    <s v="fiction"/>
    <x v="1492"/>
    <d v="2011-06-18T16:14:06"/>
  </r>
  <r>
    <x v="2"/>
    <s v="US"/>
    <s v="USD"/>
    <x v="1493"/>
    <n v="1368823675"/>
    <b v="0"/>
    <n v="0"/>
    <b v="0"/>
    <s v="publishing/fiction"/>
    <n v="0"/>
    <e v="#DIV/0!"/>
    <x v="3"/>
    <s v="fiction"/>
    <x v="1493"/>
    <d v="2013-06-16T15:47:55"/>
  </r>
  <r>
    <x v="2"/>
    <s v="US"/>
    <s v="USD"/>
    <x v="1494"/>
    <n v="1425489613"/>
    <b v="0"/>
    <n v="11"/>
    <b v="0"/>
    <s v="publishing/fiction"/>
    <n v="8.8999999999999996E-2"/>
    <n v="40.454545454545453"/>
    <x v="3"/>
    <s v="fiction"/>
    <x v="1494"/>
    <d v="2015-04-03T10:38:00"/>
  </r>
  <r>
    <x v="2"/>
    <s v="US"/>
    <s v="USD"/>
    <x v="1495"/>
    <n v="1311879431"/>
    <b v="0"/>
    <n v="0"/>
    <b v="0"/>
    <s v="publishing/fiction"/>
    <n v="0"/>
    <e v="#DIV/0!"/>
    <x v="3"/>
    <s v="fiction"/>
    <x v="1495"/>
    <d v="2011-08-27T13:57:11"/>
  </r>
  <r>
    <x v="2"/>
    <s v="US"/>
    <s v="USD"/>
    <x v="1496"/>
    <n v="1405682659"/>
    <b v="0"/>
    <n v="0"/>
    <b v="0"/>
    <s v="publishing/fiction"/>
    <n v="0"/>
    <e v="#DIV/0!"/>
    <x v="3"/>
    <s v="fiction"/>
    <x v="1496"/>
    <d v="2014-09-16T06:24:19"/>
  </r>
  <r>
    <x v="2"/>
    <s v="US"/>
    <s v="USD"/>
    <x v="1497"/>
    <n v="1371655522"/>
    <b v="0"/>
    <n v="1"/>
    <b v="0"/>
    <s v="publishing/fiction"/>
    <n v="6.666666666666667E-5"/>
    <n v="1"/>
    <x v="3"/>
    <s v="fiction"/>
    <x v="1497"/>
    <d v="2013-07-31T14:43:00"/>
  </r>
  <r>
    <x v="2"/>
    <s v="US"/>
    <s v="USD"/>
    <x v="1498"/>
    <n v="1405899378"/>
    <b v="0"/>
    <n v="3"/>
    <b v="0"/>
    <s v="publishing/fiction"/>
    <n v="1.9E-2"/>
    <n v="19"/>
    <x v="3"/>
    <s v="fiction"/>
    <x v="1498"/>
    <d v="2014-09-03T18:36:18"/>
  </r>
  <r>
    <x v="2"/>
    <s v="US"/>
    <s v="USD"/>
    <x v="1499"/>
    <n v="1465171833"/>
    <b v="0"/>
    <n v="1"/>
    <b v="0"/>
    <s v="publishing/fiction"/>
    <n v="2.5000000000000001E-3"/>
    <n v="5"/>
    <x v="3"/>
    <s v="fiction"/>
    <x v="1499"/>
    <d v="2016-08-04T19:10:33"/>
  </r>
  <r>
    <x v="2"/>
    <s v="US"/>
    <s v="USD"/>
    <x v="1500"/>
    <n v="1364852557"/>
    <b v="0"/>
    <n v="15"/>
    <b v="0"/>
    <s v="publishing/fiction"/>
    <n v="0.25035714285714283"/>
    <n v="46.733333333333334"/>
    <x v="3"/>
    <s v="fiction"/>
    <x v="1500"/>
    <d v="2013-05-01T16:42:37"/>
  </r>
  <r>
    <x v="0"/>
    <s v="CA"/>
    <s v="CAD"/>
    <x v="1501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x v="0"/>
    <s v="GB"/>
    <s v="GBP"/>
    <x v="1502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x v="0"/>
    <s v="BE"/>
    <s v="EUR"/>
    <x v="1503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x v="0"/>
    <s v="GB"/>
    <s v="GBP"/>
    <x v="1504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x v="0"/>
    <s v="DE"/>
    <s v="EUR"/>
    <x v="1505"/>
    <n v="1455446303"/>
    <b v="1"/>
    <n v="345"/>
    <b v="1"/>
    <s v="photography/photobooks"/>
    <n v="1.0358125"/>
    <n v="48.037681159420288"/>
    <x v="8"/>
    <s v="photobooks"/>
    <x v="1505"/>
    <d v="2016-03-22T15:01:00"/>
  </r>
  <r>
    <x v="0"/>
    <s v="GB"/>
    <s v="GBP"/>
    <x v="1506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x v="0"/>
    <s v="US"/>
    <s v="USD"/>
    <x v="1507"/>
    <n v="1268822909"/>
    <b v="1"/>
    <n v="33"/>
    <b v="1"/>
    <s v="photography/photobooks"/>
    <n v="2.15"/>
    <n v="78.181818181818187"/>
    <x v="8"/>
    <s v="photobooks"/>
    <x v="1507"/>
    <d v="2010-05-15T03:10:00"/>
  </r>
  <r>
    <x v="0"/>
    <s v="US"/>
    <s v="USD"/>
    <x v="1508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x v="0"/>
    <s v="DE"/>
    <s v="EUR"/>
    <x v="1509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x v="0"/>
    <s v="GB"/>
    <s v="GBP"/>
    <x v="1510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x v="0"/>
    <s v="US"/>
    <s v="USD"/>
    <x v="1511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x v="0"/>
    <s v="US"/>
    <s v="USD"/>
    <x v="1512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x v="0"/>
    <s v="GB"/>
    <s v="GBP"/>
    <x v="1513"/>
    <n v="1402931866"/>
    <b v="1"/>
    <n v="215"/>
    <b v="1"/>
    <s v="photography/photobooks"/>
    <n v="1.5001875"/>
    <n v="55.82093023255814"/>
    <x v="8"/>
    <s v="photobooks"/>
    <x v="1513"/>
    <d v="2014-07-16T10:17:46"/>
  </r>
  <r>
    <x v="0"/>
    <s v="US"/>
    <s v="USD"/>
    <x v="1514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x v="0"/>
    <s v="NO"/>
    <s v="NOK"/>
    <x v="1515"/>
    <n v="1455516297"/>
    <b v="1"/>
    <n v="555"/>
    <b v="1"/>
    <s v="photography/photobooks"/>
    <n v="1.57189"/>
    <n v="849.67027027027029"/>
    <x v="8"/>
    <s v="photobooks"/>
    <x v="1515"/>
    <d v="2016-03-16T00:04:57"/>
  </r>
  <r>
    <x v="0"/>
    <s v="US"/>
    <s v="USD"/>
    <x v="1516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x v="0"/>
    <s v="US"/>
    <s v="USD"/>
    <x v="1517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x v="0"/>
    <s v="US"/>
    <s v="USD"/>
    <x v="1518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x v="0"/>
    <s v="US"/>
    <s v="USD"/>
    <x v="1519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x v="0"/>
    <s v="US"/>
    <s v="USD"/>
    <x v="152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x v="0"/>
    <s v="US"/>
    <s v="USD"/>
    <x v="152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x v="0"/>
    <s v="US"/>
    <s v="USD"/>
    <x v="1522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x v="0"/>
    <s v="US"/>
    <s v="USD"/>
    <x v="1523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x v="0"/>
    <s v="SE"/>
    <s v="SEK"/>
    <x v="1524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x v="0"/>
    <s v="US"/>
    <s v="USD"/>
    <x v="1525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x v="0"/>
    <s v="US"/>
    <s v="USD"/>
    <x v="1526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x v="0"/>
    <s v="US"/>
    <s v="USD"/>
    <x v="1527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x v="0"/>
    <s v="US"/>
    <s v="USD"/>
    <x v="1528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x v="0"/>
    <s v="US"/>
    <s v="USD"/>
    <x v="1529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x v="0"/>
    <s v="US"/>
    <s v="USD"/>
    <x v="1530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x v="0"/>
    <s v="US"/>
    <s v="USD"/>
    <x v="1531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x v="0"/>
    <s v="AU"/>
    <s v="AUD"/>
    <x v="1532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x v="0"/>
    <s v="US"/>
    <s v="USD"/>
    <x v="1533"/>
    <n v="1457913777"/>
    <b v="1"/>
    <n v="740"/>
    <b v="1"/>
    <s v="photography/photobooks"/>
    <n v="1.4514"/>
    <n v="88.26081081081081"/>
    <x v="8"/>
    <s v="photobooks"/>
    <x v="1533"/>
    <d v="2016-05-01T22:59:00"/>
  </r>
  <r>
    <x v="0"/>
    <s v="US"/>
    <s v="USD"/>
    <x v="1534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x v="0"/>
    <s v="US"/>
    <s v="USD"/>
    <x v="1535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x v="0"/>
    <s v="US"/>
    <s v="USD"/>
    <x v="1536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x v="0"/>
    <s v="DE"/>
    <s v="EUR"/>
    <x v="1537"/>
    <n v="1467358427"/>
    <b v="1"/>
    <n v="224"/>
    <b v="1"/>
    <s v="photography/photobooks"/>
    <n v="1.7989999999999999"/>
    <n v="96.375"/>
    <x v="8"/>
    <s v="photobooks"/>
    <x v="1537"/>
    <d v="2016-08-06T13:00:00"/>
  </r>
  <r>
    <x v="0"/>
    <s v="US"/>
    <s v="USD"/>
    <x v="1538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x v="0"/>
    <s v="US"/>
    <s v="USD"/>
    <x v="1539"/>
    <n v="1480629819"/>
    <b v="0"/>
    <n v="284"/>
    <b v="1"/>
    <s v="photography/photobooks"/>
    <n v="1.359861"/>
    <n v="95.764859154929582"/>
    <x v="8"/>
    <s v="photobooks"/>
    <x v="1539"/>
    <d v="2017-01-03T17:03:39"/>
  </r>
  <r>
    <x v="0"/>
    <s v="US"/>
    <s v="USD"/>
    <x v="154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x v="2"/>
    <s v="US"/>
    <s v="USD"/>
    <x v="1541"/>
    <n v="1417453538"/>
    <b v="0"/>
    <n v="2"/>
    <b v="0"/>
    <s v="photography/nature"/>
    <n v="3.3333333333333332E-4"/>
    <n v="3"/>
    <x v="8"/>
    <s v="nature"/>
    <x v="1541"/>
    <d v="2014-12-31T12:05:38"/>
  </r>
  <r>
    <x v="2"/>
    <s v="CA"/>
    <s v="CAD"/>
    <x v="1542"/>
    <n v="1434412500"/>
    <b v="0"/>
    <n v="1"/>
    <b v="0"/>
    <s v="photography/nature"/>
    <n v="0.04"/>
    <n v="20"/>
    <x v="8"/>
    <s v="nature"/>
    <x v="1542"/>
    <d v="2015-06-30T18:55:00"/>
  </r>
  <r>
    <x v="2"/>
    <s v="US"/>
    <s v="USD"/>
    <x v="1543"/>
    <n v="1414066434"/>
    <b v="0"/>
    <n v="1"/>
    <b v="0"/>
    <s v="photography/nature"/>
    <n v="4.4444444444444444E-3"/>
    <n v="10"/>
    <x v="8"/>
    <s v="nature"/>
    <x v="1543"/>
    <d v="2014-11-22T08:13:54"/>
  </r>
  <r>
    <x v="2"/>
    <s v="US"/>
    <s v="USD"/>
    <x v="1544"/>
    <n v="1424222024"/>
    <b v="0"/>
    <n v="0"/>
    <b v="0"/>
    <s v="photography/nature"/>
    <n v="0"/>
    <e v="#DIV/0!"/>
    <x v="8"/>
    <s v="nature"/>
    <x v="1544"/>
    <d v="2015-03-31T19:18:00"/>
  </r>
  <r>
    <x v="2"/>
    <s v="US"/>
    <s v="USD"/>
    <x v="1545"/>
    <n v="1422393234"/>
    <b v="0"/>
    <n v="1"/>
    <b v="0"/>
    <s v="photography/nature"/>
    <n v="3.3333333333333332E-4"/>
    <n v="1"/>
    <x v="8"/>
    <s v="nature"/>
    <x v="1545"/>
    <d v="2015-03-02T16:16:00"/>
  </r>
  <r>
    <x v="2"/>
    <s v="GB"/>
    <s v="GBP"/>
    <x v="1546"/>
    <n v="1405746399"/>
    <b v="0"/>
    <n v="11"/>
    <b v="0"/>
    <s v="photography/nature"/>
    <n v="0.28899999999999998"/>
    <n v="26.272727272727273"/>
    <x v="8"/>
    <s v="nature"/>
    <x v="1546"/>
    <d v="2014-09-17T00:06:39"/>
  </r>
  <r>
    <x v="2"/>
    <s v="US"/>
    <s v="USD"/>
    <x v="1547"/>
    <n v="1487240082"/>
    <b v="0"/>
    <n v="0"/>
    <b v="0"/>
    <s v="photography/nature"/>
    <n v="0"/>
    <e v="#DIV/0!"/>
    <x v="8"/>
    <s v="nature"/>
    <x v="1547"/>
    <d v="2017-02-23T05:14:42"/>
  </r>
  <r>
    <x v="2"/>
    <s v="US"/>
    <s v="USD"/>
    <x v="1548"/>
    <n v="1444425020"/>
    <b v="0"/>
    <n v="1"/>
    <b v="0"/>
    <s v="photography/nature"/>
    <n v="8.5714285714285715E-2"/>
    <n v="60"/>
    <x v="8"/>
    <s v="nature"/>
    <x v="1548"/>
    <d v="2015-11-08T17:10:20"/>
  </r>
  <r>
    <x v="2"/>
    <s v="US"/>
    <s v="USD"/>
    <x v="1549"/>
    <n v="1443928559"/>
    <b v="0"/>
    <n v="6"/>
    <b v="0"/>
    <s v="photography/nature"/>
    <n v="0.34"/>
    <n v="28.333333333333332"/>
    <x v="8"/>
    <s v="nature"/>
    <x v="1549"/>
    <d v="2015-11-02T23:15:59"/>
  </r>
  <r>
    <x v="2"/>
    <s v="GB"/>
    <s v="GBP"/>
    <x v="1550"/>
    <n v="1460458034"/>
    <b v="0"/>
    <n v="7"/>
    <b v="0"/>
    <s v="photography/nature"/>
    <n v="0.13466666666666666"/>
    <n v="14.428571428571429"/>
    <x v="8"/>
    <s v="nature"/>
    <x v="1550"/>
    <d v="2016-05-12T05:47:14"/>
  </r>
  <r>
    <x v="2"/>
    <s v="US"/>
    <s v="USD"/>
    <x v="1551"/>
    <n v="1430164039"/>
    <b v="0"/>
    <n v="0"/>
    <b v="0"/>
    <s v="photography/nature"/>
    <n v="0"/>
    <e v="#DIV/0!"/>
    <x v="8"/>
    <s v="nature"/>
    <x v="1551"/>
    <d v="2015-05-27T14:47:19"/>
  </r>
  <r>
    <x v="2"/>
    <s v="US"/>
    <s v="USD"/>
    <x v="341"/>
    <n v="1410366708"/>
    <b v="0"/>
    <n v="16"/>
    <b v="0"/>
    <s v="photography/nature"/>
    <n v="0.49186046511627907"/>
    <n v="132.1875"/>
    <x v="8"/>
    <s v="nature"/>
    <x v="1552"/>
    <d v="2014-09-30T22:59:00"/>
  </r>
  <r>
    <x v="2"/>
    <s v="US"/>
    <s v="USD"/>
    <x v="1552"/>
    <n v="1438584447"/>
    <b v="0"/>
    <n v="0"/>
    <b v="0"/>
    <s v="photography/nature"/>
    <n v="0"/>
    <e v="#DIV/0!"/>
    <x v="8"/>
    <s v="nature"/>
    <x v="1553"/>
    <d v="2015-09-02T01:47:27"/>
  </r>
  <r>
    <x v="2"/>
    <s v="AU"/>
    <s v="AUD"/>
    <x v="1553"/>
    <n v="1435903390"/>
    <b v="0"/>
    <n v="0"/>
    <b v="0"/>
    <s v="photography/nature"/>
    <n v="0"/>
    <e v="#DIV/0!"/>
    <x v="8"/>
    <s v="nature"/>
    <x v="1554"/>
    <d v="2015-08-02T01:03:10"/>
  </r>
  <r>
    <x v="2"/>
    <s v="US"/>
    <s v="USD"/>
    <x v="1554"/>
    <n v="1440513832"/>
    <b v="0"/>
    <n v="0"/>
    <b v="0"/>
    <s v="photography/nature"/>
    <n v="0"/>
    <e v="#DIV/0!"/>
    <x v="8"/>
    <s v="nature"/>
    <x v="1555"/>
    <d v="2015-09-17T12:00:00"/>
  </r>
  <r>
    <x v="2"/>
    <s v="CA"/>
    <s v="CAD"/>
    <x v="1555"/>
    <n v="1465011624"/>
    <b v="0"/>
    <n v="12"/>
    <b v="0"/>
    <s v="photography/nature"/>
    <n v="0.45133333333333331"/>
    <n v="56.416666666666664"/>
    <x v="8"/>
    <s v="nature"/>
    <x v="1556"/>
    <d v="2016-07-03T22:40:24"/>
  </r>
  <r>
    <x v="2"/>
    <s v="US"/>
    <s v="USD"/>
    <x v="1556"/>
    <n v="1408549233"/>
    <b v="0"/>
    <n v="1"/>
    <b v="0"/>
    <s v="photography/nature"/>
    <n v="0.04"/>
    <n v="100"/>
    <x v="8"/>
    <s v="nature"/>
    <x v="1557"/>
    <d v="2014-09-20T10:40:33"/>
  </r>
  <r>
    <x v="2"/>
    <s v="GB"/>
    <s v="GBP"/>
    <x v="1557"/>
    <n v="1435656759"/>
    <b v="0"/>
    <n v="3"/>
    <b v="0"/>
    <s v="photography/nature"/>
    <n v="4.6666666666666669E-2"/>
    <n v="11.666666666666666"/>
    <x v="8"/>
    <s v="nature"/>
    <x v="1558"/>
    <d v="2015-08-28T07:12:00"/>
  </r>
  <r>
    <x v="2"/>
    <s v="US"/>
    <s v="USD"/>
    <x v="1558"/>
    <n v="1428974199"/>
    <b v="0"/>
    <n v="1"/>
    <b v="0"/>
    <s v="photography/nature"/>
    <n v="3.3333333333333335E-3"/>
    <n v="50"/>
    <x v="8"/>
    <s v="nature"/>
    <x v="1559"/>
    <d v="2015-04-28T20:16:39"/>
  </r>
  <r>
    <x v="2"/>
    <s v="US"/>
    <s v="USD"/>
    <x v="1559"/>
    <n v="1414110593"/>
    <b v="0"/>
    <n v="4"/>
    <b v="0"/>
    <s v="photography/nature"/>
    <n v="3.7600000000000001E-2"/>
    <n v="23.5"/>
    <x v="8"/>
    <s v="nature"/>
    <x v="1560"/>
    <d v="2014-11-12T20:29:53"/>
  </r>
  <r>
    <x v="1"/>
    <s v="US"/>
    <s v="USD"/>
    <x v="1560"/>
    <n v="1381194003"/>
    <b v="0"/>
    <n v="1"/>
    <b v="0"/>
    <s v="publishing/art books"/>
    <n v="6.7000000000000002E-3"/>
    <n v="67"/>
    <x v="3"/>
    <s v="art books"/>
    <x v="1561"/>
    <d v="2013-11-06T21:00:03"/>
  </r>
  <r>
    <x v="1"/>
    <s v="US"/>
    <s v="USD"/>
    <x v="1561"/>
    <n v="1253712916"/>
    <b v="0"/>
    <n v="0"/>
    <b v="0"/>
    <s v="publishing/art books"/>
    <n v="0"/>
    <e v="#DIV/0!"/>
    <x v="3"/>
    <s v="art books"/>
    <x v="1562"/>
    <d v="2009-12-01T19:50:00"/>
  </r>
  <r>
    <x v="1"/>
    <s v="GB"/>
    <s v="GBP"/>
    <x v="1562"/>
    <n v="1389635351"/>
    <b v="0"/>
    <n v="2"/>
    <b v="0"/>
    <s v="publishing/art books"/>
    <n v="1.4166666666666666E-2"/>
    <n v="42.5"/>
    <x v="3"/>
    <s v="art books"/>
    <x v="1563"/>
    <d v="2014-03-14T11:49:11"/>
  </r>
  <r>
    <x v="1"/>
    <s v="US"/>
    <s v="USD"/>
    <x v="1563"/>
    <n v="1430124509"/>
    <b v="0"/>
    <n v="1"/>
    <b v="0"/>
    <s v="publishing/art books"/>
    <n v="1E-3"/>
    <n v="10"/>
    <x v="3"/>
    <s v="art books"/>
    <x v="1564"/>
    <d v="2015-05-28T15:05:00"/>
  </r>
  <r>
    <x v="1"/>
    <s v="US"/>
    <s v="USD"/>
    <x v="1564"/>
    <n v="1304962261"/>
    <b v="0"/>
    <n v="1"/>
    <b v="0"/>
    <s v="publishing/art books"/>
    <n v="2.5000000000000001E-2"/>
    <n v="100"/>
    <x v="3"/>
    <s v="art books"/>
    <x v="1565"/>
    <d v="2011-06-08T12:31:01"/>
  </r>
  <r>
    <x v="1"/>
    <s v="US"/>
    <s v="USD"/>
    <x v="1565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x v="1"/>
    <s v="US"/>
    <s v="USD"/>
    <x v="1566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x v="1"/>
    <s v="US"/>
    <s v="USD"/>
    <x v="1567"/>
    <n v="1416360585"/>
    <b v="0"/>
    <n v="22"/>
    <b v="0"/>
    <s v="publishing/art books"/>
    <n v="0.13639999999999999"/>
    <n v="155"/>
    <x v="3"/>
    <s v="art books"/>
    <x v="1568"/>
    <d v="2014-12-23T20:29:45"/>
  </r>
  <r>
    <x v="1"/>
    <s v="US"/>
    <s v="USD"/>
    <x v="1568"/>
    <n v="1366906714"/>
    <b v="0"/>
    <n v="0"/>
    <b v="0"/>
    <s v="publishing/art books"/>
    <n v="0"/>
    <e v="#DIV/0!"/>
    <x v="3"/>
    <s v="art books"/>
    <x v="1569"/>
    <d v="2013-05-25T11:18:34"/>
  </r>
  <r>
    <x v="1"/>
    <s v="US"/>
    <s v="USD"/>
    <x v="1569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x v="1"/>
    <s v="GB"/>
    <s v="GBP"/>
    <x v="1570"/>
    <n v="1432146483"/>
    <b v="0"/>
    <n v="4"/>
    <b v="0"/>
    <s v="publishing/art books"/>
    <n v="6.6115702479338841E-3"/>
    <n v="20"/>
    <x v="3"/>
    <s v="art books"/>
    <x v="1571"/>
    <d v="2015-06-19T13:28:03"/>
  </r>
  <r>
    <x v="1"/>
    <s v="GB"/>
    <s v="GBP"/>
    <x v="1571"/>
    <n v="1454546859"/>
    <b v="0"/>
    <n v="3"/>
    <b v="0"/>
    <s v="publishing/art books"/>
    <n v="0.05"/>
    <n v="41.666666666666664"/>
    <x v="3"/>
    <s v="art books"/>
    <x v="1572"/>
    <d v="2016-02-28T18:59:00"/>
  </r>
  <r>
    <x v="1"/>
    <s v="CA"/>
    <s v="CAD"/>
    <x v="1572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x v="1"/>
    <s v="US"/>
    <s v="USD"/>
    <x v="1573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x v="1"/>
    <s v="US"/>
    <s v="USD"/>
    <x v="1574"/>
    <n v="1402317296"/>
    <b v="0"/>
    <n v="35"/>
    <b v="0"/>
    <s v="publishing/art books"/>
    <n v="0.2291"/>
    <n v="65.457142857142856"/>
    <x v="3"/>
    <s v="art books"/>
    <x v="1575"/>
    <d v="2014-07-09T07:34:56"/>
  </r>
  <r>
    <x v="1"/>
    <s v="US"/>
    <s v="USD"/>
    <x v="1575"/>
    <n v="1431810368"/>
    <b v="0"/>
    <n v="10"/>
    <b v="0"/>
    <s v="publishing/art books"/>
    <n v="0.13"/>
    <n v="65"/>
    <x v="3"/>
    <s v="art books"/>
    <x v="1576"/>
    <d v="2015-06-30T16:06:08"/>
  </r>
  <r>
    <x v="1"/>
    <s v="US"/>
    <s v="USD"/>
    <x v="1576"/>
    <n v="1337977248"/>
    <b v="0"/>
    <n v="2"/>
    <b v="0"/>
    <s v="publishing/art books"/>
    <n v="5.4999999999999997E-3"/>
    <n v="27.5"/>
    <x v="3"/>
    <s v="art books"/>
    <x v="1577"/>
    <d v="2012-07-24T15:20:48"/>
  </r>
  <r>
    <x v="1"/>
    <s v="US"/>
    <s v="USD"/>
    <x v="1577"/>
    <n v="1281317691"/>
    <b v="0"/>
    <n v="4"/>
    <b v="0"/>
    <s v="publishing/art books"/>
    <n v="0.10806536636794939"/>
    <n v="51.25"/>
    <x v="3"/>
    <s v="art books"/>
    <x v="1578"/>
    <d v="2010-09-01T21:00:00"/>
  </r>
  <r>
    <x v="1"/>
    <s v="US"/>
    <s v="USD"/>
    <x v="1578"/>
    <n v="1374882891"/>
    <b v="0"/>
    <n v="2"/>
    <b v="0"/>
    <s v="publishing/art books"/>
    <n v="8.4008400840084006E-3"/>
    <n v="14"/>
    <x v="3"/>
    <s v="art books"/>
    <x v="1579"/>
    <d v="2013-08-28T18:54:51"/>
  </r>
  <r>
    <x v="1"/>
    <s v="US"/>
    <s v="USD"/>
    <x v="1579"/>
    <n v="1332378726"/>
    <b v="0"/>
    <n v="0"/>
    <b v="0"/>
    <s v="publishing/art books"/>
    <n v="0"/>
    <e v="#DIV/0!"/>
    <x v="3"/>
    <s v="art books"/>
    <x v="1580"/>
    <d v="2012-05-20T20:12:06"/>
  </r>
  <r>
    <x v="2"/>
    <s v="GB"/>
    <s v="GBP"/>
    <x v="1580"/>
    <n v="1447757190"/>
    <b v="0"/>
    <n v="1"/>
    <b v="0"/>
    <s v="photography/places"/>
    <n v="5.0000000000000001E-3"/>
    <n v="5"/>
    <x v="8"/>
    <s v="places"/>
    <x v="1581"/>
    <d v="2015-12-19T05:46:30"/>
  </r>
  <r>
    <x v="2"/>
    <s v="US"/>
    <s v="USD"/>
    <x v="1581"/>
    <n v="1440961053"/>
    <b v="0"/>
    <n v="3"/>
    <b v="0"/>
    <s v="photography/places"/>
    <n v="9.2999999999999999E-2"/>
    <n v="31"/>
    <x v="8"/>
    <s v="places"/>
    <x v="1582"/>
    <d v="2015-10-26T16:20:00"/>
  </r>
  <r>
    <x v="2"/>
    <s v="GB"/>
    <s v="GBP"/>
    <x v="1582"/>
    <n v="1409089391"/>
    <b v="0"/>
    <n v="1"/>
    <b v="0"/>
    <s v="photography/places"/>
    <n v="7.5000000000000002E-4"/>
    <n v="15"/>
    <x v="8"/>
    <s v="places"/>
    <x v="1583"/>
    <d v="2014-09-25T16:43:11"/>
  </r>
  <r>
    <x v="2"/>
    <s v="US"/>
    <s v="USD"/>
    <x v="1583"/>
    <n v="1400600101"/>
    <b v="0"/>
    <n v="0"/>
    <b v="0"/>
    <s v="photography/places"/>
    <n v="0"/>
    <e v="#DIV/0!"/>
    <x v="8"/>
    <s v="places"/>
    <x v="1584"/>
    <d v="2014-05-30T10:35:01"/>
  </r>
  <r>
    <x v="2"/>
    <s v="CA"/>
    <s v="CAD"/>
    <x v="1584"/>
    <n v="1480800568"/>
    <b v="0"/>
    <n v="12"/>
    <b v="0"/>
    <s v="photography/places"/>
    <n v="0.79"/>
    <n v="131.66666666666666"/>
    <x v="8"/>
    <s v="places"/>
    <x v="1585"/>
    <d v="2016-12-25T06:00:00"/>
  </r>
  <r>
    <x v="2"/>
    <s v="US"/>
    <s v="USD"/>
    <x v="1585"/>
    <n v="1425609022"/>
    <b v="0"/>
    <n v="0"/>
    <b v="0"/>
    <s v="photography/places"/>
    <n v="0"/>
    <e v="#DIV/0!"/>
    <x v="8"/>
    <s v="places"/>
    <x v="1586"/>
    <d v="2015-04-04T20:30:22"/>
  </r>
  <r>
    <x v="2"/>
    <s v="US"/>
    <s v="USD"/>
    <x v="1586"/>
    <n v="1415918965"/>
    <b v="0"/>
    <n v="1"/>
    <b v="0"/>
    <s v="photography/places"/>
    <n v="1.3333333333333334E-4"/>
    <n v="1"/>
    <x v="8"/>
    <s v="places"/>
    <x v="1587"/>
    <d v="2014-12-13T17:49:25"/>
  </r>
  <r>
    <x v="2"/>
    <s v="US"/>
    <s v="USD"/>
    <x v="1587"/>
    <n v="1420091999"/>
    <b v="0"/>
    <n v="0"/>
    <b v="0"/>
    <s v="photography/places"/>
    <n v="0"/>
    <e v="#DIV/0!"/>
    <x v="8"/>
    <s v="places"/>
    <x v="1588"/>
    <d v="2015-01-31T15:12:00"/>
  </r>
  <r>
    <x v="2"/>
    <s v="US"/>
    <s v="USD"/>
    <x v="1588"/>
    <n v="1441841886"/>
    <b v="0"/>
    <n v="0"/>
    <b v="0"/>
    <s v="photography/places"/>
    <n v="0"/>
    <e v="#DIV/0!"/>
    <x v="8"/>
    <s v="places"/>
    <x v="1589"/>
    <d v="2015-10-09T18:38:06"/>
  </r>
  <r>
    <x v="2"/>
    <s v="IT"/>
    <s v="EUR"/>
    <x v="1589"/>
    <n v="1440448464"/>
    <b v="0"/>
    <n v="2"/>
    <b v="0"/>
    <s v="photography/places"/>
    <n v="1.7000000000000001E-2"/>
    <n v="510"/>
    <x v="8"/>
    <s v="places"/>
    <x v="1590"/>
    <d v="2015-09-23T15:34:24"/>
  </r>
  <r>
    <x v="2"/>
    <s v="GB"/>
    <s v="GBP"/>
    <x v="1590"/>
    <n v="1457112341"/>
    <b v="0"/>
    <n v="92"/>
    <b v="0"/>
    <s v="photography/places"/>
    <n v="0.29228571428571426"/>
    <n v="44.478260869565219"/>
    <x v="8"/>
    <s v="places"/>
    <x v="1591"/>
    <d v="2016-04-03T11:25:41"/>
  </r>
  <r>
    <x v="2"/>
    <s v="US"/>
    <s v="USD"/>
    <x v="1591"/>
    <n v="1423619085"/>
    <b v="0"/>
    <n v="0"/>
    <b v="0"/>
    <s v="photography/places"/>
    <n v="0"/>
    <e v="#DIV/0!"/>
    <x v="8"/>
    <s v="places"/>
    <x v="1592"/>
    <d v="2015-03-27T19:44:45"/>
  </r>
  <r>
    <x v="2"/>
    <s v="US"/>
    <s v="USD"/>
    <x v="1592"/>
    <n v="1422562655"/>
    <b v="0"/>
    <n v="3"/>
    <b v="0"/>
    <s v="photography/places"/>
    <n v="1.3636363636363637E-4"/>
    <n v="1"/>
    <x v="8"/>
    <s v="places"/>
    <x v="1593"/>
    <d v="2015-02-28T15:17:35"/>
  </r>
  <r>
    <x v="2"/>
    <s v="US"/>
    <s v="USD"/>
    <x v="1593"/>
    <n v="1458147982"/>
    <b v="0"/>
    <n v="10"/>
    <b v="0"/>
    <s v="photography/places"/>
    <n v="0.20499999999999999"/>
    <n v="20.5"/>
    <x v="8"/>
    <s v="places"/>
    <x v="1594"/>
    <d v="2016-05-15T11:21:00"/>
  </r>
  <r>
    <x v="2"/>
    <s v="US"/>
    <s v="USD"/>
    <x v="1594"/>
    <n v="1400634728"/>
    <b v="0"/>
    <n v="7"/>
    <b v="0"/>
    <s v="photography/places"/>
    <n v="2.8E-3"/>
    <n v="40"/>
    <x v="8"/>
    <s v="places"/>
    <x v="1595"/>
    <d v="2014-06-18T15:13:00"/>
  </r>
  <r>
    <x v="2"/>
    <s v="GB"/>
    <s v="GBP"/>
    <x v="1595"/>
    <n v="1414577969"/>
    <b v="0"/>
    <n v="3"/>
    <b v="0"/>
    <s v="photography/places"/>
    <n v="2.3076923076923078E-2"/>
    <n v="25"/>
    <x v="8"/>
    <s v="places"/>
    <x v="1596"/>
    <d v="2014-12-13T06:19:29"/>
  </r>
  <r>
    <x v="2"/>
    <s v="US"/>
    <s v="USD"/>
    <x v="1596"/>
    <n v="1471768197"/>
    <b v="0"/>
    <n v="0"/>
    <b v="0"/>
    <s v="photography/places"/>
    <n v="0"/>
    <e v="#DIV/0!"/>
    <x v="8"/>
    <s v="places"/>
    <x v="1597"/>
    <d v="2016-09-20T03:29:57"/>
  </r>
  <r>
    <x v="2"/>
    <s v="US"/>
    <s v="USD"/>
    <x v="1597"/>
    <n v="1432742458"/>
    <b v="0"/>
    <n v="1"/>
    <b v="0"/>
    <s v="photography/places"/>
    <n v="1.25E-3"/>
    <n v="1"/>
    <x v="8"/>
    <s v="places"/>
    <x v="1598"/>
    <d v="2015-07-26T11:00:58"/>
  </r>
  <r>
    <x v="2"/>
    <s v="GB"/>
    <s v="GBP"/>
    <x v="1598"/>
    <n v="1457528176"/>
    <b v="0"/>
    <n v="0"/>
    <b v="0"/>
    <s v="photography/places"/>
    <n v="0"/>
    <e v="#DIV/0!"/>
    <x v="8"/>
    <s v="places"/>
    <x v="1599"/>
    <d v="2016-04-08T06:56:16"/>
  </r>
  <r>
    <x v="2"/>
    <s v="US"/>
    <s v="USD"/>
    <x v="1599"/>
    <n v="1401585752"/>
    <b v="0"/>
    <n v="9"/>
    <b v="0"/>
    <s v="photography/places"/>
    <n v="7.3400000000000007E-2"/>
    <n v="40.777777777777779"/>
    <x v="8"/>
    <s v="places"/>
    <x v="1600"/>
    <d v="2014-07-15T00:11:00"/>
  </r>
  <r>
    <x v="0"/>
    <s v="US"/>
    <s v="USD"/>
    <x v="1600"/>
    <n v="1301969633"/>
    <b v="0"/>
    <n v="56"/>
    <b v="1"/>
    <s v="music/rock"/>
    <n v="1.082492"/>
    <n v="48.325535714285714"/>
    <x v="4"/>
    <s v="rock"/>
    <x v="1601"/>
    <d v="2011-05-04T21:13:53"/>
  </r>
  <r>
    <x v="0"/>
    <s v="US"/>
    <s v="USD"/>
    <x v="1601"/>
    <n v="1314947317"/>
    <b v="0"/>
    <n v="32"/>
    <b v="1"/>
    <s v="music/rock"/>
    <n v="1.0016666666666667"/>
    <n v="46.953125"/>
    <x v="4"/>
    <s v="rock"/>
    <x v="1602"/>
    <d v="2011-10-14T18:00:00"/>
  </r>
  <r>
    <x v="0"/>
    <s v="US"/>
    <s v="USD"/>
    <x v="1602"/>
    <n v="1322539459"/>
    <b v="0"/>
    <n v="30"/>
    <b v="1"/>
    <s v="music/rock"/>
    <n v="1.0003299999999999"/>
    <n v="66.688666666666663"/>
    <x v="4"/>
    <s v="rock"/>
    <x v="1603"/>
    <d v="2012-01-27T23:04:19"/>
  </r>
  <r>
    <x v="0"/>
    <s v="US"/>
    <s v="USD"/>
    <x v="1603"/>
    <n v="1328559435"/>
    <b v="0"/>
    <n v="70"/>
    <b v="1"/>
    <s v="music/rock"/>
    <n v="1.2210714285714286"/>
    <n v="48.842857142857142"/>
    <x v="4"/>
    <s v="rock"/>
    <x v="1604"/>
    <d v="2012-03-17T14:17:15"/>
  </r>
  <r>
    <x v="0"/>
    <s v="US"/>
    <s v="USD"/>
    <x v="1604"/>
    <n v="1311380313"/>
    <b v="0"/>
    <n v="44"/>
    <b v="1"/>
    <s v="music/rock"/>
    <n v="1.0069333333333335"/>
    <n v="137.30909090909091"/>
    <x v="4"/>
    <s v="rock"/>
    <x v="1605"/>
    <d v="2011-08-01T02:00:00"/>
  </r>
  <r>
    <x v="0"/>
    <s v="US"/>
    <s v="USD"/>
    <x v="1605"/>
    <n v="1293158438"/>
    <b v="0"/>
    <n v="92"/>
    <b v="1"/>
    <s v="music/rock"/>
    <n v="1.01004125"/>
    <n v="87.829673913043479"/>
    <x v="4"/>
    <s v="rock"/>
    <x v="1606"/>
    <d v="2011-03-23T20:40:38"/>
  </r>
  <r>
    <x v="0"/>
    <s v="US"/>
    <s v="USD"/>
    <x v="1606"/>
    <n v="1337887451"/>
    <b v="0"/>
    <n v="205"/>
    <b v="1"/>
    <s v="music/rock"/>
    <n v="1.4511000000000001"/>
    <n v="70.785365853658533"/>
    <x v="4"/>
    <s v="rock"/>
    <x v="1607"/>
    <d v="2012-06-14T14:24:11"/>
  </r>
  <r>
    <x v="0"/>
    <s v="US"/>
    <s v="USD"/>
    <x v="1607"/>
    <n v="1385754986"/>
    <b v="0"/>
    <n v="23"/>
    <b v="1"/>
    <s v="music/rock"/>
    <n v="1.0125"/>
    <n v="52.826086956521742"/>
    <x v="4"/>
    <s v="rock"/>
    <x v="1608"/>
    <d v="2014-01-01T00:26:00"/>
  </r>
  <r>
    <x v="0"/>
    <s v="US"/>
    <s v="USD"/>
    <x v="1608"/>
    <n v="1315612909"/>
    <b v="0"/>
    <n v="4"/>
    <b v="1"/>
    <s v="music/rock"/>
    <n v="1.1833333333333333"/>
    <n v="443.75"/>
    <x v="4"/>
    <s v="rock"/>
    <x v="1609"/>
    <d v="2011-11-02T03:00:00"/>
  </r>
  <r>
    <x v="0"/>
    <s v="US"/>
    <s v="USD"/>
    <x v="1609"/>
    <n v="1353017510"/>
    <b v="0"/>
    <n v="112"/>
    <b v="1"/>
    <s v="music/rock"/>
    <n v="2.7185000000000001"/>
    <n v="48.544642857142854"/>
    <x v="4"/>
    <s v="rock"/>
    <x v="1610"/>
    <d v="2012-12-15T17:11:50"/>
  </r>
  <r>
    <x v="0"/>
    <s v="US"/>
    <s v="USD"/>
    <x v="1610"/>
    <n v="1368576032"/>
    <b v="0"/>
    <n v="27"/>
    <b v="1"/>
    <s v="music/rock"/>
    <n v="1.25125"/>
    <n v="37.074074074074076"/>
    <x v="4"/>
    <s v="rock"/>
    <x v="1611"/>
    <d v="2013-06-04T19:00:32"/>
  </r>
  <r>
    <x v="0"/>
    <s v="US"/>
    <s v="USD"/>
    <x v="1611"/>
    <n v="1354568384"/>
    <b v="0"/>
    <n v="11"/>
    <b v="1"/>
    <s v="music/rock"/>
    <n v="1.1000000000000001"/>
    <n v="50"/>
    <x v="4"/>
    <s v="rock"/>
    <x v="1612"/>
    <d v="2013-01-02T15:59:44"/>
  </r>
  <r>
    <x v="0"/>
    <s v="US"/>
    <s v="USD"/>
    <x v="1612"/>
    <n v="1340329202"/>
    <b v="0"/>
    <n v="26"/>
    <b v="1"/>
    <s v="music/rock"/>
    <n v="1.0149999999999999"/>
    <n v="39.03846153846154"/>
    <x v="4"/>
    <s v="rock"/>
    <x v="1613"/>
    <d v="2012-07-21T20:40:02"/>
  </r>
  <r>
    <x v="0"/>
    <s v="US"/>
    <s v="USD"/>
    <x v="1613"/>
    <n v="1401924769"/>
    <b v="0"/>
    <n v="77"/>
    <b v="1"/>
    <s v="music/rock"/>
    <n v="1.0269999999999999"/>
    <n v="66.688311688311686"/>
    <x v="4"/>
    <s v="rock"/>
    <x v="1614"/>
    <d v="2014-08-03T12:00:00"/>
  </r>
  <r>
    <x v="0"/>
    <s v="US"/>
    <s v="USD"/>
    <x v="1614"/>
    <n v="1319850796"/>
    <b v="0"/>
    <n v="136"/>
    <b v="1"/>
    <s v="music/rock"/>
    <n v="1.1412500000000001"/>
    <n v="67.132352941176464"/>
    <x v="4"/>
    <s v="rock"/>
    <x v="1615"/>
    <d v="2011-12-12T21:13:16"/>
  </r>
  <r>
    <x v="0"/>
    <s v="US"/>
    <s v="USD"/>
    <x v="1615"/>
    <n v="1350061821"/>
    <b v="0"/>
    <n v="157"/>
    <b v="1"/>
    <s v="music/rock"/>
    <n v="1.042"/>
    <n v="66.369426751592357"/>
    <x v="4"/>
    <s v="rock"/>
    <x v="1616"/>
    <d v="2012-11-22T17:00:00"/>
  </r>
  <r>
    <x v="0"/>
    <s v="US"/>
    <s v="USD"/>
    <x v="1616"/>
    <n v="1380470188"/>
    <b v="0"/>
    <n v="158"/>
    <b v="1"/>
    <s v="music/rock"/>
    <n v="1.4585714285714286"/>
    <n v="64.620253164556956"/>
    <x v="4"/>
    <s v="rock"/>
    <x v="1617"/>
    <d v="2013-11-01T14:00:00"/>
  </r>
  <r>
    <x v="0"/>
    <s v="US"/>
    <s v="USD"/>
    <x v="1617"/>
    <n v="1359301335"/>
    <b v="0"/>
    <n v="27"/>
    <b v="1"/>
    <s v="music/rock"/>
    <n v="1.0506666666666666"/>
    <n v="58.370370370370374"/>
    <x v="4"/>
    <s v="rock"/>
    <x v="1618"/>
    <d v="2013-03-08T10:42:15"/>
  </r>
  <r>
    <x v="0"/>
    <s v="US"/>
    <s v="USD"/>
    <x v="1618"/>
    <n v="1408940886"/>
    <b v="0"/>
    <n v="23"/>
    <b v="1"/>
    <s v="music/rock"/>
    <n v="1.3333333333333333"/>
    <n v="86.956521739130437"/>
    <x v="4"/>
    <s v="rock"/>
    <x v="1619"/>
    <d v="2014-09-14T23:28:06"/>
  </r>
  <r>
    <x v="0"/>
    <s v="US"/>
    <s v="USD"/>
    <x v="1619"/>
    <n v="1361002140"/>
    <b v="0"/>
    <n v="17"/>
    <b v="1"/>
    <s v="music/rock"/>
    <n v="1.1299999999999999"/>
    <n v="66.470588235294116"/>
    <x v="4"/>
    <s v="rock"/>
    <x v="1620"/>
    <d v="2013-02-23T03:09:00"/>
  </r>
  <r>
    <x v="0"/>
    <s v="US"/>
    <s v="USD"/>
    <x v="1620"/>
    <n v="1333550015"/>
    <b v="0"/>
    <n v="37"/>
    <b v="1"/>
    <s v="music/rock"/>
    <n v="1.212"/>
    <n v="163.78378378378378"/>
    <x v="4"/>
    <s v="rock"/>
    <x v="1621"/>
    <d v="2012-05-27T22:59:00"/>
  </r>
  <r>
    <x v="0"/>
    <s v="US"/>
    <s v="USD"/>
    <x v="1621"/>
    <n v="1415343874"/>
    <b v="0"/>
    <n v="65"/>
    <b v="1"/>
    <s v="music/rock"/>
    <n v="1.0172463768115942"/>
    <n v="107.98461538461538"/>
    <x v="4"/>
    <s v="rock"/>
    <x v="1622"/>
    <d v="2014-12-17T02:59:00"/>
  </r>
  <r>
    <x v="0"/>
    <s v="GB"/>
    <s v="GBP"/>
    <x v="1622"/>
    <n v="1372437089"/>
    <b v="0"/>
    <n v="18"/>
    <b v="1"/>
    <s v="music/rock"/>
    <n v="1.0106666666666666"/>
    <n v="42.111111111111114"/>
    <x v="4"/>
    <s v="rock"/>
    <x v="1623"/>
    <d v="2013-08-27T11:31:29"/>
  </r>
  <r>
    <x v="0"/>
    <s v="US"/>
    <s v="USD"/>
    <x v="1623"/>
    <n v="1354265335"/>
    <b v="0"/>
    <n v="25"/>
    <b v="1"/>
    <s v="music/rock"/>
    <n v="1.18"/>
    <n v="47.2"/>
    <x v="4"/>
    <s v="rock"/>
    <x v="1624"/>
    <d v="2013-01-09T03:48:55"/>
  </r>
  <r>
    <x v="0"/>
    <s v="US"/>
    <s v="USD"/>
    <x v="1624"/>
    <n v="1344962853"/>
    <b v="0"/>
    <n v="104"/>
    <b v="1"/>
    <s v="music/rock"/>
    <n v="1.5533333333333332"/>
    <n v="112.01923076923077"/>
    <x v="4"/>
    <s v="rock"/>
    <x v="1625"/>
    <d v="2012-09-11T11:47:33"/>
  </r>
  <r>
    <x v="0"/>
    <s v="US"/>
    <s v="USD"/>
    <x v="1625"/>
    <n v="1383337267"/>
    <b v="0"/>
    <n v="108"/>
    <b v="1"/>
    <s v="music/rock"/>
    <n v="1.0118750000000001"/>
    <n v="74.953703703703709"/>
    <x v="4"/>
    <s v="rock"/>
    <x v="1626"/>
    <d v="2013-12-01T16:21:07"/>
  </r>
  <r>
    <x v="0"/>
    <s v="US"/>
    <s v="USD"/>
    <x v="1626"/>
    <n v="1351011489"/>
    <b v="0"/>
    <n v="38"/>
    <b v="1"/>
    <s v="music/rock"/>
    <n v="1.17"/>
    <n v="61.578947368421055"/>
    <x v="4"/>
    <s v="rock"/>
    <x v="1627"/>
    <d v="2012-11-25T23:59:00"/>
  </r>
  <r>
    <x v="0"/>
    <s v="US"/>
    <s v="USD"/>
    <x v="1627"/>
    <n v="1400175682"/>
    <b v="0"/>
    <n v="88"/>
    <b v="1"/>
    <s v="music/rock"/>
    <n v="1.00925"/>
    <n v="45.875"/>
    <x v="4"/>
    <s v="rock"/>
    <x v="1628"/>
    <d v="2014-06-17T12:41:22"/>
  </r>
  <r>
    <x v="0"/>
    <s v="US"/>
    <s v="USD"/>
    <x v="1628"/>
    <n v="1389041333"/>
    <b v="0"/>
    <n v="82"/>
    <b v="1"/>
    <s v="music/rock"/>
    <n v="1.0366666666666666"/>
    <n v="75.853658536585371"/>
    <x v="4"/>
    <s v="rock"/>
    <x v="1629"/>
    <d v="2014-02-20T15:48:53"/>
  </r>
  <r>
    <x v="0"/>
    <s v="US"/>
    <s v="USD"/>
    <x v="1629"/>
    <n v="1328040375"/>
    <b v="0"/>
    <n v="126"/>
    <b v="1"/>
    <s v="music/rock"/>
    <n v="2.6524999999999999"/>
    <n v="84.206349206349202"/>
    <x v="4"/>
    <s v="rock"/>
    <x v="1630"/>
    <d v="2012-03-02T01:59:00"/>
  </r>
  <r>
    <x v="0"/>
    <s v="US"/>
    <s v="USD"/>
    <x v="1630"/>
    <n v="1347482261"/>
    <b v="0"/>
    <n v="133"/>
    <b v="1"/>
    <s v="music/rock"/>
    <n v="1.5590999999999999"/>
    <n v="117.22556390977444"/>
    <x v="4"/>
    <s v="rock"/>
    <x v="1631"/>
    <d v="2012-10-12T15:37:41"/>
  </r>
  <r>
    <x v="0"/>
    <s v="US"/>
    <s v="USD"/>
    <x v="1631"/>
    <n v="1311667854"/>
    <b v="0"/>
    <n v="47"/>
    <b v="1"/>
    <s v="music/rock"/>
    <n v="1.0162500000000001"/>
    <n v="86.489361702127653"/>
    <x v="4"/>
    <s v="rock"/>
    <x v="1632"/>
    <d v="2011-09-24T03:10:54"/>
  </r>
  <r>
    <x v="0"/>
    <s v="US"/>
    <s v="USD"/>
    <x v="1632"/>
    <n v="1324329156"/>
    <b v="0"/>
    <n v="58"/>
    <b v="1"/>
    <s v="music/rock"/>
    <n v="1"/>
    <n v="172.41379310344828"/>
    <x v="4"/>
    <s v="rock"/>
    <x v="1633"/>
    <d v="2012-01-16T00:00:00"/>
  </r>
  <r>
    <x v="0"/>
    <s v="US"/>
    <s v="USD"/>
    <x v="1633"/>
    <n v="1303706001"/>
    <b v="0"/>
    <n v="32"/>
    <b v="1"/>
    <s v="music/rock"/>
    <n v="1.0049999999999999"/>
    <n v="62.8125"/>
    <x v="4"/>
    <s v="rock"/>
    <x v="1634"/>
    <d v="2011-06-02T00:59:00"/>
  </r>
  <r>
    <x v="0"/>
    <s v="US"/>
    <s v="USD"/>
    <x v="1634"/>
    <n v="1463086261"/>
    <b v="0"/>
    <n v="37"/>
    <b v="1"/>
    <s v="music/rock"/>
    <n v="1.2529999999999999"/>
    <n v="67.729729729729726"/>
    <x v="4"/>
    <s v="rock"/>
    <x v="1635"/>
    <d v="2016-07-11T15:51:01"/>
  </r>
  <r>
    <x v="0"/>
    <s v="US"/>
    <s v="USD"/>
    <x v="1635"/>
    <n v="1304129088"/>
    <b v="0"/>
    <n v="87"/>
    <b v="1"/>
    <s v="music/rock"/>
    <n v="1.0355555555555556"/>
    <n v="53.5632183908046"/>
    <x v="4"/>
    <s v="rock"/>
    <x v="1636"/>
    <d v="2011-06-11T23:00:00"/>
  </r>
  <r>
    <x v="0"/>
    <s v="US"/>
    <s v="USD"/>
    <x v="1636"/>
    <n v="1257444140"/>
    <b v="0"/>
    <n v="15"/>
    <b v="1"/>
    <s v="music/rock"/>
    <n v="1.038"/>
    <n v="34.6"/>
    <x v="4"/>
    <s v="rock"/>
    <x v="1637"/>
    <d v="2009-12-31T18:39:00"/>
  </r>
  <r>
    <x v="0"/>
    <s v="US"/>
    <s v="USD"/>
    <x v="1637"/>
    <n v="1358180968"/>
    <b v="0"/>
    <n v="27"/>
    <b v="1"/>
    <s v="music/rock"/>
    <n v="1.05"/>
    <n v="38.888888888888886"/>
    <x v="4"/>
    <s v="rock"/>
    <x v="1638"/>
    <d v="2013-02-28T16:25:00"/>
  </r>
  <r>
    <x v="0"/>
    <s v="US"/>
    <s v="USD"/>
    <x v="1638"/>
    <n v="1328197165"/>
    <b v="0"/>
    <n v="19"/>
    <b v="1"/>
    <s v="music/rock"/>
    <n v="1"/>
    <n v="94.736842105263165"/>
    <x v="4"/>
    <s v="rock"/>
    <x v="1639"/>
    <d v="2012-03-03T10:39:25"/>
  </r>
  <r>
    <x v="0"/>
    <s v="US"/>
    <s v="USD"/>
    <x v="1639"/>
    <n v="1279603955"/>
    <b v="0"/>
    <n v="17"/>
    <b v="1"/>
    <s v="music/rock"/>
    <n v="1.6986000000000001"/>
    <n v="39.967058823529413"/>
    <x v="4"/>
    <s v="rock"/>
    <x v="1640"/>
    <d v="2010-08-02T20:59:00"/>
  </r>
  <r>
    <x v="0"/>
    <s v="US"/>
    <s v="USD"/>
    <x v="1640"/>
    <n v="1416406744"/>
    <b v="0"/>
    <n v="26"/>
    <b v="1"/>
    <s v="music/pop"/>
    <n v="1.014"/>
    <n v="97.5"/>
    <x v="4"/>
    <s v="pop"/>
    <x v="1641"/>
    <d v="2014-12-19T09:19:04"/>
  </r>
  <r>
    <x v="0"/>
    <s v="US"/>
    <s v="USD"/>
    <x v="1641"/>
    <n v="1306283727"/>
    <b v="0"/>
    <n v="28"/>
    <b v="1"/>
    <s v="music/pop"/>
    <n v="1"/>
    <n v="42.857142857142854"/>
    <x v="4"/>
    <s v="pop"/>
    <x v="1642"/>
    <d v="2011-06-13T19:35:27"/>
  </r>
  <r>
    <x v="0"/>
    <s v="US"/>
    <s v="USD"/>
    <x v="1642"/>
    <n v="1345924012"/>
    <b v="0"/>
    <n v="37"/>
    <b v="1"/>
    <s v="music/pop"/>
    <n v="1.2470000000000001"/>
    <n v="168.51351351351352"/>
    <x v="4"/>
    <s v="pop"/>
    <x v="1643"/>
    <d v="2012-09-24T14:46:52"/>
  </r>
  <r>
    <x v="0"/>
    <s v="US"/>
    <s v="USD"/>
    <x v="1643"/>
    <n v="1348363560"/>
    <b v="0"/>
    <n v="128"/>
    <b v="1"/>
    <s v="music/pop"/>
    <n v="1.095"/>
    <n v="85.546875"/>
    <x v="4"/>
    <s v="pop"/>
    <x v="1644"/>
    <d v="2012-11-21T21:26:00"/>
  </r>
  <r>
    <x v="0"/>
    <s v="US"/>
    <s v="USD"/>
    <x v="1644"/>
    <n v="1378306140"/>
    <b v="0"/>
    <n v="10"/>
    <b v="1"/>
    <s v="music/pop"/>
    <n v="1.1080000000000001"/>
    <n v="554"/>
    <x v="4"/>
    <s v="pop"/>
    <x v="1645"/>
    <d v="2013-09-18T09:49:00"/>
  </r>
  <r>
    <x v="0"/>
    <s v="GB"/>
    <s v="GBP"/>
    <x v="1645"/>
    <n v="1405248503"/>
    <b v="0"/>
    <n v="83"/>
    <b v="1"/>
    <s v="music/pop"/>
    <n v="1.1020000000000001"/>
    <n v="26.554216867469879"/>
    <x v="4"/>
    <s v="pop"/>
    <x v="1646"/>
    <d v="2014-08-14T13:11:00"/>
  </r>
  <r>
    <x v="0"/>
    <s v="US"/>
    <s v="USD"/>
    <x v="1646"/>
    <n v="1336643377"/>
    <b v="0"/>
    <n v="46"/>
    <b v="1"/>
    <s v="music/pop"/>
    <n v="1.0471999999999999"/>
    <n v="113.82608695652173"/>
    <x v="4"/>
    <s v="pop"/>
    <x v="1647"/>
    <d v="2012-06-09T04:49:37"/>
  </r>
  <r>
    <x v="0"/>
    <s v="US"/>
    <s v="USD"/>
    <x v="1647"/>
    <n v="1298048082"/>
    <b v="0"/>
    <n v="90"/>
    <b v="1"/>
    <s v="music/pop"/>
    <n v="1.2526086956521738"/>
    <n v="32.011111111111113"/>
    <x v="4"/>
    <s v="pop"/>
    <x v="1648"/>
    <d v="2011-03-20T10:54:42"/>
  </r>
  <r>
    <x v="0"/>
    <s v="US"/>
    <s v="USD"/>
    <x v="1648"/>
    <n v="1396974355"/>
    <b v="0"/>
    <n v="81"/>
    <b v="1"/>
    <s v="music/pop"/>
    <n v="1.0058763157894737"/>
    <n v="47.189259259259259"/>
    <x v="4"/>
    <s v="pop"/>
    <x v="1649"/>
    <d v="2014-05-23T11:25:55"/>
  </r>
  <r>
    <x v="0"/>
    <s v="US"/>
    <s v="USD"/>
    <x v="1649"/>
    <n v="1378722437"/>
    <b v="0"/>
    <n v="32"/>
    <b v="1"/>
    <s v="music/pop"/>
    <n v="1.4155"/>
    <n v="88.46875"/>
    <x v="4"/>
    <s v="pop"/>
    <x v="1650"/>
    <d v="2013-10-09T05:27:17"/>
  </r>
  <r>
    <x v="0"/>
    <s v="US"/>
    <s v="USD"/>
    <x v="1650"/>
    <n v="1300916220"/>
    <b v="0"/>
    <n v="20"/>
    <b v="1"/>
    <s v="music/pop"/>
    <n v="1.0075000000000001"/>
    <n v="100.75"/>
    <x v="4"/>
    <s v="pop"/>
    <x v="1651"/>
    <d v="2011-04-26T01:59:00"/>
  </r>
  <r>
    <x v="0"/>
    <s v="US"/>
    <s v="USD"/>
    <x v="1651"/>
    <n v="1382701793"/>
    <b v="0"/>
    <n v="70"/>
    <b v="1"/>
    <s v="music/pop"/>
    <n v="1.0066666666666666"/>
    <n v="64.714285714285708"/>
    <x v="4"/>
    <s v="pop"/>
    <x v="1652"/>
    <d v="2013-11-24T07:49:53"/>
  </r>
  <r>
    <x v="0"/>
    <s v="US"/>
    <s v="USD"/>
    <x v="1652"/>
    <n v="1300996896"/>
    <b v="0"/>
    <n v="168"/>
    <b v="1"/>
    <s v="music/pop"/>
    <n v="1.7423040000000001"/>
    <n v="51.854285714285716"/>
    <x v="4"/>
    <s v="pop"/>
    <x v="1653"/>
    <d v="2011-04-24T15:01:36"/>
  </r>
  <r>
    <x v="0"/>
    <s v="US"/>
    <s v="USD"/>
    <x v="1653"/>
    <n v="1332192160"/>
    <b v="0"/>
    <n v="34"/>
    <b v="1"/>
    <s v="music/pop"/>
    <n v="1.199090909090909"/>
    <n v="38.794117647058826"/>
    <x v="4"/>
    <s v="pop"/>
    <x v="1654"/>
    <d v="2012-04-18T16:22:40"/>
  </r>
  <r>
    <x v="0"/>
    <s v="US"/>
    <s v="USD"/>
    <x v="1654"/>
    <n v="1331060420"/>
    <b v="0"/>
    <n v="48"/>
    <b v="1"/>
    <s v="music/pop"/>
    <n v="1.4286666666666668"/>
    <n v="44.645833333333336"/>
    <x v="4"/>
    <s v="pop"/>
    <x v="1655"/>
    <d v="2012-04-05T13:00:20"/>
  </r>
  <r>
    <x v="0"/>
    <s v="US"/>
    <s v="USD"/>
    <x v="1655"/>
    <n v="1352845052"/>
    <b v="0"/>
    <n v="48"/>
    <b v="1"/>
    <s v="music/pop"/>
    <n v="1.0033493333333334"/>
    <n v="156.77333333333334"/>
    <x v="4"/>
    <s v="pop"/>
    <x v="1656"/>
    <d v="2012-12-13T17:17:32"/>
  </r>
  <r>
    <x v="0"/>
    <s v="US"/>
    <s v="USD"/>
    <x v="1656"/>
    <n v="1335293168"/>
    <b v="0"/>
    <n v="221"/>
    <b v="1"/>
    <s v="music/pop"/>
    <n v="1.0493380000000001"/>
    <n v="118.70339366515837"/>
    <x v="4"/>
    <s v="pop"/>
    <x v="1657"/>
    <d v="2012-05-24T13:46:08"/>
  </r>
  <r>
    <x v="0"/>
    <s v="US"/>
    <s v="USD"/>
    <x v="1657"/>
    <n v="1352524767"/>
    <b v="0"/>
    <n v="107"/>
    <b v="1"/>
    <s v="music/pop"/>
    <n v="1.3223333333333334"/>
    <n v="74.149532710280369"/>
    <x v="4"/>
    <s v="pop"/>
    <x v="1658"/>
    <d v="2012-12-18T09:20:00"/>
  </r>
  <r>
    <x v="0"/>
    <s v="GB"/>
    <s v="GBP"/>
    <x v="1658"/>
    <n v="1384811721"/>
    <b v="0"/>
    <n v="45"/>
    <b v="1"/>
    <s v="music/pop"/>
    <n v="1.1279999999999999"/>
    <n v="12.533333333333333"/>
    <x v="4"/>
    <s v="pop"/>
    <x v="1659"/>
    <d v="2013-12-17T07:00:00"/>
  </r>
  <r>
    <x v="0"/>
    <s v="IT"/>
    <s v="EUR"/>
    <x v="1659"/>
    <n v="1459355950"/>
    <b v="0"/>
    <n v="36"/>
    <b v="1"/>
    <s v="music/pop"/>
    <n v="12.5375"/>
    <n v="27.861111111111111"/>
    <x v="4"/>
    <s v="pop"/>
    <x v="1660"/>
    <d v="2016-04-30T16:59:00"/>
  </r>
  <r>
    <x v="0"/>
    <s v="AT"/>
    <s v="EUR"/>
    <x v="1660"/>
    <n v="1449359831"/>
    <b v="0"/>
    <n v="101"/>
    <b v="1"/>
    <s v="music/pop"/>
    <n v="1.0250632911392406"/>
    <n v="80.178217821782184"/>
    <x v="4"/>
    <s v="pop"/>
    <x v="1661"/>
    <d v="2016-01-17T16:00:00"/>
  </r>
  <r>
    <x v="0"/>
    <s v="US"/>
    <s v="USD"/>
    <x v="1661"/>
    <n v="1320122736"/>
    <b v="0"/>
    <n v="62"/>
    <b v="1"/>
    <s v="music/pop"/>
    <n v="1.026375"/>
    <n v="132.43548387096774"/>
    <x v="4"/>
    <s v="pop"/>
    <x v="1662"/>
    <d v="2011-12-31T00:45:36"/>
  </r>
  <r>
    <x v="0"/>
    <s v="US"/>
    <s v="USD"/>
    <x v="1662"/>
    <n v="1420158707"/>
    <b v="0"/>
    <n v="32"/>
    <b v="1"/>
    <s v="music/pop"/>
    <n v="1.08"/>
    <n v="33.75"/>
    <x v="4"/>
    <s v="pop"/>
    <x v="1663"/>
    <d v="2015-01-31T19:31:47"/>
  </r>
  <r>
    <x v="0"/>
    <s v="US"/>
    <s v="USD"/>
    <x v="1663"/>
    <n v="1328033818"/>
    <b v="0"/>
    <n v="89"/>
    <b v="1"/>
    <s v="music/pop"/>
    <n v="1.2240879999999998"/>
    <n v="34.384494382022467"/>
    <x v="4"/>
    <s v="pop"/>
    <x v="1664"/>
    <d v="2012-03-15T22:59:00"/>
  </r>
  <r>
    <x v="0"/>
    <s v="US"/>
    <s v="USD"/>
    <x v="1664"/>
    <n v="1295624113"/>
    <b v="0"/>
    <n v="93"/>
    <b v="1"/>
    <s v="music/pop"/>
    <n v="1.1945714285714286"/>
    <n v="44.956989247311824"/>
    <x v="4"/>
    <s v="pop"/>
    <x v="1665"/>
    <d v="2011-02-21T22:00:00"/>
  </r>
  <r>
    <x v="0"/>
    <s v="US"/>
    <s v="USD"/>
    <x v="1665"/>
    <n v="1361858673"/>
    <b v="0"/>
    <n v="98"/>
    <b v="1"/>
    <s v="music/pop"/>
    <n v="1.6088"/>
    <n v="41.04081632653061"/>
    <x v="4"/>
    <s v="pop"/>
    <x v="1666"/>
    <d v="2013-03-28T00:04:33"/>
  </r>
  <r>
    <x v="0"/>
    <s v="US"/>
    <s v="USD"/>
    <x v="1666"/>
    <n v="1392169298"/>
    <b v="0"/>
    <n v="82"/>
    <b v="1"/>
    <s v="music/pop"/>
    <n v="1.2685294117647059"/>
    <n v="52.597560975609753"/>
    <x v="4"/>
    <s v="pop"/>
    <x v="1667"/>
    <d v="2014-03-11T01:59:00"/>
  </r>
  <r>
    <x v="0"/>
    <s v="US"/>
    <s v="USD"/>
    <x v="1667"/>
    <n v="1319859339"/>
    <b v="0"/>
    <n v="116"/>
    <b v="1"/>
    <s v="music/pop"/>
    <n v="1.026375"/>
    <n v="70.784482758620683"/>
    <x v="4"/>
    <s v="pop"/>
    <x v="1668"/>
    <d v="2011-11-27T23:35:39"/>
  </r>
  <r>
    <x v="0"/>
    <s v="US"/>
    <s v="USD"/>
    <x v="1668"/>
    <n v="1459545276"/>
    <b v="0"/>
    <n v="52"/>
    <b v="1"/>
    <s v="music/pop"/>
    <n v="1.3975"/>
    <n v="53.75"/>
    <x v="4"/>
    <s v="pop"/>
    <x v="1669"/>
    <d v="2016-05-31T16:14:36"/>
  </r>
  <r>
    <x v="0"/>
    <s v="US"/>
    <s v="USD"/>
    <x v="1669"/>
    <n v="1273961999"/>
    <b v="0"/>
    <n v="23"/>
    <b v="1"/>
    <s v="music/pop"/>
    <n v="1.026"/>
    <n v="44.608695652173914"/>
    <x v="4"/>
    <s v="pop"/>
    <x v="1670"/>
    <d v="2010-07-04T23:00:00"/>
  </r>
  <r>
    <x v="0"/>
    <s v="US"/>
    <s v="USD"/>
    <x v="1670"/>
    <n v="1467464614"/>
    <b v="0"/>
    <n v="77"/>
    <b v="1"/>
    <s v="music/pop"/>
    <n v="1.0067349999999999"/>
    <n v="26.148961038961041"/>
    <x v="4"/>
    <s v="pop"/>
    <x v="1671"/>
    <d v="2016-08-01T08:03:34"/>
  </r>
  <r>
    <x v="0"/>
    <s v="US"/>
    <s v="USD"/>
    <x v="1671"/>
    <n v="1336232730"/>
    <b v="0"/>
    <n v="49"/>
    <b v="1"/>
    <s v="music/pop"/>
    <n v="1.1294117647058823"/>
    <n v="39.183673469387756"/>
    <x v="4"/>
    <s v="pop"/>
    <x v="1672"/>
    <d v="2012-06-04T10:45:30"/>
  </r>
  <r>
    <x v="0"/>
    <s v="US"/>
    <s v="USD"/>
    <x v="1672"/>
    <n v="1423083892"/>
    <b v="0"/>
    <n v="59"/>
    <b v="1"/>
    <s v="music/pop"/>
    <n v="1.2809523809523808"/>
    <n v="45.593220338983052"/>
    <x v="4"/>
    <s v="pop"/>
    <x v="1673"/>
    <d v="2015-03-06T16:04:52"/>
  </r>
  <r>
    <x v="0"/>
    <s v="US"/>
    <s v="USD"/>
    <x v="1673"/>
    <n v="1468852306"/>
    <b v="0"/>
    <n v="113"/>
    <b v="1"/>
    <s v="music/pop"/>
    <n v="2.0169999999999999"/>
    <n v="89.247787610619469"/>
    <x v="4"/>
    <s v="pop"/>
    <x v="1674"/>
    <d v="2016-08-18T01:59:00"/>
  </r>
  <r>
    <x v="0"/>
    <s v="US"/>
    <s v="USD"/>
    <x v="1674"/>
    <n v="1316194540"/>
    <b v="0"/>
    <n v="34"/>
    <b v="1"/>
    <s v="music/pop"/>
    <n v="1.37416"/>
    <n v="40.416470588235299"/>
    <x v="4"/>
    <s v="pop"/>
    <x v="1675"/>
    <d v="2011-10-16T17:03:00"/>
  </r>
  <r>
    <x v="0"/>
    <s v="US"/>
    <s v="USD"/>
    <x v="1675"/>
    <n v="1330968347"/>
    <b v="0"/>
    <n v="42"/>
    <b v="1"/>
    <s v="music/pop"/>
    <n v="1.1533333333333333"/>
    <n v="82.38095238095238"/>
    <x v="4"/>
    <s v="pop"/>
    <x v="1676"/>
    <d v="2012-04-20T22:59:00"/>
  </r>
  <r>
    <x v="0"/>
    <s v="ES"/>
    <s v="EUR"/>
    <x v="1676"/>
    <n v="1455615976"/>
    <b v="0"/>
    <n v="42"/>
    <b v="1"/>
    <s v="music/pop"/>
    <n v="1.1166666666666667"/>
    <n v="159.52380952380952"/>
    <x v="4"/>
    <s v="pop"/>
    <x v="1677"/>
    <d v="2016-04-16T00:59:00"/>
  </r>
  <r>
    <x v="0"/>
    <s v="US"/>
    <s v="USD"/>
    <x v="1677"/>
    <n v="1390509071"/>
    <b v="0"/>
    <n v="49"/>
    <b v="1"/>
    <s v="music/pop"/>
    <n v="1.1839999999999999"/>
    <n v="36.244897959183675"/>
    <x v="4"/>
    <s v="pop"/>
    <x v="1678"/>
    <d v="2014-02-06T15:31:11"/>
  </r>
  <r>
    <x v="0"/>
    <s v="US"/>
    <s v="USD"/>
    <x v="1678"/>
    <n v="1309311545"/>
    <b v="0"/>
    <n v="56"/>
    <b v="1"/>
    <s v="music/pop"/>
    <n v="1.75"/>
    <n v="62.5"/>
    <x v="4"/>
    <s v="pop"/>
    <x v="1679"/>
    <d v="2011-07-21T20:39:05"/>
  </r>
  <r>
    <x v="0"/>
    <s v="US"/>
    <s v="USD"/>
    <x v="1679"/>
    <n v="1402596667"/>
    <b v="0"/>
    <n v="25"/>
    <b v="1"/>
    <s v="music/pop"/>
    <n v="1.175"/>
    <n v="47"/>
    <x v="4"/>
    <s v="pop"/>
    <x v="1680"/>
    <d v="2014-07-12T13:11:07"/>
  </r>
  <r>
    <x v="3"/>
    <s v="US"/>
    <s v="USD"/>
    <x v="1680"/>
    <n v="1486522484"/>
    <b v="0"/>
    <n v="884"/>
    <b v="0"/>
    <s v="music/faith"/>
    <n v="1.0142212307692309"/>
    <n v="74.575090497737563"/>
    <x v="4"/>
    <s v="faith"/>
    <x v="1681"/>
    <d v="2017-03-28T21:00:00"/>
  </r>
  <r>
    <x v="3"/>
    <s v="US"/>
    <s v="USD"/>
    <x v="1681"/>
    <n v="1486962460"/>
    <b v="0"/>
    <n v="0"/>
    <b v="0"/>
    <s v="music/faith"/>
    <n v="0"/>
    <e v="#DIV/0!"/>
    <x v="4"/>
    <s v="faith"/>
    <x v="1682"/>
    <d v="2017-04-13T23:07:40"/>
  </r>
  <r>
    <x v="3"/>
    <s v="FR"/>
    <s v="EUR"/>
    <x v="1682"/>
    <n v="1489517138"/>
    <b v="0"/>
    <n v="10"/>
    <b v="0"/>
    <s v="music/faith"/>
    <n v="0.21714285714285714"/>
    <n v="76"/>
    <x v="4"/>
    <s v="faith"/>
    <x v="1683"/>
    <d v="2017-04-07T13:45:38"/>
  </r>
  <r>
    <x v="3"/>
    <s v="US"/>
    <s v="USD"/>
    <x v="1683"/>
    <n v="1487360041"/>
    <b v="0"/>
    <n v="101"/>
    <b v="0"/>
    <s v="music/faith"/>
    <n v="1.0912500000000001"/>
    <n v="86.43564356435644"/>
    <x v="4"/>
    <s v="faith"/>
    <x v="1684"/>
    <d v="2017-03-17T13:34:01"/>
  </r>
  <r>
    <x v="3"/>
    <s v="US"/>
    <s v="USD"/>
    <x v="1684"/>
    <n v="1487743223"/>
    <b v="0"/>
    <n v="15"/>
    <b v="0"/>
    <s v="music/faith"/>
    <n v="1.0285714285714285"/>
    <n v="24"/>
    <x v="4"/>
    <s v="faith"/>
    <x v="1685"/>
    <d v="2017-03-24T00:00:23"/>
  </r>
  <r>
    <x v="3"/>
    <s v="CA"/>
    <s v="CAD"/>
    <x v="1685"/>
    <n v="1488140119"/>
    <b v="0"/>
    <n v="1"/>
    <b v="0"/>
    <s v="music/faith"/>
    <n v="3.5999999999999999E-3"/>
    <n v="18"/>
    <x v="4"/>
    <s v="faith"/>
    <x v="1686"/>
    <d v="2017-04-27T14:15:19"/>
  </r>
  <r>
    <x v="3"/>
    <s v="US"/>
    <s v="USD"/>
    <x v="1686"/>
    <n v="1488935245"/>
    <b v="0"/>
    <n v="39"/>
    <b v="0"/>
    <s v="music/faith"/>
    <n v="0.3125"/>
    <n v="80.128205128205124"/>
    <x v="4"/>
    <s v="faith"/>
    <x v="1687"/>
    <d v="2017-04-10T15:15:00"/>
  </r>
  <r>
    <x v="3"/>
    <s v="US"/>
    <s v="USD"/>
    <x v="1687"/>
    <n v="1489150194"/>
    <b v="0"/>
    <n v="7"/>
    <b v="0"/>
    <s v="music/faith"/>
    <n v="0.443"/>
    <n v="253.14285714285714"/>
    <x v="4"/>
    <s v="faith"/>
    <x v="1688"/>
    <d v="2017-04-09T06:49:54"/>
  </r>
  <r>
    <x v="3"/>
    <s v="US"/>
    <s v="USD"/>
    <x v="1688"/>
    <n v="1487111830"/>
    <b v="0"/>
    <n v="14"/>
    <b v="0"/>
    <s v="music/faith"/>
    <n v="1"/>
    <n v="171.42857142857142"/>
    <x v="4"/>
    <s v="faith"/>
    <x v="1689"/>
    <d v="2017-03-16T16:37:10"/>
  </r>
  <r>
    <x v="3"/>
    <s v="US"/>
    <s v="USD"/>
    <x v="1689"/>
    <n v="1488882042"/>
    <b v="0"/>
    <n v="11"/>
    <b v="0"/>
    <s v="music/faith"/>
    <n v="0.254"/>
    <n v="57.727272727272727"/>
    <x v="4"/>
    <s v="faith"/>
    <x v="1690"/>
    <d v="2017-04-06T04:20:42"/>
  </r>
  <r>
    <x v="3"/>
    <s v="US"/>
    <s v="USD"/>
    <x v="1690"/>
    <n v="1488387008"/>
    <b v="0"/>
    <n v="38"/>
    <b v="0"/>
    <s v="music/faith"/>
    <n v="0.33473333333333333"/>
    <n v="264.26315789473682"/>
    <x v="4"/>
    <s v="faith"/>
    <x v="1691"/>
    <d v="2017-04-02T20:00:00"/>
  </r>
  <r>
    <x v="3"/>
    <s v="US"/>
    <s v="USD"/>
    <x v="1691"/>
    <n v="1487734667"/>
    <b v="0"/>
    <n v="15"/>
    <b v="0"/>
    <s v="music/faith"/>
    <n v="0.47799999999999998"/>
    <n v="159.33333333333334"/>
    <x v="4"/>
    <s v="faith"/>
    <x v="1692"/>
    <d v="2017-03-26T18:59:00"/>
  </r>
  <r>
    <x v="3"/>
    <s v="GB"/>
    <s v="GBP"/>
    <x v="1692"/>
    <n v="1489097112"/>
    <b v="0"/>
    <n v="8"/>
    <b v="0"/>
    <s v="music/faith"/>
    <n v="9.3333333333333338E-2"/>
    <n v="35"/>
    <x v="4"/>
    <s v="faith"/>
    <x v="1693"/>
    <d v="2017-04-09T15:00:00"/>
  </r>
  <r>
    <x v="3"/>
    <s v="US"/>
    <s v="USD"/>
    <x v="1693"/>
    <n v="1488038674"/>
    <b v="0"/>
    <n v="1"/>
    <b v="0"/>
    <s v="music/faith"/>
    <n v="5.0000000000000001E-4"/>
    <n v="5"/>
    <x v="4"/>
    <s v="faith"/>
    <x v="1694"/>
    <d v="2017-03-26T23:36:00"/>
  </r>
  <r>
    <x v="3"/>
    <s v="US"/>
    <s v="USD"/>
    <x v="1694"/>
    <n v="1488847514"/>
    <b v="0"/>
    <n v="23"/>
    <b v="0"/>
    <s v="music/faith"/>
    <n v="0.11708333333333333"/>
    <n v="61.086956521739133"/>
    <x v="4"/>
    <s v="faith"/>
    <x v="1695"/>
    <d v="2017-04-09T20:00:00"/>
  </r>
  <r>
    <x v="3"/>
    <s v="US"/>
    <s v="USD"/>
    <x v="1695"/>
    <n v="1488418811"/>
    <b v="0"/>
    <n v="0"/>
    <b v="0"/>
    <s v="music/faith"/>
    <n v="0"/>
    <e v="#DIV/0!"/>
    <x v="4"/>
    <s v="faith"/>
    <x v="1696"/>
    <d v="2017-03-31T19:40:11"/>
  </r>
  <r>
    <x v="3"/>
    <s v="US"/>
    <s v="USD"/>
    <x v="1696"/>
    <n v="1489193248"/>
    <b v="0"/>
    <n v="22"/>
    <b v="0"/>
    <s v="music/faith"/>
    <n v="0.20208000000000001"/>
    <n v="114.81818181818181"/>
    <x v="4"/>
    <s v="faith"/>
    <x v="1697"/>
    <d v="2017-04-09T18:47:28"/>
  </r>
  <r>
    <x v="3"/>
    <s v="US"/>
    <s v="USD"/>
    <x v="1697"/>
    <n v="1488430760"/>
    <b v="0"/>
    <n v="0"/>
    <b v="0"/>
    <s v="music/faith"/>
    <n v="0"/>
    <e v="#DIV/0!"/>
    <x v="4"/>
    <s v="faith"/>
    <x v="1698"/>
    <d v="2017-03-25T22:33:00"/>
  </r>
  <r>
    <x v="3"/>
    <s v="US"/>
    <s v="USD"/>
    <x v="1698"/>
    <n v="1489351445"/>
    <b v="0"/>
    <n v="4"/>
    <b v="0"/>
    <s v="music/faith"/>
    <n v="4.2311459353574929E-2"/>
    <n v="54"/>
    <x v="4"/>
    <s v="faith"/>
    <x v="1699"/>
    <d v="2017-04-11T15:44:05"/>
  </r>
  <r>
    <x v="3"/>
    <s v="US"/>
    <s v="USD"/>
    <x v="1699"/>
    <n v="1488418990"/>
    <b v="0"/>
    <n v="79"/>
    <b v="0"/>
    <s v="music/faith"/>
    <n v="0.2606"/>
    <n v="65.974683544303801"/>
    <x v="4"/>
    <s v="faith"/>
    <x v="1700"/>
    <d v="2017-03-31T23:00:00"/>
  </r>
  <r>
    <x v="2"/>
    <s v="US"/>
    <s v="USD"/>
    <x v="1700"/>
    <n v="1418745405"/>
    <b v="0"/>
    <n v="2"/>
    <b v="0"/>
    <s v="music/faith"/>
    <n v="1.9801980198019802E-3"/>
    <n v="5"/>
    <x v="4"/>
    <s v="faith"/>
    <x v="1701"/>
    <d v="2015-01-15T10:56:45"/>
  </r>
  <r>
    <x v="2"/>
    <s v="US"/>
    <s v="USD"/>
    <x v="1701"/>
    <n v="1425156750"/>
    <b v="0"/>
    <n v="1"/>
    <b v="0"/>
    <s v="music/faith"/>
    <n v="6.0606060606060605E-5"/>
    <n v="1"/>
    <x v="4"/>
    <s v="faith"/>
    <x v="1702"/>
    <d v="2015-03-30T14:52:30"/>
  </r>
  <r>
    <x v="2"/>
    <s v="US"/>
    <s v="USD"/>
    <x v="1702"/>
    <n v="1435819537"/>
    <b v="0"/>
    <n v="2"/>
    <b v="0"/>
    <s v="music/faith"/>
    <n v="1.0200000000000001E-2"/>
    <n v="25.5"/>
    <x v="4"/>
    <s v="faith"/>
    <x v="1703"/>
    <d v="2015-08-31T01:45:37"/>
  </r>
  <r>
    <x v="2"/>
    <s v="US"/>
    <s v="USD"/>
    <x v="1703"/>
    <n v="1421464873"/>
    <b v="0"/>
    <n v="11"/>
    <b v="0"/>
    <s v="music/faith"/>
    <n v="0.65100000000000002"/>
    <n v="118.36363636363636"/>
    <x v="4"/>
    <s v="faith"/>
    <x v="1704"/>
    <d v="2015-02-15T22:21:13"/>
  </r>
  <r>
    <x v="2"/>
    <s v="US"/>
    <s v="USD"/>
    <x v="1704"/>
    <n v="1440807846"/>
    <b v="0"/>
    <n v="0"/>
    <b v="0"/>
    <s v="music/faith"/>
    <n v="0"/>
    <e v="#DIV/0!"/>
    <x v="4"/>
    <s v="faith"/>
    <x v="1705"/>
    <d v="2015-09-09T11:00:00"/>
  </r>
  <r>
    <x v="2"/>
    <s v="DE"/>
    <s v="EUR"/>
    <x v="1705"/>
    <n v="1435130472"/>
    <b v="0"/>
    <n v="0"/>
    <b v="0"/>
    <s v="music/faith"/>
    <n v="0"/>
    <e v="#DIV/0!"/>
    <x v="4"/>
    <s v="faith"/>
    <x v="1706"/>
    <d v="2015-08-23T02:21:12"/>
  </r>
  <r>
    <x v="2"/>
    <s v="US"/>
    <s v="USD"/>
    <x v="1706"/>
    <n v="1456593495"/>
    <b v="0"/>
    <n v="9"/>
    <b v="0"/>
    <s v="music/faith"/>
    <n v="9.74E-2"/>
    <n v="54.111111111111114"/>
    <x v="4"/>
    <s v="faith"/>
    <x v="1707"/>
    <d v="2016-03-28T11:18:15"/>
  </r>
  <r>
    <x v="2"/>
    <s v="US"/>
    <s v="USD"/>
    <x v="1707"/>
    <n v="1458679706"/>
    <b v="0"/>
    <n v="0"/>
    <b v="0"/>
    <s v="music/faith"/>
    <n v="0"/>
    <e v="#DIV/0!"/>
    <x v="4"/>
    <s v="faith"/>
    <x v="1708"/>
    <d v="2016-05-01T15:48:26"/>
  </r>
  <r>
    <x v="2"/>
    <s v="US"/>
    <s v="USD"/>
    <x v="1708"/>
    <n v="1405949514"/>
    <b v="0"/>
    <n v="4"/>
    <b v="0"/>
    <s v="music/faith"/>
    <n v="4.8571428571428571E-2"/>
    <n v="21.25"/>
    <x v="4"/>
    <s v="faith"/>
    <x v="1709"/>
    <d v="2014-08-31T14:39:00"/>
  </r>
  <r>
    <x v="2"/>
    <s v="DE"/>
    <s v="EUR"/>
    <x v="1709"/>
    <n v="1449151888"/>
    <b v="0"/>
    <n v="1"/>
    <b v="0"/>
    <s v="music/faith"/>
    <n v="6.7999999999999996E-3"/>
    <n v="34"/>
    <x v="4"/>
    <s v="faith"/>
    <x v="1710"/>
    <d v="2016-01-18T08:00:00"/>
  </r>
  <r>
    <x v="2"/>
    <s v="US"/>
    <s v="USD"/>
    <x v="1710"/>
    <n v="1406907034"/>
    <b v="0"/>
    <n v="2"/>
    <b v="0"/>
    <s v="music/faith"/>
    <n v="0.105"/>
    <n v="525"/>
    <x v="4"/>
    <s v="faith"/>
    <x v="1711"/>
    <d v="2014-09-01T10:30:34"/>
  </r>
  <r>
    <x v="2"/>
    <s v="US"/>
    <s v="USD"/>
    <x v="1711"/>
    <n v="1430517353"/>
    <b v="0"/>
    <n v="0"/>
    <b v="0"/>
    <s v="music/faith"/>
    <n v="0"/>
    <e v="#DIV/0!"/>
    <x v="4"/>
    <s v="faith"/>
    <x v="1712"/>
    <d v="2015-06-30T16:55:53"/>
  </r>
  <r>
    <x v="2"/>
    <s v="US"/>
    <s v="USD"/>
    <x v="1712"/>
    <n v="1409944412"/>
    <b v="0"/>
    <n v="1"/>
    <b v="0"/>
    <s v="music/faith"/>
    <n v="1.6666666666666666E-2"/>
    <n v="50"/>
    <x v="4"/>
    <s v="faith"/>
    <x v="1713"/>
    <d v="2014-10-05T14:13:32"/>
  </r>
  <r>
    <x v="2"/>
    <s v="US"/>
    <s v="USD"/>
    <x v="1713"/>
    <n v="1427925761"/>
    <b v="0"/>
    <n v="17"/>
    <b v="0"/>
    <s v="music/faith"/>
    <n v="7.868E-2"/>
    <n v="115.70588235294117"/>
    <x v="4"/>
    <s v="faith"/>
    <x v="1714"/>
    <d v="2015-05-01T17:02:41"/>
  </r>
  <r>
    <x v="2"/>
    <s v="US"/>
    <s v="USD"/>
    <x v="1714"/>
    <n v="1425186785"/>
    <b v="0"/>
    <n v="2"/>
    <b v="0"/>
    <s v="music/faith"/>
    <n v="2.2000000000000001E-3"/>
    <n v="5.5"/>
    <x v="4"/>
    <s v="faith"/>
    <x v="1715"/>
    <d v="2015-03-30T22:22:00"/>
  </r>
  <r>
    <x v="2"/>
    <s v="US"/>
    <s v="USD"/>
    <x v="1715"/>
    <n v="1477835499"/>
    <b v="0"/>
    <n v="3"/>
    <b v="0"/>
    <s v="music/faith"/>
    <n v="7.4999999999999997E-2"/>
    <n v="50"/>
    <x v="4"/>
    <s v="faith"/>
    <x v="1716"/>
    <d v="2016-12-09T09:51:39"/>
  </r>
  <r>
    <x v="2"/>
    <s v="US"/>
    <s v="USD"/>
    <x v="1716"/>
    <n v="1459467238"/>
    <b v="0"/>
    <n v="41"/>
    <b v="0"/>
    <s v="music/faith"/>
    <n v="0.42725880551301687"/>
    <n v="34.024390243902438"/>
    <x v="4"/>
    <s v="faith"/>
    <x v="1717"/>
    <d v="2016-04-20T23:00:00"/>
  </r>
  <r>
    <x v="2"/>
    <s v="US"/>
    <s v="USD"/>
    <x v="1717"/>
    <n v="1459435149"/>
    <b v="0"/>
    <n v="2"/>
    <b v="0"/>
    <s v="music/faith"/>
    <n v="2.142857142857143E-3"/>
    <n v="37.5"/>
    <x v="4"/>
    <s v="faith"/>
    <x v="1718"/>
    <d v="2016-05-13T23:59:00"/>
  </r>
  <r>
    <x v="2"/>
    <s v="US"/>
    <s v="USD"/>
    <x v="1718"/>
    <n v="1408366191"/>
    <b v="0"/>
    <n v="3"/>
    <b v="0"/>
    <s v="music/faith"/>
    <n v="8.7500000000000008E-3"/>
    <n v="11.666666666666666"/>
    <x v="4"/>
    <s v="faith"/>
    <x v="1719"/>
    <d v="2014-09-17T07:49:51"/>
  </r>
  <r>
    <x v="2"/>
    <s v="US"/>
    <s v="USD"/>
    <x v="1719"/>
    <n v="1412966871"/>
    <b v="0"/>
    <n v="8"/>
    <b v="0"/>
    <s v="music/faith"/>
    <n v="5.6250000000000001E-2"/>
    <n v="28.125"/>
    <x v="4"/>
    <s v="faith"/>
    <x v="1720"/>
    <d v="2014-11-09T14:47:51"/>
  </r>
  <r>
    <x v="2"/>
    <s v="US"/>
    <s v="USD"/>
    <x v="1720"/>
    <n v="1447239863"/>
    <b v="0"/>
    <n v="0"/>
    <b v="0"/>
    <s v="music/faith"/>
    <n v="0"/>
    <e v="#DIV/0!"/>
    <x v="4"/>
    <s v="faith"/>
    <x v="1721"/>
    <d v="2015-12-11T06:04:23"/>
  </r>
  <r>
    <x v="2"/>
    <s v="US"/>
    <s v="USD"/>
    <x v="1721"/>
    <n v="1456441429"/>
    <b v="0"/>
    <n v="1"/>
    <b v="0"/>
    <s v="music/faith"/>
    <n v="3.4722222222222224E-4"/>
    <n v="1"/>
    <x v="4"/>
    <s v="faith"/>
    <x v="1722"/>
    <d v="2016-04-02T19:10:00"/>
  </r>
  <r>
    <x v="2"/>
    <s v="US"/>
    <s v="USD"/>
    <x v="1722"/>
    <n v="1430855315"/>
    <b v="0"/>
    <n v="3"/>
    <b v="0"/>
    <s v="music/faith"/>
    <n v="6.5000000000000002E-2"/>
    <n v="216.66666666666666"/>
    <x v="4"/>
    <s v="faith"/>
    <x v="1723"/>
    <d v="2015-07-01T01:00:00"/>
  </r>
  <r>
    <x v="2"/>
    <s v="US"/>
    <s v="USD"/>
    <x v="1723"/>
    <n v="1412115762"/>
    <b v="0"/>
    <n v="4"/>
    <b v="0"/>
    <s v="music/faith"/>
    <n v="5.8333333333333336E-3"/>
    <n v="8.75"/>
    <x v="4"/>
    <s v="faith"/>
    <x v="1724"/>
    <d v="2014-10-30T17:22:42"/>
  </r>
  <r>
    <x v="2"/>
    <s v="US"/>
    <s v="USD"/>
    <x v="1724"/>
    <n v="1406330049"/>
    <b v="0"/>
    <n v="9"/>
    <b v="0"/>
    <s v="music/faith"/>
    <n v="0.10181818181818182"/>
    <n v="62.222222222222221"/>
    <x v="4"/>
    <s v="faith"/>
    <x v="1725"/>
    <d v="2014-08-24T18:14:09"/>
  </r>
  <r>
    <x v="2"/>
    <s v="US"/>
    <s v="USD"/>
    <x v="1725"/>
    <n v="1401401064"/>
    <b v="0"/>
    <n v="16"/>
    <b v="0"/>
    <s v="music/faith"/>
    <n v="0.33784615384615385"/>
    <n v="137.25"/>
    <x v="4"/>
    <s v="faith"/>
    <x v="1726"/>
    <d v="2014-06-27T17:04:24"/>
  </r>
  <r>
    <x v="2"/>
    <s v="GB"/>
    <s v="GBP"/>
    <x v="1726"/>
    <n v="1423520177"/>
    <b v="0"/>
    <n v="1"/>
    <b v="0"/>
    <s v="music/faith"/>
    <n v="3.3333333333333332E-4"/>
    <n v="1"/>
    <x v="4"/>
    <s v="faith"/>
    <x v="1727"/>
    <d v="2015-04-05T06:00:00"/>
  </r>
  <r>
    <x v="2"/>
    <s v="US"/>
    <s v="USD"/>
    <x v="1727"/>
    <n v="1442847674"/>
    <b v="0"/>
    <n v="7"/>
    <b v="0"/>
    <s v="music/faith"/>
    <n v="0.68400000000000005"/>
    <n v="122.14285714285714"/>
    <x v="4"/>
    <s v="faith"/>
    <x v="1728"/>
    <d v="2015-10-21T10:01:14"/>
  </r>
  <r>
    <x v="2"/>
    <s v="US"/>
    <s v="USD"/>
    <x v="1728"/>
    <n v="1460337306"/>
    <b v="0"/>
    <n v="0"/>
    <b v="0"/>
    <s v="music/faith"/>
    <n v="0"/>
    <e v="#DIV/0!"/>
    <x v="4"/>
    <s v="faith"/>
    <x v="1729"/>
    <d v="2016-06-09T20:15:06"/>
  </r>
  <r>
    <x v="2"/>
    <s v="US"/>
    <s v="USD"/>
    <x v="1729"/>
    <n v="1443146783"/>
    <b v="0"/>
    <n v="0"/>
    <b v="0"/>
    <s v="music/faith"/>
    <n v="0"/>
    <e v="#DIV/0!"/>
    <x v="4"/>
    <s v="faith"/>
    <x v="1730"/>
    <d v="2015-10-24T21:06:23"/>
  </r>
  <r>
    <x v="2"/>
    <s v="US"/>
    <s v="USD"/>
    <x v="1730"/>
    <n v="1432849552"/>
    <b v="0"/>
    <n v="0"/>
    <b v="0"/>
    <s v="music/faith"/>
    <n v="0"/>
    <e v="#DIV/0!"/>
    <x v="4"/>
    <s v="faith"/>
    <x v="1731"/>
    <d v="2015-06-11T10:00:00"/>
  </r>
  <r>
    <x v="2"/>
    <s v="US"/>
    <s v="USD"/>
    <x v="1731"/>
    <n v="1447777481"/>
    <b v="0"/>
    <n v="0"/>
    <b v="0"/>
    <s v="music/faith"/>
    <n v="0"/>
    <e v="#DIV/0!"/>
    <x v="4"/>
    <s v="faith"/>
    <x v="1732"/>
    <d v="2016-01-16T00:00:00"/>
  </r>
  <r>
    <x v="2"/>
    <s v="US"/>
    <s v="USD"/>
    <x v="1732"/>
    <n v="1472746374"/>
    <b v="0"/>
    <n v="0"/>
    <b v="0"/>
    <s v="music/faith"/>
    <n v="0"/>
    <e v="#DIV/0!"/>
    <x v="4"/>
    <s v="faith"/>
    <x v="1733"/>
    <d v="2016-09-13T16:30:00"/>
  </r>
  <r>
    <x v="2"/>
    <s v="US"/>
    <s v="USD"/>
    <x v="1733"/>
    <n v="1428454356"/>
    <b v="0"/>
    <n v="1"/>
    <b v="0"/>
    <s v="music/faith"/>
    <n v="2.2222222222222223E-4"/>
    <n v="1"/>
    <x v="4"/>
    <s v="faith"/>
    <x v="1734"/>
    <d v="2015-05-07T19:52:36"/>
  </r>
  <r>
    <x v="2"/>
    <s v="US"/>
    <s v="USD"/>
    <x v="1734"/>
    <n v="1468006345"/>
    <b v="0"/>
    <n v="2"/>
    <b v="0"/>
    <s v="music/faith"/>
    <n v="0.11"/>
    <n v="55"/>
    <x v="4"/>
    <s v="faith"/>
    <x v="1735"/>
    <d v="2016-08-07T14:32:25"/>
  </r>
  <r>
    <x v="2"/>
    <s v="US"/>
    <s v="USD"/>
    <x v="1735"/>
    <n v="1444423233"/>
    <b v="0"/>
    <n v="1"/>
    <b v="0"/>
    <s v="music/faith"/>
    <n v="7.3333333333333332E-3"/>
    <n v="22"/>
    <x v="4"/>
    <s v="faith"/>
    <x v="1736"/>
    <d v="2015-11-08T16:40:33"/>
  </r>
  <r>
    <x v="2"/>
    <s v="US"/>
    <s v="USD"/>
    <x v="1736"/>
    <n v="1434840392"/>
    <b v="0"/>
    <n v="15"/>
    <b v="0"/>
    <s v="music/faith"/>
    <n v="0.21249999999999999"/>
    <n v="56.666666666666664"/>
    <x v="4"/>
    <s v="faith"/>
    <x v="1737"/>
    <d v="2015-07-20T17:46:32"/>
  </r>
  <r>
    <x v="2"/>
    <s v="US"/>
    <s v="USD"/>
    <x v="1737"/>
    <n v="1409691542"/>
    <b v="0"/>
    <n v="1"/>
    <b v="0"/>
    <s v="music/faith"/>
    <n v="4.0000000000000001E-3"/>
    <n v="20"/>
    <x v="4"/>
    <s v="faith"/>
    <x v="1738"/>
    <d v="2014-10-02T15:59:02"/>
  </r>
  <r>
    <x v="2"/>
    <s v="US"/>
    <s v="USD"/>
    <x v="1738"/>
    <n v="1457297932"/>
    <b v="0"/>
    <n v="1"/>
    <b v="0"/>
    <s v="music/faith"/>
    <n v="1E-3"/>
    <n v="1"/>
    <x v="4"/>
    <s v="faith"/>
    <x v="1739"/>
    <d v="2016-05-04T14:58:52"/>
  </r>
  <r>
    <x v="2"/>
    <s v="US"/>
    <s v="USD"/>
    <x v="1739"/>
    <n v="1434483422"/>
    <b v="0"/>
    <n v="0"/>
    <b v="0"/>
    <s v="music/faith"/>
    <n v="0"/>
    <e v="#DIV/0!"/>
    <x v="4"/>
    <s v="faith"/>
    <x v="1740"/>
    <d v="2015-07-16T14:37:02"/>
  </r>
  <r>
    <x v="0"/>
    <s v="GB"/>
    <s v="GBP"/>
    <x v="1740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x v="0"/>
    <s v="US"/>
    <s v="USD"/>
    <x v="1741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x v="0"/>
    <s v="US"/>
    <s v="USD"/>
    <x v="1742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x v="0"/>
    <s v="GB"/>
    <s v="GBP"/>
    <x v="1743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x v="0"/>
    <s v="US"/>
    <s v="USD"/>
    <x v="1744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x v="0"/>
    <s v="US"/>
    <s v="USD"/>
    <x v="1745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x v="0"/>
    <s v="GB"/>
    <s v="GBP"/>
    <x v="1746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x v="0"/>
    <s v="CA"/>
    <s v="CAD"/>
    <x v="1747"/>
    <n v="1438642143"/>
    <b v="0"/>
    <n v="181"/>
    <b v="1"/>
    <s v="photography/photobooks"/>
    <n v="1.29948"/>
    <n v="358.97237569060775"/>
    <x v="8"/>
    <s v="photobooks"/>
    <x v="1748"/>
    <d v="2015-09-02T17:49:03"/>
  </r>
  <r>
    <x v="0"/>
    <s v="LU"/>
    <s v="EUR"/>
    <x v="1748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x v="0"/>
    <s v="US"/>
    <s v="USD"/>
    <x v="1749"/>
    <n v="1458936304"/>
    <b v="0"/>
    <n v="125"/>
    <b v="1"/>
    <s v="photography/photobooks"/>
    <n v="2.0162"/>
    <n v="80.647999999999996"/>
    <x v="8"/>
    <s v="photobooks"/>
    <x v="1750"/>
    <d v="2016-04-19T15:05:04"/>
  </r>
  <r>
    <x v="0"/>
    <s v="US"/>
    <s v="USD"/>
    <x v="1750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x v="0"/>
    <s v="GB"/>
    <s v="GBP"/>
    <x v="1751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x v="0"/>
    <s v="DK"/>
    <s v="DKK"/>
    <x v="1752"/>
    <n v="1455991168"/>
    <b v="0"/>
    <n v="35"/>
    <b v="1"/>
    <s v="photography/photobooks"/>
    <n v="1.08"/>
    <n v="462.85714285714283"/>
    <x v="8"/>
    <s v="photobooks"/>
    <x v="1753"/>
    <d v="2016-03-21T11:59:28"/>
  </r>
  <r>
    <x v="0"/>
    <s v="CA"/>
    <s v="CAD"/>
    <x v="17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x v="0"/>
    <s v="US"/>
    <s v="USD"/>
    <x v="1754"/>
    <n v="1441479361"/>
    <b v="0"/>
    <n v="4"/>
    <b v="1"/>
    <s v="photography/photobooks"/>
    <n v="1.2"/>
    <n v="7.5"/>
    <x v="8"/>
    <s v="photobooks"/>
    <x v="1755"/>
    <d v="2015-10-05T13:56:01"/>
  </r>
  <r>
    <x v="0"/>
    <s v="US"/>
    <s v="USD"/>
    <x v="1755"/>
    <n v="1468987269"/>
    <b v="0"/>
    <n v="120"/>
    <b v="1"/>
    <s v="photography/photobooks"/>
    <n v="1.0282909090909091"/>
    <n v="47.13"/>
    <x v="8"/>
    <s v="photobooks"/>
    <x v="1756"/>
    <d v="2016-08-28T23:01:09"/>
  </r>
  <r>
    <x v="0"/>
    <s v="US"/>
    <s v="USD"/>
    <x v="1756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x v="0"/>
    <s v="US"/>
    <s v="USD"/>
    <x v="1757"/>
    <n v="1463352992"/>
    <b v="0"/>
    <n v="27"/>
    <b v="1"/>
    <s v="photography/photobooks"/>
    <n v="1.147"/>
    <n v="42.481481481481481"/>
    <x v="8"/>
    <s v="photobooks"/>
    <x v="1758"/>
    <d v="2016-07-14T17:56:32"/>
  </r>
  <r>
    <x v="0"/>
    <s v="US"/>
    <s v="USD"/>
    <x v="1758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x v="0"/>
    <s v="US"/>
    <s v="USD"/>
    <x v="1759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x v="0"/>
    <s v="GB"/>
    <s v="GBP"/>
    <x v="1760"/>
    <n v="1437745060"/>
    <b v="0"/>
    <n v="3"/>
    <b v="1"/>
    <s v="photography/photobooks"/>
    <n v="1.55"/>
    <n v="51.666666666666664"/>
    <x v="8"/>
    <s v="photobooks"/>
    <x v="1761"/>
    <d v="2015-09-12T08:37:40"/>
  </r>
  <r>
    <x v="0"/>
    <s v="US"/>
    <s v="USD"/>
    <x v="1761"/>
    <n v="1455147245"/>
    <b v="0"/>
    <n v="25"/>
    <b v="1"/>
    <s v="photography/photobooks"/>
    <n v="8.85"/>
    <n v="35.4"/>
    <x v="8"/>
    <s v="photobooks"/>
    <x v="1762"/>
    <d v="2016-03-11T18:34:05"/>
  </r>
  <r>
    <x v="0"/>
    <s v="US"/>
    <s v="USD"/>
    <x v="1762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x v="2"/>
    <s v="GB"/>
    <s v="GBP"/>
    <x v="1763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x v="2"/>
    <s v="US"/>
    <s v="USD"/>
    <x v="1764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x v="2"/>
    <s v="AU"/>
    <s v="AUD"/>
    <x v="1765"/>
    <n v="1407184688"/>
    <b v="1"/>
    <n v="0"/>
    <b v="0"/>
    <s v="photography/photobooks"/>
    <n v="0"/>
    <e v="#DIV/0!"/>
    <x v="8"/>
    <s v="photobooks"/>
    <x v="1766"/>
    <d v="2014-08-25T15:38:08"/>
  </r>
  <r>
    <x v="2"/>
    <s v="US"/>
    <s v="USD"/>
    <x v="1766"/>
    <n v="1404488884"/>
    <b v="1"/>
    <n v="39"/>
    <b v="0"/>
    <s v="photography/photobooks"/>
    <n v="0.4572"/>
    <n v="58.615384615384613"/>
    <x v="8"/>
    <s v="photobooks"/>
    <x v="1767"/>
    <d v="2014-08-03T10:48:04"/>
  </r>
  <r>
    <x v="2"/>
    <s v="US"/>
    <s v="USD"/>
    <x v="1767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x v="2"/>
    <s v="US"/>
    <s v="USD"/>
    <x v="1768"/>
    <n v="1418585959"/>
    <b v="1"/>
    <n v="22"/>
    <b v="0"/>
    <s v="photography/photobooks"/>
    <n v="2.7025E-2"/>
    <n v="49.136363636363633"/>
    <x v="8"/>
    <s v="photobooks"/>
    <x v="1769"/>
    <d v="2015-01-13T14:39:19"/>
  </r>
  <r>
    <x v="2"/>
    <s v="US"/>
    <s v="USD"/>
    <x v="1769"/>
    <n v="1410288194"/>
    <b v="1"/>
    <n v="92"/>
    <b v="0"/>
    <s v="photography/photobooks"/>
    <n v="0.56514285714285717"/>
    <n v="150.5"/>
    <x v="8"/>
    <s v="photobooks"/>
    <x v="1770"/>
    <d v="2014-10-14T13:43:14"/>
  </r>
  <r>
    <x v="2"/>
    <s v="GB"/>
    <s v="GBP"/>
    <x v="177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x v="2"/>
    <s v="GB"/>
    <s v="GBP"/>
    <x v="1771"/>
    <n v="1399482836"/>
    <b v="1"/>
    <n v="19"/>
    <b v="0"/>
    <s v="photography/photobooks"/>
    <n v="0.156"/>
    <n v="45.157894736842103"/>
    <x v="8"/>
    <s v="photobooks"/>
    <x v="1772"/>
    <d v="2014-07-06T12:13:56"/>
  </r>
  <r>
    <x v="2"/>
    <s v="US"/>
    <s v="USD"/>
    <x v="1772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x v="2"/>
    <s v="US"/>
    <s v="USD"/>
    <x v="1773"/>
    <n v="1413609292"/>
    <b v="1"/>
    <n v="13"/>
    <b v="0"/>
    <s v="photography/photobooks"/>
    <n v="0.4592"/>
    <n v="88.307692307692307"/>
    <x v="8"/>
    <s v="photobooks"/>
    <x v="1774"/>
    <d v="2014-11-29T09:59:00"/>
  </r>
  <r>
    <x v="2"/>
    <s v="US"/>
    <s v="USD"/>
    <x v="1774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x v="2"/>
    <s v="GB"/>
    <s v="GBP"/>
    <x v="1775"/>
    <n v="1411513071"/>
    <b v="1"/>
    <n v="4"/>
    <b v="0"/>
    <s v="photography/photobooks"/>
    <n v="6.7000000000000004E-2"/>
    <n v="83.75"/>
    <x v="8"/>
    <s v="photobooks"/>
    <x v="1776"/>
    <d v="2014-10-29T17:57:51"/>
  </r>
  <r>
    <x v="2"/>
    <s v="NL"/>
    <s v="EUR"/>
    <x v="1776"/>
    <n v="1421829253"/>
    <b v="1"/>
    <n v="10"/>
    <b v="0"/>
    <s v="photography/photobooks"/>
    <n v="0.135625"/>
    <n v="65.099999999999994"/>
    <x v="8"/>
    <s v="photobooks"/>
    <x v="1777"/>
    <d v="2015-02-20T03:34:13"/>
  </r>
  <r>
    <x v="2"/>
    <s v="US"/>
    <s v="USD"/>
    <x v="1777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x v="2"/>
    <s v="US"/>
    <s v="USD"/>
    <x v="1778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x v="2"/>
    <s v="US"/>
    <s v="USD"/>
    <x v="1779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x v="2"/>
    <s v="US"/>
    <s v="USD"/>
    <x v="1780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x v="2"/>
    <s v="US"/>
    <s v="USD"/>
    <x v="1781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x v="2"/>
    <s v="US"/>
    <s v="USD"/>
    <x v="1782"/>
    <n v="1429656478"/>
    <b v="1"/>
    <n v="185"/>
    <b v="0"/>
    <s v="photography/photobooks"/>
    <n v="0.236925"/>
    <n v="51.227027027027027"/>
    <x v="8"/>
    <s v="photobooks"/>
    <x v="1783"/>
    <d v="2015-05-21T17:47:58"/>
  </r>
  <r>
    <x v="2"/>
    <s v="US"/>
    <s v="USD"/>
    <x v="1783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x v="2"/>
    <s v="US"/>
    <s v="USD"/>
    <x v="1784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x v="2"/>
    <s v="NL"/>
    <s v="EUR"/>
    <x v="1785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x v="2"/>
    <s v="US"/>
    <s v="USD"/>
    <x v="1786"/>
    <n v="1425570237"/>
    <b v="1"/>
    <n v="24"/>
    <b v="0"/>
    <s v="photography/photobooks"/>
    <n v="0.15329999999999999"/>
    <n v="63.875"/>
    <x v="8"/>
    <s v="photobooks"/>
    <x v="1787"/>
    <d v="2015-04-04T09:43:57"/>
  </r>
  <r>
    <x v="2"/>
    <s v="GB"/>
    <s v="GBP"/>
    <x v="1787"/>
    <n v="1412203542"/>
    <b v="1"/>
    <n v="4"/>
    <b v="0"/>
    <s v="photography/photobooks"/>
    <n v="1.3818181818181818E-2"/>
    <n v="19"/>
    <x v="8"/>
    <s v="photobooks"/>
    <x v="1788"/>
    <d v="2014-10-31T17:45:42"/>
  </r>
  <r>
    <x v="2"/>
    <s v="US"/>
    <s v="USD"/>
    <x v="1788"/>
    <n v="1415858403"/>
    <b v="1"/>
    <n v="4"/>
    <b v="0"/>
    <s v="photography/photobooks"/>
    <n v="5.0000000000000001E-3"/>
    <n v="10"/>
    <x v="8"/>
    <s v="photobooks"/>
    <x v="1789"/>
    <d v="2015-01-12T01:00:03"/>
  </r>
  <r>
    <x v="2"/>
    <s v="US"/>
    <s v="USD"/>
    <x v="1789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x v="2"/>
    <s v="GB"/>
    <s v="GBP"/>
    <x v="1790"/>
    <n v="1417369565"/>
    <b v="1"/>
    <n v="4"/>
    <b v="0"/>
    <s v="photography/photobooks"/>
    <n v="3.5666666666666666E-2"/>
    <n v="26.75"/>
    <x v="8"/>
    <s v="photobooks"/>
    <x v="1791"/>
    <d v="2015-01-29T12:46:05"/>
  </r>
  <r>
    <x v="2"/>
    <s v="US"/>
    <s v="USD"/>
    <x v="1791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x v="2"/>
    <s v="AU"/>
    <s v="AUD"/>
    <x v="1792"/>
    <n v="1414531440"/>
    <b v="1"/>
    <n v="2"/>
    <b v="0"/>
    <s v="photography/photobooks"/>
    <n v="1.3333333333333334E-2"/>
    <n v="20"/>
    <x v="8"/>
    <s v="photobooks"/>
    <x v="1793"/>
    <d v="2014-11-27T17:24:00"/>
  </r>
  <r>
    <x v="2"/>
    <s v="US"/>
    <s v="USD"/>
    <x v="1793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x v="2"/>
    <s v="DE"/>
    <s v="EUR"/>
    <x v="1794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x v="2"/>
    <s v="GB"/>
    <s v="GBP"/>
    <x v="1795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x v="2"/>
    <s v="US"/>
    <s v="USD"/>
    <x v="1796"/>
    <n v="1479217189"/>
    <b v="1"/>
    <n v="140"/>
    <b v="0"/>
    <s v="photography/photobooks"/>
    <n v="0.67549999999999999"/>
    <n v="48.25"/>
    <x v="8"/>
    <s v="photobooks"/>
    <x v="1797"/>
    <d v="2016-12-15T08:39:49"/>
  </r>
  <r>
    <x v="2"/>
    <s v="US"/>
    <s v="USD"/>
    <x v="1797"/>
    <n v="1449388233"/>
    <b v="1"/>
    <n v="37"/>
    <b v="0"/>
    <s v="photography/photobooks"/>
    <n v="0.136375"/>
    <n v="58.972972972972975"/>
    <x v="8"/>
    <s v="photobooks"/>
    <x v="1798"/>
    <d v="2016-02-04T02:50:33"/>
  </r>
  <r>
    <x v="2"/>
    <s v="GB"/>
    <s v="GBP"/>
    <x v="179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x v="2"/>
    <s v="GB"/>
    <s v="GBP"/>
    <x v="1799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x v="2"/>
    <s v="GB"/>
    <s v="GBP"/>
    <x v="18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x v="2"/>
    <s v="DE"/>
    <s v="EUR"/>
    <x v="1801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x v="2"/>
    <s v="US"/>
    <s v="USD"/>
    <x v="1802"/>
    <n v="1421199782"/>
    <b v="1"/>
    <n v="75"/>
    <b v="0"/>
    <s v="photography/photobooks"/>
    <n v="0.308"/>
    <n v="71.86666666666666"/>
    <x v="8"/>
    <s v="photobooks"/>
    <x v="1803"/>
    <d v="2015-02-13T20:43:02"/>
  </r>
  <r>
    <x v="2"/>
    <s v="US"/>
    <s v="USD"/>
    <x v="1803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x v="2"/>
    <s v="DE"/>
    <s v="EUR"/>
    <x v="1804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x v="2"/>
    <s v="GB"/>
    <s v="GBP"/>
    <x v="1805"/>
    <n v="1409066349"/>
    <b v="1"/>
    <n v="8"/>
    <b v="0"/>
    <s v="photography/photobooks"/>
    <n v="2.955E-2"/>
    <n v="73.875"/>
    <x v="8"/>
    <s v="photobooks"/>
    <x v="1806"/>
    <d v="2014-09-30T10:19:09"/>
  </r>
  <r>
    <x v="2"/>
    <s v="US"/>
    <s v="USD"/>
    <x v="1806"/>
    <n v="1409276313"/>
    <b v="1"/>
    <n v="8"/>
    <b v="0"/>
    <s v="photography/photobooks"/>
    <n v="0.1106"/>
    <n v="69.125"/>
    <x v="8"/>
    <s v="photobooks"/>
    <x v="1807"/>
    <d v="2014-09-27T20:38:33"/>
  </r>
  <r>
    <x v="2"/>
    <s v="US"/>
    <s v="USD"/>
    <x v="1807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x v="2"/>
    <s v="CA"/>
    <s v="CAD"/>
    <x v="1808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x v="2"/>
    <s v="US"/>
    <s v="USD"/>
    <x v="1809"/>
    <n v="1407621026"/>
    <b v="0"/>
    <n v="2"/>
    <b v="0"/>
    <s v="photography/photobooks"/>
    <n v="3.3333333333333333E-2"/>
    <n v="7.5"/>
    <x v="8"/>
    <s v="photobooks"/>
    <x v="1810"/>
    <d v="2014-08-21T16:50:26"/>
  </r>
  <r>
    <x v="2"/>
    <s v="US"/>
    <s v="USD"/>
    <x v="181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x v="2"/>
    <s v="GB"/>
    <s v="GBP"/>
    <x v="1811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x v="2"/>
    <s v="GB"/>
    <s v="GBP"/>
    <x v="1812"/>
    <n v="1404940812"/>
    <b v="0"/>
    <n v="0"/>
    <b v="0"/>
    <s v="photography/photobooks"/>
    <n v="0"/>
    <e v="#DIV/0!"/>
    <x v="8"/>
    <s v="photobooks"/>
    <x v="1813"/>
    <d v="2014-08-08T16:20:12"/>
  </r>
  <r>
    <x v="2"/>
    <s v="GB"/>
    <s v="GBP"/>
    <x v="1813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x v="2"/>
    <s v="US"/>
    <s v="USD"/>
    <x v="1814"/>
    <n v="1434577537"/>
    <b v="0"/>
    <n v="0"/>
    <b v="0"/>
    <s v="photography/photobooks"/>
    <n v="0"/>
    <e v="#DIV/0!"/>
    <x v="8"/>
    <s v="photobooks"/>
    <x v="1815"/>
    <d v="2015-07-01T16:45:37"/>
  </r>
  <r>
    <x v="2"/>
    <s v="CH"/>
    <s v="CHF"/>
    <x v="1815"/>
    <n v="1467061303"/>
    <b v="0"/>
    <n v="6"/>
    <b v="0"/>
    <s v="photography/photobooks"/>
    <n v="2.036E-2"/>
    <n v="84.833333333333329"/>
    <x v="8"/>
    <s v="photobooks"/>
    <x v="1816"/>
    <d v="2016-07-25T14:00:00"/>
  </r>
  <r>
    <x v="2"/>
    <s v="US"/>
    <s v="USD"/>
    <x v="1816"/>
    <n v="1480607607"/>
    <b v="0"/>
    <n v="100"/>
    <b v="0"/>
    <s v="photography/photobooks"/>
    <n v="0.52327777777777773"/>
    <n v="94.19"/>
    <x v="8"/>
    <s v="photobooks"/>
    <x v="1817"/>
    <d v="2017-01-30T01:59:00"/>
  </r>
  <r>
    <x v="2"/>
    <s v="US"/>
    <s v="USD"/>
    <x v="1817"/>
    <n v="1425447450"/>
    <b v="0"/>
    <n v="0"/>
    <b v="0"/>
    <s v="photography/photobooks"/>
    <n v="0"/>
    <e v="#DIV/0!"/>
    <x v="8"/>
    <s v="photobooks"/>
    <x v="1818"/>
    <d v="2015-04-02T23:37:30"/>
  </r>
  <r>
    <x v="2"/>
    <s v="US"/>
    <s v="USD"/>
    <x v="1818"/>
    <n v="1404151396"/>
    <b v="0"/>
    <n v="4"/>
    <b v="0"/>
    <s v="photography/photobooks"/>
    <n v="2.0833333333333332E-2"/>
    <n v="6.25"/>
    <x v="8"/>
    <s v="photobooks"/>
    <x v="1819"/>
    <d v="2014-07-30T13:03:16"/>
  </r>
  <r>
    <x v="2"/>
    <s v="US"/>
    <s v="USD"/>
    <x v="1819"/>
    <n v="1425261690"/>
    <b v="0"/>
    <n v="8"/>
    <b v="0"/>
    <s v="photography/photobooks"/>
    <n v="6.565384615384616E-2"/>
    <n v="213.375"/>
    <x v="8"/>
    <s v="photobooks"/>
    <x v="1820"/>
    <d v="2015-03-31T20:01:30"/>
  </r>
  <r>
    <x v="0"/>
    <s v="US"/>
    <s v="USD"/>
    <x v="1820"/>
    <n v="1326872367"/>
    <b v="0"/>
    <n v="57"/>
    <b v="1"/>
    <s v="music/rock"/>
    <n v="1.3489"/>
    <n v="59.162280701754383"/>
    <x v="4"/>
    <s v="rock"/>
    <x v="1821"/>
    <d v="2012-03-03T02:39:27"/>
  </r>
  <r>
    <x v="0"/>
    <s v="CA"/>
    <s v="CAD"/>
    <x v="1821"/>
    <n v="1388084862"/>
    <b v="0"/>
    <n v="11"/>
    <b v="1"/>
    <s v="music/rock"/>
    <n v="1"/>
    <n v="27.272727272727273"/>
    <x v="4"/>
    <s v="rock"/>
    <x v="1822"/>
    <d v="2014-01-31T14:01:00"/>
  </r>
  <r>
    <x v="0"/>
    <s v="US"/>
    <s v="USD"/>
    <x v="1822"/>
    <n v="1348503976"/>
    <b v="0"/>
    <n v="33"/>
    <b v="1"/>
    <s v="music/rock"/>
    <n v="1.1585714285714286"/>
    <n v="24.575757575757574"/>
    <x v="4"/>
    <s v="rock"/>
    <x v="1823"/>
    <d v="2012-10-24T11:26:16"/>
  </r>
  <r>
    <x v="0"/>
    <s v="US"/>
    <s v="USD"/>
    <x v="1823"/>
    <n v="1387403967"/>
    <b v="0"/>
    <n v="40"/>
    <b v="1"/>
    <s v="music/rock"/>
    <n v="1.0006666666666666"/>
    <n v="75.05"/>
    <x v="4"/>
    <s v="rock"/>
    <x v="1824"/>
    <d v="2014-01-07T21:08:00"/>
  </r>
  <r>
    <x v="0"/>
    <s v="US"/>
    <s v="USD"/>
    <x v="1824"/>
    <n v="1371585703"/>
    <b v="0"/>
    <n v="50"/>
    <b v="1"/>
    <s v="music/rock"/>
    <n v="1.0505"/>
    <n v="42.02"/>
    <x v="4"/>
    <s v="rock"/>
    <x v="1825"/>
    <d v="2013-07-11T15:01:43"/>
  </r>
  <r>
    <x v="0"/>
    <s v="US"/>
    <s v="USD"/>
    <x v="1825"/>
    <n v="1390083017"/>
    <b v="0"/>
    <n v="38"/>
    <b v="1"/>
    <s v="music/rock"/>
    <n v="1.01"/>
    <n v="53.157894736842103"/>
    <x v="4"/>
    <s v="rock"/>
    <x v="1826"/>
    <d v="2014-02-17T17:10:17"/>
  </r>
  <r>
    <x v="0"/>
    <s v="US"/>
    <s v="USD"/>
    <x v="1826"/>
    <n v="1294818561"/>
    <b v="0"/>
    <n v="96"/>
    <b v="1"/>
    <s v="music/rock"/>
    <n v="1.0066250000000001"/>
    <n v="83.885416666666671"/>
    <x v="4"/>
    <s v="rock"/>
    <x v="1827"/>
    <d v="2011-03-03T02:49:21"/>
  </r>
  <r>
    <x v="0"/>
    <s v="US"/>
    <s v="USD"/>
    <x v="1827"/>
    <n v="1396906530"/>
    <b v="0"/>
    <n v="48"/>
    <b v="1"/>
    <s v="music/rock"/>
    <n v="1.0016"/>
    <n v="417.33333333333331"/>
    <x v="4"/>
    <s v="rock"/>
    <x v="1828"/>
    <d v="2014-05-09T17:00:00"/>
  </r>
  <r>
    <x v="0"/>
    <s v="US"/>
    <s v="USD"/>
    <x v="1828"/>
    <n v="1291428371"/>
    <b v="0"/>
    <n v="33"/>
    <b v="1"/>
    <s v="music/rock"/>
    <n v="1.6668333333333334"/>
    <n v="75.765151515151516"/>
    <x v="4"/>
    <s v="rock"/>
    <x v="1829"/>
    <d v="2011-01-21T17:00:00"/>
  </r>
  <r>
    <x v="0"/>
    <s v="US"/>
    <s v="USD"/>
    <x v="1829"/>
    <n v="1390667107"/>
    <b v="0"/>
    <n v="226"/>
    <b v="1"/>
    <s v="music/rock"/>
    <n v="1.0153333333333334"/>
    <n v="67.389380530973455"/>
    <x v="4"/>
    <s v="rock"/>
    <x v="1830"/>
    <d v="2014-02-24T11:25:07"/>
  </r>
  <r>
    <x v="0"/>
    <s v="US"/>
    <s v="USD"/>
    <x v="1830"/>
    <n v="1335570863"/>
    <b v="0"/>
    <n v="14"/>
    <b v="1"/>
    <s v="music/rock"/>
    <n v="1.03"/>
    <n v="73.571428571428569"/>
    <x v="4"/>
    <s v="rock"/>
    <x v="1831"/>
    <d v="2012-05-12T18:54:23"/>
  </r>
  <r>
    <x v="0"/>
    <s v="US"/>
    <s v="USD"/>
    <x v="1831"/>
    <n v="1296651427"/>
    <b v="0"/>
    <n v="20"/>
    <b v="1"/>
    <s v="music/rock"/>
    <n v="1.4285714285714286"/>
    <n v="25"/>
    <x v="4"/>
    <s v="rock"/>
    <x v="1832"/>
    <d v="2011-03-04T07:57:07"/>
  </r>
  <r>
    <x v="0"/>
    <s v="US"/>
    <s v="USD"/>
    <x v="1832"/>
    <n v="1359421403"/>
    <b v="0"/>
    <n v="25"/>
    <b v="1"/>
    <s v="music/rock"/>
    <n v="2.625"/>
    <n v="42"/>
    <x v="4"/>
    <s v="rock"/>
    <x v="1833"/>
    <d v="2013-03-02T02:59:00"/>
  </r>
  <r>
    <x v="0"/>
    <s v="US"/>
    <s v="USD"/>
    <x v="1833"/>
    <n v="1418684895"/>
    <b v="0"/>
    <n v="90"/>
    <b v="1"/>
    <s v="music/rock"/>
    <n v="1.1805000000000001"/>
    <n v="131.16666666666666"/>
    <x v="4"/>
    <s v="rock"/>
    <x v="1834"/>
    <d v="2015-01-24T18:08:15"/>
  </r>
  <r>
    <x v="0"/>
    <s v="GB"/>
    <s v="GBP"/>
    <x v="1834"/>
    <n v="1456851071"/>
    <b v="0"/>
    <n v="11"/>
    <b v="1"/>
    <s v="music/rock"/>
    <n v="1.04"/>
    <n v="47.272727272727273"/>
    <x v="4"/>
    <s v="rock"/>
    <x v="1835"/>
    <d v="2016-03-31T10:51:11"/>
  </r>
  <r>
    <x v="0"/>
    <s v="US"/>
    <s v="USD"/>
    <x v="1835"/>
    <n v="1359660329"/>
    <b v="0"/>
    <n v="55"/>
    <b v="1"/>
    <s v="music/rock"/>
    <n v="2.0034000000000001"/>
    <n v="182.12727272727273"/>
    <x v="4"/>
    <s v="rock"/>
    <x v="1836"/>
    <d v="2013-02-17T14:25:29"/>
  </r>
  <r>
    <x v="0"/>
    <s v="US"/>
    <s v="USD"/>
    <x v="1836"/>
    <n v="1326848935"/>
    <b v="0"/>
    <n v="30"/>
    <b v="1"/>
    <s v="music/rock"/>
    <n v="3.0683333333333334"/>
    <n v="61.366666666666667"/>
    <x v="4"/>
    <s v="rock"/>
    <x v="1837"/>
    <d v="2012-03-17T19:08:55"/>
  </r>
  <r>
    <x v="0"/>
    <s v="US"/>
    <s v="USD"/>
    <x v="1837"/>
    <n v="1314989557"/>
    <b v="0"/>
    <n v="28"/>
    <b v="1"/>
    <s v="music/rock"/>
    <n v="1.00149"/>
    <n v="35.767499999999998"/>
    <x v="4"/>
    <s v="rock"/>
    <x v="1838"/>
    <d v="2011-09-30T22:00:00"/>
  </r>
  <r>
    <x v="0"/>
    <s v="US"/>
    <s v="USD"/>
    <x v="1838"/>
    <n v="1472750382"/>
    <b v="0"/>
    <n v="45"/>
    <b v="1"/>
    <s v="music/rock"/>
    <n v="2.0529999999999999"/>
    <n v="45.62222222222222"/>
    <x v="4"/>
    <s v="rock"/>
    <x v="1839"/>
    <d v="2016-10-01T12:19:42"/>
  </r>
  <r>
    <x v="0"/>
    <s v="US"/>
    <s v="USD"/>
    <x v="1839"/>
    <n v="1366251510"/>
    <b v="0"/>
    <n v="13"/>
    <b v="1"/>
    <s v="music/rock"/>
    <n v="1.0888888888888888"/>
    <n v="75.384615384615387"/>
    <x v="4"/>
    <s v="rock"/>
    <x v="1840"/>
    <d v="2013-05-06T23:59:00"/>
  </r>
  <r>
    <x v="0"/>
    <s v="US"/>
    <s v="USD"/>
    <x v="1840"/>
    <n v="1397679445"/>
    <b v="0"/>
    <n v="40"/>
    <b v="1"/>
    <s v="music/rock"/>
    <n v="1.0175000000000001"/>
    <n v="50.875"/>
    <x v="4"/>
    <s v="rock"/>
    <x v="1841"/>
    <d v="2014-05-19T23:59:00"/>
  </r>
  <r>
    <x v="0"/>
    <s v="US"/>
    <s v="USD"/>
    <x v="1841"/>
    <n v="1422371381"/>
    <b v="0"/>
    <n v="21"/>
    <b v="1"/>
    <s v="music/rock"/>
    <n v="1.2524999999999999"/>
    <n v="119.28571428571429"/>
    <x v="4"/>
    <s v="rock"/>
    <x v="1842"/>
    <d v="2015-03-02T00:59:00"/>
  </r>
  <r>
    <x v="0"/>
    <s v="US"/>
    <s v="USD"/>
    <x v="1842"/>
    <n v="1295653954"/>
    <b v="0"/>
    <n v="134"/>
    <b v="1"/>
    <s v="music/rock"/>
    <n v="1.2400610000000001"/>
    <n v="92.541865671641801"/>
    <x v="4"/>
    <s v="rock"/>
    <x v="1843"/>
    <d v="2011-02-20T18:52:34"/>
  </r>
  <r>
    <x v="0"/>
    <s v="US"/>
    <s v="USD"/>
    <x v="1843"/>
    <n v="1304464914"/>
    <b v="0"/>
    <n v="20"/>
    <b v="1"/>
    <s v="music/rock"/>
    <n v="1.014"/>
    <n v="76.05"/>
    <x v="4"/>
    <s v="rock"/>
    <x v="1844"/>
    <d v="2011-06-10T22:00:00"/>
  </r>
  <r>
    <x v="0"/>
    <s v="US"/>
    <s v="USD"/>
    <x v="1844"/>
    <n v="1464854398"/>
    <b v="0"/>
    <n v="19"/>
    <b v="1"/>
    <s v="music/rock"/>
    <n v="1"/>
    <n v="52.631578947368418"/>
    <x v="4"/>
    <s v="rock"/>
    <x v="1845"/>
    <d v="2016-06-16T23:55:00"/>
  </r>
  <r>
    <x v="0"/>
    <s v="US"/>
    <s v="USD"/>
    <x v="1845"/>
    <n v="1352993777"/>
    <b v="0"/>
    <n v="209"/>
    <b v="1"/>
    <s v="music/rock"/>
    <n v="1.3792666666666666"/>
    <n v="98.990430622009569"/>
    <x v="4"/>
    <s v="rock"/>
    <x v="1846"/>
    <d v="2012-12-15T10:36:17"/>
  </r>
  <r>
    <x v="0"/>
    <s v="US"/>
    <s v="USD"/>
    <x v="1846"/>
    <n v="1427780432"/>
    <b v="0"/>
    <n v="38"/>
    <b v="1"/>
    <s v="music/rock"/>
    <n v="1.2088000000000001"/>
    <n v="79.526315789473685"/>
    <x v="4"/>
    <s v="rock"/>
    <x v="1847"/>
    <d v="2015-04-21T00:40:32"/>
  </r>
  <r>
    <x v="0"/>
    <s v="US"/>
    <s v="USD"/>
    <x v="1847"/>
    <n v="1306608888"/>
    <b v="0"/>
    <n v="24"/>
    <b v="1"/>
    <s v="music/rock"/>
    <n v="1.0736666666666668"/>
    <n v="134.20833333333334"/>
    <x v="4"/>
    <s v="rock"/>
    <x v="1848"/>
    <d v="2011-07-31T01:59:00"/>
  </r>
  <r>
    <x v="0"/>
    <s v="US"/>
    <s v="USD"/>
    <x v="1848"/>
    <n v="1347913059"/>
    <b v="0"/>
    <n v="8"/>
    <b v="1"/>
    <s v="music/rock"/>
    <n v="1.0033333333333334"/>
    <n v="37.625"/>
    <x v="4"/>
    <s v="rock"/>
    <x v="1849"/>
    <d v="2012-10-17T15:17:39"/>
  </r>
  <r>
    <x v="0"/>
    <s v="US"/>
    <s v="USD"/>
    <x v="1849"/>
    <n v="1402441300"/>
    <b v="0"/>
    <n v="179"/>
    <b v="1"/>
    <s v="music/rock"/>
    <n v="1.0152222222222222"/>
    <n v="51.044692737430168"/>
    <x v="4"/>
    <s v="rock"/>
    <x v="1850"/>
    <d v="2014-07-10T18:01:40"/>
  </r>
  <r>
    <x v="0"/>
    <s v="US"/>
    <s v="USD"/>
    <x v="1850"/>
    <n v="1404769538"/>
    <b v="0"/>
    <n v="26"/>
    <b v="1"/>
    <s v="music/rock"/>
    <n v="1.0007692307692309"/>
    <n v="50.03846153846154"/>
    <x v="4"/>
    <s v="rock"/>
    <x v="1851"/>
    <d v="2014-07-27T20:00:00"/>
  </r>
  <r>
    <x v="0"/>
    <s v="US"/>
    <s v="USD"/>
    <x v="1851"/>
    <n v="1426703452"/>
    <b v="0"/>
    <n v="131"/>
    <b v="1"/>
    <s v="music/rock"/>
    <n v="1.1696666666666666"/>
    <n v="133.93129770992365"/>
    <x v="4"/>
    <s v="rock"/>
    <x v="1852"/>
    <d v="2015-04-24T19:00:00"/>
  </r>
  <r>
    <x v="0"/>
    <s v="US"/>
    <s v="USD"/>
    <x v="1852"/>
    <n v="1348536417"/>
    <b v="0"/>
    <n v="14"/>
    <b v="1"/>
    <s v="music/rock"/>
    <n v="1.01875"/>
    <n v="58.214285714285715"/>
    <x v="4"/>
    <s v="rock"/>
    <x v="1853"/>
    <d v="2012-11-13T21:26:57"/>
  </r>
  <r>
    <x v="0"/>
    <s v="US"/>
    <s v="USD"/>
    <x v="1853"/>
    <n v="1366763437"/>
    <b v="0"/>
    <n v="174"/>
    <b v="1"/>
    <s v="music/rock"/>
    <n v="1.0212366666666666"/>
    <n v="88.037643678160919"/>
    <x v="4"/>
    <s v="rock"/>
    <x v="1854"/>
    <d v="2013-05-23T19:30:37"/>
  </r>
  <r>
    <x v="0"/>
    <s v="CA"/>
    <s v="CAD"/>
    <x v="1854"/>
    <n v="1385124940"/>
    <b v="0"/>
    <n v="191"/>
    <b v="1"/>
    <s v="music/rock"/>
    <n v="1.5405897142857143"/>
    <n v="70.576753926701571"/>
    <x v="4"/>
    <s v="rock"/>
    <x v="1855"/>
    <d v="2014-01-06T07:55:40"/>
  </r>
  <r>
    <x v="0"/>
    <s v="US"/>
    <s v="USD"/>
    <x v="1855"/>
    <n v="1403901072"/>
    <b v="0"/>
    <n v="38"/>
    <b v="1"/>
    <s v="music/rock"/>
    <n v="1.0125"/>
    <n v="53.289473684210527"/>
    <x v="4"/>
    <s v="rock"/>
    <x v="1856"/>
    <d v="2014-07-18T15:31:12"/>
  </r>
  <r>
    <x v="0"/>
    <s v="US"/>
    <s v="USD"/>
    <x v="1856"/>
    <n v="1407954413"/>
    <b v="0"/>
    <n v="22"/>
    <b v="1"/>
    <s v="music/rock"/>
    <n v="1"/>
    <n v="136.36363636363637"/>
    <x v="4"/>
    <s v="rock"/>
    <x v="1857"/>
    <d v="2014-09-12T13:26:53"/>
  </r>
  <r>
    <x v="0"/>
    <s v="US"/>
    <s v="USD"/>
    <x v="1857"/>
    <n v="1318826921"/>
    <b v="0"/>
    <n v="149"/>
    <b v="1"/>
    <s v="music/rock"/>
    <n v="1.0874800874800874"/>
    <n v="40.547315436241611"/>
    <x v="4"/>
    <s v="rock"/>
    <x v="1858"/>
    <d v="2011-12-16T00:48:41"/>
  </r>
  <r>
    <x v="0"/>
    <s v="US"/>
    <s v="USD"/>
    <x v="1858"/>
    <n v="1314124129"/>
    <b v="0"/>
    <n v="56"/>
    <b v="1"/>
    <s v="music/rock"/>
    <n v="1.3183333333333334"/>
    <n v="70.625"/>
    <x v="4"/>
    <s v="rock"/>
    <x v="1859"/>
    <d v="2011-09-22T13:28:49"/>
  </r>
  <r>
    <x v="0"/>
    <s v="US"/>
    <s v="USD"/>
    <x v="1859"/>
    <n v="1389891684"/>
    <b v="0"/>
    <n v="19"/>
    <b v="1"/>
    <s v="music/rock"/>
    <n v="1.3346666666666667"/>
    <n v="52.684210526315788"/>
    <x v="4"/>
    <s v="rock"/>
    <x v="1860"/>
    <d v="2014-02-06T12:01:24"/>
  </r>
  <r>
    <x v="2"/>
    <s v="GB"/>
    <s v="GBP"/>
    <x v="1860"/>
    <n v="1419664341"/>
    <b v="0"/>
    <n v="0"/>
    <b v="0"/>
    <s v="games/mobile games"/>
    <n v="0"/>
    <e v="#DIV/0!"/>
    <x v="6"/>
    <s v="mobile games"/>
    <x v="1861"/>
    <d v="2015-01-26T02:12:21"/>
  </r>
  <r>
    <x v="2"/>
    <s v="US"/>
    <s v="USD"/>
    <x v="1861"/>
    <n v="1484912974"/>
    <b v="0"/>
    <n v="16"/>
    <b v="0"/>
    <s v="games/mobile games"/>
    <n v="8.0833333333333326E-2"/>
    <n v="90.9375"/>
    <x v="6"/>
    <s v="mobile games"/>
    <x v="1862"/>
    <d v="2017-03-08T02:30:00"/>
  </r>
  <r>
    <x v="2"/>
    <s v="US"/>
    <s v="USD"/>
    <x v="1862"/>
    <n v="1400008085"/>
    <b v="0"/>
    <n v="2"/>
    <b v="0"/>
    <s v="games/mobile games"/>
    <n v="4.0000000000000001E-3"/>
    <n v="5"/>
    <x v="6"/>
    <s v="mobile games"/>
    <x v="1863"/>
    <d v="2014-06-12T14:08:05"/>
  </r>
  <r>
    <x v="2"/>
    <s v="US"/>
    <s v="USD"/>
    <x v="1863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x v="2"/>
    <s v="GB"/>
    <s v="GBP"/>
    <x v="1864"/>
    <n v="1475398147"/>
    <b v="0"/>
    <n v="2"/>
    <b v="0"/>
    <s v="games/mobile games"/>
    <n v="3.6363636363636364E-5"/>
    <n v="2"/>
    <x v="6"/>
    <s v="mobile games"/>
    <x v="1865"/>
    <d v="2016-11-06T04:49:07"/>
  </r>
  <r>
    <x v="2"/>
    <s v="US"/>
    <s v="USD"/>
    <x v="1865"/>
    <n v="1483768497"/>
    <b v="0"/>
    <n v="2"/>
    <b v="0"/>
    <s v="games/mobile games"/>
    <n v="5.0000000000000001E-3"/>
    <n v="62.5"/>
    <x v="6"/>
    <s v="mobile games"/>
    <x v="1866"/>
    <d v="2017-02-28T23:00:00"/>
  </r>
  <r>
    <x v="2"/>
    <s v="US"/>
    <s v="USD"/>
    <x v="1866"/>
    <n v="1475791912"/>
    <b v="0"/>
    <n v="1"/>
    <b v="0"/>
    <s v="games/mobile games"/>
    <n v="5.0000000000000001E-4"/>
    <n v="10"/>
    <x v="6"/>
    <s v="mobile games"/>
    <x v="1867"/>
    <d v="2016-11-05T17:11:52"/>
  </r>
  <r>
    <x v="2"/>
    <s v="US"/>
    <s v="USD"/>
    <x v="1867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x v="2"/>
    <s v="US"/>
    <s v="USD"/>
    <x v="1868"/>
    <n v="1480896249"/>
    <b v="0"/>
    <n v="0"/>
    <b v="0"/>
    <s v="games/mobile games"/>
    <n v="0"/>
    <e v="#DIV/0!"/>
    <x v="6"/>
    <s v="mobile games"/>
    <x v="1869"/>
    <d v="2017-01-03T19:04:09"/>
  </r>
  <r>
    <x v="2"/>
    <s v="US"/>
    <s v="USD"/>
    <x v="1869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x v="2"/>
    <s v="US"/>
    <s v="USD"/>
    <x v="1870"/>
    <n v="1413053301"/>
    <b v="0"/>
    <n v="95"/>
    <b v="0"/>
    <s v="games/mobile games"/>
    <n v="0.7178461538461538"/>
    <n v="49.11578947368421"/>
    <x v="6"/>
    <s v="mobile games"/>
    <x v="1871"/>
    <d v="2014-11-20T14:48:21"/>
  </r>
  <r>
    <x v="2"/>
    <s v="US"/>
    <s v="USD"/>
    <x v="1871"/>
    <n v="1433041602"/>
    <b v="0"/>
    <n v="13"/>
    <b v="0"/>
    <s v="games/mobile games"/>
    <n v="1.06E-2"/>
    <n v="16.307692307692307"/>
    <x v="6"/>
    <s v="mobile games"/>
    <x v="1872"/>
    <d v="2015-06-29T22:06:42"/>
  </r>
  <r>
    <x v="2"/>
    <s v="CA"/>
    <s v="CAD"/>
    <x v="1872"/>
    <n v="1433861210"/>
    <b v="0"/>
    <n v="2"/>
    <b v="0"/>
    <s v="games/mobile games"/>
    <n v="4.4999999999999997E-3"/>
    <n v="18"/>
    <x v="6"/>
    <s v="mobile games"/>
    <x v="1873"/>
    <d v="2015-07-08T11:45:00"/>
  </r>
  <r>
    <x v="2"/>
    <s v="US"/>
    <s v="USD"/>
    <x v="1873"/>
    <n v="1465427733"/>
    <b v="0"/>
    <n v="2"/>
    <b v="0"/>
    <s v="games/mobile games"/>
    <n v="1.6249999999999999E-4"/>
    <n v="13"/>
    <x v="6"/>
    <s v="mobile games"/>
    <x v="1874"/>
    <d v="2016-06-28T18:15:33"/>
  </r>
  <r>
    <x v="2"/>
    <s v="US"/>
    <s v="USD"/>
    <x v="1874"/>
    <n v="1465335308"/>
    <b v="0"/>
    <n v="3"/>
    <b v="0"/>
    <s v="games/mobile games"/>
    <n v="5.1000000000000004E-3"/>
    <n v="17"/>
    <x v="6"/>
    <s v="mobile games"/>
    <x v="1875"/>
    <d v="2016-08-06T16:35:08"/>
  </r>
  <r>
    <x v="2"/>
    <s v="AU"/>
    <s v="AUD"/>
    <x v="1875"/>
    <n v="1400309405"/>
    <b v="0"/>
    <n v="0"/>
    <b v="0"/>
    <s v="games/mobile games"/>
    <n v="0"/>
    <e v="#DIV/0!"/>
    <x v="6"/>
    <s v="mobile games"/>
    <x v="1876"/>
    <d v="2014-06-16T01:50:05"/>
  </r>
  <r>
    <x v="2"/>
    <s v="US"/>
    <s v="USD"/>
    <x v="1876"/>
    <n v="1422664925"/>
    <b v="0"/>
    <n v="0"/>
    <b v="0"/>
    <s v="games/mobile games"/>
    <n v="0"/>
    <e v="#DIV/0!"/>
    <x v="6"/>
    <s v="mobile games"/>
    <x v="1877"/>
    <d v="2015-02-28T19:42:05"/>
  </r>
  <r>
    <x v="2"/>
    <s v="AU"/>
    <s v="AUD"/>
    <x v="1877"/>
    <n v="1400026355"/>
    <b v="0"/>
    <n v="0"/>
    <b v="0"/>
    <s v="games/mobile games"/>
    <n v="0"/>
    <e v="#DIV/0!"/>
    <x v="6"/>
    <s v="mobile games"/>
    <x v="1878"/>
    <d v="2014-06-12T19:12:35"/>
  </r>
  <r>
    <x v="2"/>
    <s v="ES"/>
    <s v="EUR"/>
    <x v="1878"/>
    <n v="1455377729"/>
    <b v="0"/>
    <n v="2"/>
    <b v="0"/>
    <s v="games/mobile games"/>
    <n v="1.1999999999999999E-3"/>
    <n v="3"/>
    <x v="6"/>
    <s v="mobile games"/>
    <x v="1879"/>
    <d v="2016-03-14T09:35:29"/>
  </r>
  <r>
    <x v="2"/>
    <s v="GB"/>
    <s v="GBP"/>
    <x v="1879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x v="0"/>
    <s v="US"/>
    <s v="USD"/>
    <x v="1880"/>
    <n v="1423366789"/>
    <b v="0"/>
    <n v="70"/>
    <b v="1"/>
    <s v="music/indie rock"/>
    <n v="1.726845"/>
    <n v="49.338428571428572"/>
    <x v="4"/>
    <s v="indie rock"/>
    <x v="1881"/>
    <d v="2015-03-09T21:39:49"/>
  </r>
  <r>
    <x v="0"/>
    <s v="US"/>
    <s v="USD"/>
    <x v="1881"/>
    <n v="1339109212"/>
    <b v="0"/>
    <n v="81"/>
    <b v="1"/>
    <s v="music/indie rock"/>
    <n v="1.008955223880597"/>
    <n v="41.728395061728392"/>
    <x v="4"/>
    <s v="indie rock"/>
    <x v="1882"/>
    <d v="2012-07-10T18:48:00"/>
  </r>
  <r>
    <x v="0"/>
    <s v="US"/>
    <s v="USD"/>
    <x v="1882"/>
    <n v="1331333108"/>
    <b v="0"/>
    <n v="32"/>
    <b v="1"/>
    <s v="music/indie rock"/>
    <n v="1.0480480480480481"/>
    <n v="32.71875"/>
    <x v="4"/>
    <s v="indie rock"/>
    <x v="1883"/>
    <d v="2012-04-08T16:45:08"/>
  </r>
  <r>
    <x v="0"/>
    <s v="US"/>
    <s v="USD"/>
    <x v="1883"/>
    <n v="1350967535"/>
    <b v="0"/>
    <n v="26"/>
    <b v="1"/>
    <s v="music/indie rock"/>
    <n v="1.351"/>
    <n v="51.96153846153846"/>
    <x v="4"/>
    <s v="indie rock"/>
    <x v="1884"/>
    <d v="2012-11-27T07:00:00"/>
  </r>
  <r>
    <x v="0"/>
    <s v="US"/>
    <s v="USD"/>
    <x v="1884"/>
    <n v="1341800110"/>
    <b v="0"/>
    <n v="105"/>
    <b v="1"/>
    <s v="music/indie rock"/>
    <n v="1.1632786885245903"/>
    <n v="50.685714285714283"/>
    <x v="4"/>
    <s v="indie rock"/>
    <x v="1885"/>
    <d v="2012-08-10T17:00:00"/>
  </r>
  <r>
    <x v="0"/>
    <s v="US"/>
    <s v="USD"/>
    <x v="1885"/>
    <n v="1413236738"/>
    <b v="0"/>
    <n v="29"/>
    <b v="1"/>
    <s v="music/indie rock"/>
    <n v="1.0208333333333333"/>
    <n v="42.241379310344826"/>
    <x v="4"/>
    <s v="indie rock"/>
    <x v="1886"/>
    <d v="2014-11-12T17:45:38"/>
  </r>
  <r>
    <x v="0"/>
    <s v="ES"/>
    <s v="EUR"/>
    <x v="1886"/>
    <n v="1447614732"/>
    <b v="0"/>
    <n v="8"/>
    <b v="1"/>
    <s v="music/indie rock"/>
    <n v="1.1116666666666666"/>
    <n v="416.875"/>
    <x v="4"/>
    <s v="indie rock"/>
    <x v="1887"/>
    <d v="2015-12-03T16:30:00"/>
  </r>
  <r>
    <x v="0"/>
    <s v="US"/>
    <s v="USD"/>
    <x v="1887"/>
    <n v="1272692732"/>
    <b v="0"/>
    <n v="89"/>
    <b v="1"/>
    <s v="music/indie rock"/>
    <n v="1.6608000000000001"/>
    <n v="46.651685393258425"/>
    <x v="4"/>
    <s v="indie rock"/>
    <x v="1888"/>
    <d v="2010-05-31T23:59:00"/>
  </r>
  <r>
    <x v="0"/>
    <s v="US"/>
    <s v="USD"/>
    <x v="1888"/>
    <n v="1359140546"/>
    <b v="0"/>
    <n v="44"/>
    <b v="1"/>
    <s v="music/indie rock"/>
    <n v="1.0660000000000001"/>
    <n v="48.454545454545453"/>
    <x v="4"/>
    <s v="indie rock"/>
    <x v="1889"/>
    <d v="2013-03-11T13:02:26"/>
  </r>
  <r>
    <x v="0"/>
    <s v="US"/>
    <s v="USD"/>
    <x v="1889"/>
    <n v="1353005528"/>
    <b v="0"/>
    <n v="246"/>
    <b v="1"/>
    <s v="music/indie rock"/>
    <n v="1.4458441666666668"/>
    <n v="70.5289837398374"/>
    <x v="4"/>
    <s v="indie rock"/>
    <x v="1890"/>
    <d v="2012-12-15T13:52:08"/>
  </r>
  <r>
    <x v="0"/>
    <s v="US"/>
    <s v="USD"/>
    <x v="1890"/>
    <n v="1275851354"/>
    <b v="0"/>
    <n v="120"/>
    <b v="1"/>
    <s v="music/indie rock"/>
    <n v="1.0555000000000001"/>
    <n v="87.958333333333329"/>
    <x v="4"/>
    <s v="indie rock"/>
    <x v="1891"/>
    <d v="2010-07-22T01:00:00"/>
  </r>
  <r>
    <x v="0"/>
    <s v="US"/>
    <s v="USD"/>
    <x v="1891"/>
    <n v="1304867881"/>
    <b v="0"/>
    <n v="26"/>
    <b v="1"/>
    <s v="music/indie rock"/>
    <n v="1.3660000000000001"/>
    <n v="26.26923076923077"/>
    <x v="4"/>
    <s v="indie rock"/>
    <x v="1892"/>
    <d v="2011-06-07T10:18:01"/>
  </r>
  <r>
    <x v="0"/>
    <s v="US"/>
    <s v="USD"/>
    <x v="1892"/>
    <n v="1301524585"/>
    <b v="0"/>
    <n v="45"/>
    <b v="1"/>
    <s v="music/indie rock"/>
    <n v="1.04"/>
    <n v="57.777777777777779"/>
    <x v="4"/>
    <s v="indie rock"/>
    <x v="1893"/>
    <d v="2011-04-15T22:59:00"/>
  </r>
  <r>
    <x v="0"/>
    <s v="US"/>
    <s v="USD"/>
    <x v="1893"/>
    <n v="1326404583"/>
    <b v="0"/>
    <n v="20"/>
    <b v="1"/>
    <s v="music/indie rock"/>
    <n v="1.145"/>
    <n v="57.25"/>
    <x v="4"/>
    <s v="indie rock"/>
    <x v="1894"/>
    <d v="2012-02-12T16:43:03"/>
  </r>
  <r>
    <x v="0"/>
    <s v="US"/>
    <s v="USD"/>
    <x v="1894"/>
    <n v="1442771722"/>
    <b v="0"/>
    <n v="47"/>
    <b v="1"/>
    <s v="music/indie rock"/>
    <n v="1.0171957671957672"/>
    <n v="196.34042553191489"/>
    <x v="4"/>
    <s v="indie rock"/>
    <x v="1895"/>
    <d v="2015-10-20T12:55:22"/>
  </r>
  <r>
    <x v="0"/>
    <s v="US"/>
    <s v="USD"/>
    <x v="1895"/>
    <n v="1331658165"/>
    <b v="0"/>
    <n v="13"/>
    <b v="1"/>
    <s v="music/indie rock"/>
    <n v="1.2394678492239468"/>
    <n v="43"/>
    <x v="4"/>
    <s v="indie rock"/>
    <x v="1896"/>
    <d v="2012-04-12T12:02:45"/>
  </r>
  <r>
    <x v="0"/>
    <s v="US"/>
    <s v="USD"/>
    <x v="1896"/>
    <n v="1392040806"/>
    <b v="0"/>
    <n v="183"/>
    <b v="1"/>
    <s v="music/indie rock"/>
    <n v="1.0245669291338582"/>
    <n v="35.551912568306008"/>
    <x v="4"/>
    <s v="indie rock"/>
    <x v="1897"/>
    <d v="2014-03-04T16:00:00"/>
  </r>
  <r>
    <x v="0"/>
    <s v="US"/>
    <s v="USD"/>
    <x v="1897"/>
    <n v="1451277473"/>
    <b v="0"/>
    <n v="21"/>
    <b v="1"/>
    <s v="music/indie rock"/>
    <n v="1.4450000000000001"/>
    <n v="68.80952380952381"/>
    <x v="4"/>
    <s v="indie rock"/>
    <x v="1898"/>
    <d v="2016-02-01T13:00:00"/>
  </r>
  <r>
    <x v="0"/>
    <s v="US"/>
    <s v="USD"/>
    <x v="1898"/>
    <n v="1424730966"/>
    <b v="0"/>
    <n v="42"/>
    <b v="1"/>
    <s v="music/indie rock"/>
    <n v="1.3333333333333333"/>
    <n v="28.571428571428573"/>
    <x v="4"/>
    <s v="indie rock"/>
    <x v="1899"/>
    <d v="2015-03-25T16:36:06"/>
  </r>
  <r>
    <x v="0"/>
    <s v="US"/>
    <s v="USD"/>
    <x v="1899"/>
    <n v="1347137731"/>
    <b v="0"/>
    <n v="54"/>
    <b v="1"/>
    <s v="music/indie rock"/>
    <n v="1.0936440000000001"/>
    <n v="50.631666666666668"/>
    <x v="4"/>
    <s v="indie rock"/>
    <x v="1900"/>
    <d v="2012-10-06T04:59:00"/>
  </r>
  <r>
    <x v="2"/>
    <s v="GB"/>
    <s v="GBP"/>
    <x v="1900"/>
    <n v="1429707729"/>
    <b v="0"/>
    <n v="25"/>
    <b v="0"/>
    <s v="technology/gadgets"/>
    <n v="2.696969696969697E-2"/>
    <n v="106.8"/>
    <x v="2"/>
    <s v="gadgets"/>
    <x v="1901"/>
    <d v="2015-05-22T08:00:00"/>
  </r>
  <r>
    <x v="2"/>
    <s v="NL"/>
    <s v="EUR"/>
    <x v="1901"/>
    <n v="1422903447"/>
    <b v="0"/>
    <n v="3"/>
    <b v="0"/>
    <s v="technology/gadgets"/>
    <n v="1.2E-2"/>
    <n v="4"/>
    <x v="2"/>
    <s v="gadgets"/>
    <x v="1902"/>
    <d v="2015-03-04T13:57:27"/>
  </r>
  <r>
    <x v="2"/>
    <s v="US"/>
    <s v="USD"/>
    <x v="1902"/>
    <n v="1480357791"/>
    <b v="0"/>
    <n v="41"/>
    <b v="0"/>
    <s v="technology/gadgets"/>
    <n v="0.46600000000000003"/>
    <n v="34.097560975609753"/>
    <x v="2"/>
    <s v="gadgets"/>
    <x v="1903"/>
    <d v="2017-01-27T13:29:51"/>
  </r>
  <r>
    <x v="2"/>
    <s v="US"/>
    <s v="USD"/>
    <x v="1903"/>
    <n v="1447864021"/>
    <b v="0"/>
    <n v="2"/>
    <b v="0"/>
    <s v="technology/gadgets"/>
    <n v="1E-3"/>
    <n v="25"/>
    <x v="2"/>
    <s v="gadgets"/>
    <x v="1904"/>
    <d v="2016-01-02T11:27:01"/>
  </r>
  <r>
    <x v="2"/>
    <s v="US"/>
    <s v="USD"/>
    <x v="1904"/>
    <n v="1407535994"/>
    <b v="0"/>
    <n v="4"/>
    <b v="0"/>
    <s v="technology/gadgets"/>
    <n v="1.6800000000000001E-3"/>
    <n v="10.5"/>
    <x v="2"/>
    <s v="gadgets"/>
    <x v="1905"/>
    <d v="2014-09-07T17:13:14"/>
  </r>
  <r>
    <x v="2"/>
    <s v="US"/>
    <s v="USD"/>
    <x v="1905"/>
    <n v="1464105983"/>
    <b v="0"/>
    <n v="99"/>
    <b v="0"/>
    <s v="technology/gadgets"/>
    <n v="0.42759999999999998"/>
    <n v="215.95959595959596"/>
    <x v="2"/>
    <s v="gadgets"/>
    <x v="1906"/>
    <d v="2016-06-23T11:06:23"/>
  </r>
  <r>
    <x v="2"/>
    <s v="US"/>
    <s v="USD"/>
    <x v="1906"/>
    <n v="1399557925"/>
    <b v="0"/>
    <n v="4"/>
    <b v="0"/>
    <s v="technology/gadgets"/>
    <n v="2.8333333333333335E-3"/>
    <n v="21.25"/>
    <x v="2"/>
    <s v="gadgets"/>
    <x v="1907"/>
    <d v="2014-05-23T09:05:25"/>
  </r>
  <r>
    <x v="2"/>
    <s v="US"/>
    <s v="USD"/>
    <x v="1907"/>
    <n v="1480456900"/>
    <b v="0"/>
    <n v="4"/>
    <b v="0"/>
    <s v="technology/gadgets"/>
    <n v="1.7319999999999999E-2"/>
    <n v="108.25"/>
    <x v="2"/>
    <s v="gadgets"/>
    <x v="1908"/>
    <d v="2016-12-29T17:01:40"/>
  </r>
  <r>
    <x v="2"/>
    <s v="US"/>
    <s v="USD"/>
    <x v="1908"/>
    <n v="1411467479"/>
    <b v="0"/>
    <n v="38"/>
    <b v="0"/>
    <s v="technology/gadgets"/>
    <n v="0.14111428571428572"/>
    <n v="129.97368421052633"/>
    <x v="2"/>
    <s v="gadgets"/>
    <x v="1909"/>
    <d v="2014-10-23T05:17:59"/>
  </r>
  <r>
    <x v="2"/>
    <s v="NL"/>
    <s v="EUR"/>
    <x v="1909"/>
    <n v="1442531217"/>
    <b v="0"/>
    <n v="285"/>
    <b v="0"/>
    <s v="technology/gadgets"/>
    <n v="0.39395294117647056"/>
    <n v="117.49473684210527"/>
    <x v="2"/>
    <s v="gadgets"/>
    <x v="1910"/>
    <d v="2015-10-31T17:45:00"/>
  </r>
  <r>
    <x v="2"/>
    <s v="NZ"/>
    <s v="NZD"/>
    <x v="1910"/>
    <n v="1404953334"/>
    <b v="0"/>
    <n v="1"/>
    <b v="0"/>
    <s v="technology/gadgets"/>
    <n v="2.3529411764705883E-4"/>
    <n v="10"/>
    <x v="2"/>
    <s v="gadgets"/>
    <x v="1911"/>
    <d v="2014-08-08T19:48:54"/>
  </r>
  <r>
    <x v="2"/>
    <s v="US"/>
    <s v="USD"/>
    <x v="1911"/>
    <n v="1430803560"/>
    <b v="0"/>
    <n v="42"/>
    <b v="0"/>
    <s v="technology/gadgets"/>
    <n v="0.59299999999999997"/>
    <n v="70.595238095238102"/>
    <x v="2"/>
    <s v="gadgets"/>
    <x v="1912"/>
    <d v="2015-06-04T00:26:00"/>
  </r>
  <r>
    <x v="2"/>
    <s v="GB"/>
    <s v="GBP"/>
    <x v="1912"/>
    <n v="1410178578"/>
    <b v="0"/>
    <n v="26"/>
    <b v="0"/>
    <s v="technology/gadgets"/>
    <n v="1.3270833333333334E-2"/>
    <n v="24.5"/>
    <x v="2"/>
    <s v="gadgets"/>
    <x v="1913"/>
    <d v="2014-10-08T07:16:18"/>
  </r>
  <r>
    <x v="2"/>
    <s v="US"/>
    <s v="USD"/>
    <x v="1913"/>
    <n v="1413519073"/>
    <b v="0"/>
    <n v="2"/>
    <b v="0"/>
    <s v="technology/gadgets"/>
    <n v="9.0090090090090086E-2"/>
    <n v="30"/>
    <x v="2"/>
    <s v="gadgets"/>
    <x v="1914"/>
    <d v="2014-10-31T22:59:00"/>
  </r>
  <r>
    <x v="2"/>
    <s v="US"/>
    <s v="USD"/>
    <x v="1914"/>
    <n v="1407892222"/>
    <b v="0"/>
    <n v="4"/>
    <b v="0"/>
    <s v="technology/gadgets"/>
    <n v="1.6E-2"/>
    <n v="2"/>
    <x v="2"/>
    <s v="gadgets"/>
    <x v="1915"/>
    <d v="2014-09-01T20:10:22"/>
  </r>
  <r>
    <x v="2"/>
    <s v="US"/>
    <s v="USD"/>
    <x v="1915"/>
    <n v="1476378775"/>
    <b v="0"/>
    <n v="6"/>
    <b v="0"/>
    <s v="technology/gadgets"/>
    <n v="5.1000000000000004E-3"/>
    <n v="17"/>
    <x v="2"/>
    <s v="gadgets"/>
    <x v="1916"/>
    <d v="2016-11-07T13:12:55"/>
  </r>
  <r>
    <x v="2"/>
    <s v="HK"/>
    <s v="HKD"/>
    <x v="1916"/>
    <n v="1484116133"/>
    <b v="0"/>
    <n v="70"/>
    <b v="0"/>
    <s v="technology/gadgets"/>
    <n v="0.52570512820512816"/>
    <n v="2928.9285714285716"/>
    <x v="2"/>
    <s v="gadgets"/>
    <x v="1917"/>
    <d v="2017-02-10T01:28:53"/>
  </r>
  <r>
    <x v="2"/>
    <s v="US"/>
    <s v="USD"/>
    <x v="1917"/>
    <n v="1404845851"/>
    <b v="0"/>
    <n v="9"/>
    <b v="0"/>
    <s v="technology/gadgets"/>
    <n v="1.04E-2"/>
    <n v="28.888888888888889"/>
    <x v="2"/>
    <s v="gadgets"/>
    <x v="1918"/>
    <d v="2014-08-12T13:57:31"/>
  </r>
  <r>
    <x v="2"/>
    <s v="US"/>
    <s v="USD"/>
    <x v="1918"/>
    <n v="1429477249"/>
    <b v="0"/>
    <n v="8"/>
    <b v="0"/>
    <s v="technology/gadgets"/>
    <n v="0.47399999999999998"/>
    <n v="29.625"/>
    <x v="2"/>
    <s v="gadgets"/>
    <x v="1919"/>
    <d v="2015-05-19T16:00:49"/>
  </r>
  <r>
    <x v="2"/>
    <s v="GB"/>
    <s v="GBP"/>
    <x v="1919"/>
    <n v="1443042061"/>
    <b v="0"/>
    <n v="105"/>
    <b v="0"/>
    <s v="technology/gadgets"/>
    <n v="0.43030000000000002"/>
    <n v="40.980952380952381"/>
    <x v="2"/>
    <s v="gadgets"/>
    <x v="1920"/>
    <d v="2015-10-21T18:00:00"/>
  </r>
  <r>
    <x v="0"/>
    <s v="US"/>
    <s v="USD"/>
    <x v="1920"/>
    <n v="1339651143"/>
    <b v="0"/>
    <n v="38"/>
    <b v="1"/>
    <s v="music/indie rock"/>
    <n v="1.3680000000000001"/>
    <n v="54"/>
    <x v="4"/>
    <s v="indie rock"/>
    <x v="1921"/>
    <d v="2012-07-14T00:19:03"/>
  </r>
  <r>
    <x v="0"/>
    <s v="US"/>
    <s v="USD"/>
    <x v="1921"/>
    <n v="1384236507"/>
    <b v="0"/>
    <n v="64"/>
    <b v="1"/>
    <s v="music/indie rock"/>
    <n v="1.1555"/>
    <n v="36.109375"/>
    <x v="4"/>
    <s v="indie rock"/>
    <x v="1922"/>
    <d v="2013-12-12T01:08:27"/>
  </r>
  <r>
    <x v="0"/>
    <s v="US"/>
    <s v="USD"/>
    <x v="1922"/>
    <n v="1313612532"/>
    <b v="0"/>
    <n v="13"/>
    <b v="1"/>
    <s v="music/indie rock"/>
    <n v="2.4079999999999999"/>
    <n v="23.153846153846153"/>
    <x v="4"/>
    <s v="indie rock"/>
    <x v="1923"/>
    <d v="2011-09-26T23:59:00"/>
  </r>
  <r>
    <x v="0"/>
    <s v="US"/>
    <s v="USD"/>
    <x v="1923"/>
    <n v="1387390555"/>
    <b v="0"/>
    <n v="33"/>
    <b v="1"/>
    <s v="music/indie rock"/>
    <n v="1.1439999999999999"/>
    <n v="104"/>
    <x v="4"/>
    <s v="indie rock"/>
    <x v="1924"/>
    <d v="2014-01-15T14:33:00"/>
  </r>
  <r>
    <x v="0"/>
    <s v="US"/>
    <s v="USD"/>
    <x v="1924"/>
    <n v="1379540288"/>
    <b v="0"/>
    <n v="52"/>
    <b v="1"/>
    <s v="music/indie rock"/>
    <n v="1.1033333333333333"/>
    <n v="31.826923076923077"/>
    <x v="4"/>
    <s v="indie rock"/>
    <x v="1925"/>
    <d v="2013-10-10T19:00:00"/>
  </r>
  <r>
    <x v="0"/>
    <s v="US"/>
    <s v="USD"/>
    <x v="1925"/>
    <n v="1286319256"/>
    <b v="0"/>
    <n v="107"/>
    <b v="1"/>
    <s v="music/indie rock"/>
    <n v="1.9537933333333333"/>
    <n v="27.3896261682243"/>
    <x v="4"/>
    <s v="indie rock"/>
    <x v="1926"/>
    <d v="2010-11-01T19:26:00"/>
  </r>
  <r>
    <x v="0"/>
    <s v="US"/>
    <s v="USD"/>
    <x v="1926"/>
    <n v="1329856839"/>
    <b v="0"/>
    <n v="11"/>
    <b v="1"/>
    <s v="music/indie rock"/>
    <n v="1.0333333333333334"/>
    <n v="56.363636363636367"/>
    <x v="4"/>
    <s v="indie rock"/>
    <x v="1927"/>
    <d v="2012-03-07T23:59:00"/>
  </r>
  <r>
    <x v="0"/>
    <s v="US"/>
    <s v="USD"/>
    <x v="1927"/>
    <n v="1365348794"/>
    <b v="0"/>
    <n v="34"/>
    <b v="1"/>
    <s v="music/indie rock"/>
    <n v="1.031372549019608"/>
    <n v="77.352941176470594"/>
    <x v="4"/>
    <s v="indie rock"/>
    <x v="1928"/>
    <d v="2013-05-07T10:33:14"/>
  </r>
  <r>
    <x v="0"/>
    <s v="US"/>
    <s v="USD"/>
    <x v="1928"/>
    <n v="1306197066"/>
    <b v="0"/>
    <n v="75"/>
    <b v="1"/>
    <s v="music/indie rock"/>
    <n v="1.003125"/>
    <n v="42.8"/>
    <x v="4"/>
    <s v="indie rock"/>
    <x v="1929"/>
    <d v="2011-07-04T19:31:06"/>
  </r>
  <r>
    <x v="0"/>
    <s v="US"/>
    <s v="USD"/>
    <x v="1929"/>
    <n v="1368019482"/>
    <b v="0"/>
    <n v="26"/>
    <b v="1"/>
    <s v="music/indie rock"/>
    <n v="1.27"/>
    <n v="48.846153846153847"/>
    <x v="4"/>
    <s v="indie rock"/>
    <x v="1930"/>
    <d v="2013-07-07T08:24:42"/>
  </r>
  <r>
    <x v="0"/>
    <s v="US"/>
    <s v="USD"/>
    <x v="1930"/>
    <n v="1336512309"/>
    <b v="0"/>
    <n v="50"/>
    <b v="1"/>
    <s v="music/indie rock"/>
    <n v="1.20601"/>
    <n v="48.240400000000001"/>
    <x v="4"/>
    <s v="indie rock"/>
    <x v="1931"/>
    <d v="2012-05-21T22:30:00"/>
  </r>
  <r>
    <x v="0"/>
    <s v="US"/>
    <s v="USD"/>
    <x v="1931"/>
    <n v="1325618773"/>
    <b v="0"/>
    <n v="80"/>
    <b v="1"/>
    <s v="music/indie rock"/>
    <n v="1.0699047619047619"/>
    <n v="70.212500000000006"/>
    <x v="4"/>
    <s v="indie rock"/>
    <x v="1932"/>
    <d v="2012-01-24T14:26:13"/>
  </r>
  <r>
    <x v="0"/>
    <s v="US"/>
    <s v="USD"/>
    <x v="1932"/>
    <n v="1409195307"/>
    <b v="0"/>
    <n v="110"/>
    <b v="1"/>
    <s v="music/indie rock"/>
    <n v="1.7243333333333333"/>
    <n v="94.054545454545448"/>
    <x v="4"/>
    <s v="indie rock"/>
    <x v="1933"/>
    <d v="2014-09-26T22:08:27"/>
  </r>
  <r>
    <x v="0"/>
    <s v="US"/>
    <s v="USD"/>
    <x v="1933"/>
    <n v="1321649321"/>
    <b v="0"/>
    <n v="77"/>
    <b v="1"/>
    <s v="music/indie rock"/>
    <n v="1.2362"/>
    <n v="80.272727272727266"/>
    <x v="4"/>
    <s v="indie rock"/>
    <x v="1934"/>
    <d v="2011-12-25T00:00:00"/>
  </r>
  <r>
    <x v="0"/>
    <s v="US"/>
    <s v="USD"/>
    <x v="1934"/>
    <n v="1400106171"/>
    <b v="0"/>
    <n v="50"/>
    <b v="1"/>
    <s v="music/indie rock"/>
    <n v="1.0840000000000001"/>
    <n v="54.2"/>
    <x v="4"/>
    <s v="indie rock"/>
    <x v="1935"/>
    <d v="2014-06-20T23:59:00"/>
  </r>
  <r>
    <x v="0"/>
    <s v="US"/>
    <s v="USD"/>
    <x v="1935"/>
    <n v="1320528070"/>
    <b v="0"/>
    <n v="145"/>
    <b v="1"/>
    <s v="music/indie rock"/>
    <n v="1.1652013333333333"/>
    <n v="60.26903448275862"/>
    <x v="4"/>
    <s v="indie rock"/>
    <x v="1936"/>
    <d v="2011-12-06T00:59:00"/>
  </r>
  <r>
    <x v="0"/>
    <s v="US"/>
    <s v="USD"/>
    <x v="1936"/>
    <n v="1338346281"/>
    <b v="0"/>
    <n v="29"/>
    <b v="1"/>
    <s v="music/indie rock"/>
    <n v="1.8724499999999999"/>
    <n v="38.740344827586206"/>
    <x v="4"/>
    <s v="indie rock"/>
    <x v="1937"/>
    <d v="2012-06-14T22:59:00"/>
  </r>
  <r>
    <x v="0"/>
    <s v="US"/>
    <s v="USD"/>
    <x v="1937"/>
    <n v="1370067231"/>
    <b v="0"/>
    <n v="114"/>
    <b v="1"/>
    <s v="music/indie rock"/>
    <n v="1.1593333333333333"/>
    <n v="152.54385964912279"/>
    <x v="4"/>
    <s v="indie rock"/>
    <x v="1938"/>
    <d v="2013-07-02T00:00:00"/>
  </r>
  <r>
    <x v="0"/>
    <s v="US"/>
    <s v="USD"/>
    <x v="1938"/>
    <n v="1360366708"/>
    <b v="0"/>
    <n v="96"/>
    <b v="1"/>
    <s v="music/indie rock"/>
    <n v="1.107"/>
    <n v="115.3125"/>
    <x v="4"/>
    <s v="indie rock"/>
    <x v="1939"/>
    <d v="2013-03-10T17:38:28"/>
  </r>
  <r>
    <x v="0"/>
    <s v="US"/>
    <s v="USD"/>
    <x v="1939"/>
    <n v="1304770233"/>
    <b v="0"/>
    <n v="31"/>
    <b v="1"/>
    <s v="music/indie rock"/>
    <n v="1.7092307692307693"/>
    <n v="35.838709677419352"/>
    <x v="4"/>
    <s v="indie rock"/>
    <x v="1940"/>
    <d v="2011-06-14T22:59:00"/>
  </r>
  <r>
    <x v="0"/>
    <s v="US"/>
    <s v="USD"/>
    <x v="1940"/>
    <n v="1397545131"/>
    <b v="1"/>
    <n v="4883"/>
    <b v="1"/>
    <s v="technology/hardware"/>
    <n v="1.2611835600000001"/>
    <n v="64.570118779438872"/>
    <x v="2"/>
    <s v="hardware"/>
    <x v="1941"/>
    <d v="2014-05-15T01:58:51"/>
  </r>
  <r>
    <x v="0"/>
    <s v="US"/>
    <s v="USD"/>
    <x v="1941"/>
    <n v="1302033140"/>
    <b v="1"/>
    <n v="95"/>
    <b v="1"/>
    <s v="technology/hardware"/>
    <n v="1.3844033333333334"/>
    <n v="87.436000000000007"/>
    <x v="2"/>
    <s v="hardware"/>
    <x v="1942"/>
    <d v="2011-07-04T14:52:20"/>
  </r>
  <r>
    <x v="0"/>
    <s v="US"/>
    <s v="USD"/>
    <x v="1942"/>
    <n v="1467008916"/>
    <b v="1"/>
    <n v="2478"/>
    <b v="1"/>
    <s v="technology/hardware"/>
    <n v="17.052499999999998"/>
    <n v="68.815577078288939"/>
    <x v="2"/>
    <s v="hardware"/>
    <x v="1943"/>
    <d v="2016-08-11T01:28:36"/>
  </r>
  <r>
    <x v="0"/>
    <s v="US"/>
    <s v="USD"/>
    <x v="1943"/>
    <n v="1396360890"/>
    <b v="1"/>
    <n v="1789"/>
    <b v="1"/>
    <s v="technology/hardware"/>
    <n v="7.8805550000000002"/>
    <n v="176.200223588597"/>
    <x v="2"/>
    <s v="hardware"/>
    <x v="1944"/>
    <d v="2014-05-01T09:01:30"/>
  </r>
  <r>
    <x v="0"/>
    <s v="ES"/>
    <s v="EUR"/>
    <x v="1944"/>
    <n v="1433224958"/>
    <b v="1"/>
    <n v="680"/>
    <b v="1"/>
    <s v="technology/hardware"/>
    <n v="3.4801799999999998"/>
    <n v="511.79117647058825"/>
    <x v="2"/>
    <s v="hardware"/>
    <x v="1945"/>
    <d v="2015-07-12T01:02:38"/>
  </r>
  <r>
    <x v="0"/>
    <s v="US"/>
    <s v="USD"/>
    <x v="1945"/>
    <n v="1392780961"/>
    <b v="1"/>
    <n v="70"/>
    <b v="1"/>
    <s v="technology/hardware"/>
    <n v="1.4974666666666667"/>
    <n v="160.44285714285715"/>
    <x v="2"/>
    <s v="hardware"/>
    <x v="1946"/>
    <d v="2014-04-19T21:36:01"/>
  </r>
  <r>
    <x v="0"/>
    <s v="US"/>
    <s v="USD"/>
    <x v="1946"/>
    <n v="1255730520"/>
    <b v="1"/>
    <n v="23"/>
    <b v="1"/>
    <s v="technology/hardware"/>
    <n v="1.0063375000000001"/>
    <n v="35.003043478260871"/>
    <x v="2"/>
    <s v="hardware"/>
    <x v="1947"/>
    <d v="2009-11-23T00:59:00"/>
  </r>
  <r>
    <x v="0"/>
    <s v="US"/>
    <s v="USD"/>
    <x v="1947"/>
    <n v="1460557809"/>
    <b v="1"/>
    <n v="4245"/>
    <b v="1"/>
    <s v="technology/hardware"/>
    <n v="8.0021100000000001"/>
    <n v="188.50671378091872"/>
    <x v="2"/>
    <s v="hardware"/>
    <x v="1948"/>
    <d v="2016-06-06T12:02:00"/>
  </r>
  <r>
    <x v="0"/>
    <s v="GB"/>
    <s v="GBP"/>
    <x v="1948"/>
    <n v="1402394951"/>
    <b v="1"/>
    <n v="943"/>
    <b v="1"/>
    <s v="technology/hardware"/>
    <n v="1.0600260000000001"/>
    <n v="56.204984093319197"/>
    <x v="2"/>
    <s v="hardware"/>
    <x v="1949"/>
    <d v="2014-07-10T05:09:11"/>
  </r>
  <r>
    <x v="0"/>
    <s v="US"/>
    <s v="USD"/>
    <x v="1949"/>
    <n v="1300767673"/>
    <b v="1"/>
    <n v="1876"/>
    <b v="1"/>
    <s v="technology/hardware"/>
    <n v="2.0051866666666669"/>
    <n v="51.3054157782516"/>
    <x v="2"/>
    <s v="hardware"/>
    <x v="1950"/>
    <d v="2011-04-21T23:21:13"/>
  </r>
  <r>
    <x v="0"/>
    <s v="US"/>
    <s v="USD"/>
    <x v="1950"/>
    <n v="1475921137"/>
    <b v="1"/>
    <n v="834"/>
    <b v="1"/>
    <s v="technology/hardware"/>
    <n v="2.1244399999999999"/>
    <n v="127.36450839328538"/>
    <x v="2"/>
    <s v="hardware"/>
    <x v="1951"/>
    <d v="2016-11-07T06:05:37"/>
  </r>
  <r>
    <x v="0"/>
    <s v="CA"/>
    <s v="CAD"/>
    <x v="1951"/>
    <n v="1378737215"/>
    <b v="1"/>
    <n v="682"/>
    <b v="1"/>
    <s v="technology/hardware"/>
    <n v="1.9847237142857144"/>
    <n v="101.85532258064516"/>
    <x v="2"/>
    <s v="hardware"/>
    <x v="1952"/>
    <d v="2013-10-16T09:33:35"/>
  </r>
  <r>
    <x v="0"/>
    <s v="US"/>
    <s v="USD"/>
    <x v="1952"/>
    <n v="1328158065"/>
    <b v="1"/>
    <n v="147"/>
    <b v="1"/>
    <s v="technology/hardware"/>
    <n v="2.2594666666666665"/>
    <n v="230.55782312925169"/>
    <x v="2"/>
    <s v="hardware"/>
    <x v="1953"/>
    <d v="2012-03-01T22:00:00"/>
  </r>
  <r>
    <x v="0"/>
    <s v="US"/>
    <s v="USD"/>
    <x v="1953"/>
    <n v="1453730176"/>
    <b v="1"/>
    <n v="415"/>
    <b v="1"/>
    <s v="technology/hardware"/>
    <n v="6.9894800000000004"/>
    <n v="842.10602409638557"/>
    <x v="2"/>
    <s v="hardware"/>
    <x v="1954"/>
    <d v="2016-03-12T00:00:00"/>
  </r>
  <r>
    <x v="0"/>
    <s v="US"/>
    <s v="USD"/>
    <x v="1954"/>
    <n v="1334989881"/>
    <b v="1"/>
    <n v="290"/>
    <b v="1"/>
    <s v="technology/hardware"/>
    <n v="3.9859528571428569"/>
    <n v="577.27593103448271"/>
    <x v="2"/>
    <s v="hardware"/>
    <x v="1955"/>
    <d v="2012-05-23T14:00:00"/>
  </r>
  <r>
    <x v="0"/>
    <s v="US"/>
    <s v="USD"/>
    <x v="1955"/>
    <n v="1425507005"/>
    <b v="1"/>
    <n v="365"/>
    <b v="1"/>
    <s v="technology/hardware"/>
    <n v="2.9403333333333332"/>
    <n v="483.34246575342468"/>
    <x v="2"/>
    <s v="hardware"/>
    <x v="1956"/>
    <d v="2015-04-18T16:10:05"/>
  </r>
  <r>
    <x v="0"/>
    <s v="US"/>
    <s v="USD"/>
    <x v="1956"/>
    <n v="1348712513"/>
    <b v="1"/>
    <n v="660"/>
    <b v="1"/>
    <s v="technology/hardware"/>
    <n v="1.6750470000000002"/>
    <n v="76.138500000000008"/>
    <x v="2"/>
    <s v="hardware"/>
    <x v="1957"/>
    <d v="2012-10-26T21:21:53"/>
  </r>
  <r>
    <x v="0"/>
    <s v="US"/>
    <s v="USD"/>
    <x v="1957"/>
    <n v="1361490161"/>
    <b v="1"/>
    <n v="1356"/>
    <b v="1"/>
    <s v="technology/hardware"/>
    <n v="14.355717142857143"/>
    <n v="74.107684365781708"/>
    <x v="2"/>
    <s v="hardware"/>
    <x v="1958"/>
    <d v="2013-03-23T17:42:41"/>
  </r>
  <r>
    <x v="0"/>
    <s v="US"/>
    <s v="USD"/>
    <x v="1958"/>
    <n v="1408565860"/>
    <b v="1"/>
    <n v="424"/>
    <b v="1"/>
    <s v="technology/hardware"/>
    <n v="1.5673440000000001"/>
    <n v="36.965660377358489"/>
    <x v="2"/>
    <s v="hardware"/>
    <x v="1959"/>
    <d v="2014-09-30T19:00:00"/>
  </r>
  <r>
    <x v="0"/>
    <s v="SE"/>
    <s v="SEK"/>
    <x v="1959"/>
    <n v="1416559341"/>
    <b v="1"/>
    <n v="33"/>
    <b v="1"/>
    <s v="technology/hardware"/>
    <n v="1.1790285714285715"/>
    <n v="2500.969696969697"/>
    <x v="2"/>
    <s v="hardware"/>
    <x v="1960"/>
    <d v="2014-12-21T03:42:21"/>
  </r>
  <r>
    <x v="0"/>
    <s v="US"/>
    <s v="USD"/>
    <x v="196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x v="0"/>
    <s v="US"/>
    <s v="USD"/>
    <x v="1961"/>
    <n v="1397414636"/>
    <b v="1"/>
    <n v="306"/>
    <b v="1"/>
    <s v="technology/hardware"/>
    <n v="1.9292499999999999"/>
    <n v="63.04738562091503"/>
    <x v="2"/>
    <s v="hardware"/>
    <x v="1962"/>
    <d v="2014-05-13T13:43:56"/>
  </r>
  <r>
    <x v="0"/>
    <s v="GB"/>
    <s v="GBP"/>
    <x v="1962"/>
    <n v="1407838734"/>
    <b v="1"/>
    <n v="205"/>
    <b v="1"/>
    <s v="technology/hardware"/>
    <n v="1.268842105263158"/>
    <n v="117.6"/>
    <x v="2"/>
    <s v="hardware"/>
    <x v="1963"/>
    <d v="2014-09-16T05:18:54"/>
  </r>
  <r>
    <x v="0"/>
    <s v="IT"/>
    <s v="EUR"/>
    <x v="1963"/>
    <n v="1458714772"/>
    <b v="1"/>
    <n v="1281"/>
    <b v="1"/>
    <s v="technology/hardware"/>
    <n v="2.5957748878923765"/>
    <n v="180.75185011709601"/>
    <x v="2"/>
    <s v="hardware"/>
    <x v="1964"/>
    <d v="2016-04-22T01:32:52"/>
  </r>
  <r>
    <x v="0"/>
    <s v="US"/>
    <s v="USD"/>
    <x v="1964"/>
    <n v="1324433310"/>
    <b v="1"/>
    <n v="103"/>
    <b v="1"/>
    <s v="technology/hardware"/>
    <n v="2.6227999999999998"/>
    <n v="127.32038834951456"/>
    <x v="2"/>
    <s v="hardware"/>
    <x v="1965"/>
    <d v="2012-01-11T20:00:00"/>
  </r>
  <r>
    <x v="0"/>
    <s v="US"/>
    <s v="USD"/>
    <x v="1965"/>
    <n v="1405429098"/>
    <b v="1"/>
    <n v="1513"/>
    <b v="1"/>
    <s v="technology/hardware"/>
    <n v="2.0674309000000002"/>
    <n v="136.6444745538665"/>
    <x v="2"/>
    <s v="hardware"/>
    <x v="1966"/>
    <d v="2014-08-14T07:58:18"/>
  </r>
  <r>
    <x v="0"/>
    <s v="US"/>
    <s v="USD"/>
    <x v="1966"/>
    <n v="1396367729"/>
    <b v="1"/>
    <n v="405"/>
    <b v="1"/>
    <s v="technology/hardware"/>
    <n v="3.7012999999999998"/>
    <n v="182.78024691358024"/>
    <x v="2"/>
    <s v="hardware"/>
    <x v="1967"/>
    <d v="2014-05-01T10:55:29"/>
  </r>
  <r>
    <x v="0"/>
    <s v="US"/>
    <s v="USD"/>
    <x v="1967"/>
    <n v="1478095515"/>
    <b v="1"/>
    <n v="510"/>
    <b v="1"/>
    <s v="technology/hardware"/>
    <n v="2.8496600000000001"/>
    <n v="279.37843137254902"/>
    <x v="2"/>
    <s v="hardware"/>
    <x v="1968"/>
    <d v="2016-12-03T10:05:15"/>
  </r>
  <r>
    <x v="0"/>
    <s v="GB"/>
    <s v="GBP"/>
    <x v="19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x v="0"/>
    <s v="US"/>
    <s v="USD"/>
    <x v="1969"/>
    <n v="1361248701"/>
    <b v="1"/>
    <n v="701"/>
    <b v="1"/>
    <s v="technology/hardware"/>
    <n v="11.318"/>
    <n v="80.727532097004286"/>
    <x v="2"/>
    <s v="hardware"/>
    <x v="1970"/>
    <d v="2013-04-19T22:38:21"/>
  </r>
  <r>
    <x v="0"/>
    <s v="US"/>
    <s v="USD"/>
    <x v="197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x v="0"/>
    <s v="US"/>
    <s v="USD"/>
    <x v="1971"/>
    <n v="1350605844"/>
    <b v="1"/>
    <n v="238"/>
    <b v="1"/>
    <s v="technology/hardware"/>
    <n v="6.7447999999999997"/>
    <n v="70.848739495798313"/>
    <x v="2"/>
    <s v="hardware"/>
    <x v="1972"/>
    <d v="2012-11-17T20:17:24"/>
  </r>
  <r>
    <x v="0"/>
    <s v="US"/>
    <s v="USD"/>
    <x v="1972"/>
    <n v="1467134464"/>
    <b v="1"/>
    <n v="2051"/>
    <b v="1"/>
    <s v="technology/hardware"/>
    <n v="2.5683081313131315"/>
    <n v="247.94003412969283"/>
    <x v="2"/>
    <s v="hardware"/>
    <x v="1973"/>
    <d v="2016-08-06T02:00:00"/>
  </r>
  <r>
    <x v="0"/>
    <s v="GB"/>
    <s v="GBP"/>
    <x v="1973"/>
    <n v="1371715269"/>
    <b v="1"/>
    <n v="402"/>
    <b v="1"/>
    <s v="technology/hardware"/>
    <n v="3.7549600000000001"/>
    <n v="186.81393034825871"/>
    <x v="2"/>
    <s v="hardware"/>
    <x v="1974"/>
    <d v="2013-08-19T03:01:09"/>
  </r>
  <r>
    <x v="0"/>
    <s v="US"/>
    <s v="USD"/>
    <x v="1974"/>
    <n v="1360346851"/>
    <b v="1"/>
    <n v="253"/>
    <b v="1"/>
    <s v="technology/hardware"/>
    <n v="2.0870837499999997"/>
    <n v="131.98948616600788"/>
    <x v="2"/>
    <s v="hardware"/>
    <x v="1975"/>
    <d v="2013-03-10T13:07:31"/>
  </r>
  <r>
    <x v="0"/>
    <s v="GB"/>
    <s v="GBP"/>
    <x v="1975"/>
    <n v="1371159325"/>
    <b v="1"/>
    <n v="473"/>
    <b v="1"/>
    <s v="technology/hardware"/>
    <n v="3.4660000000000002"/>
    <n v="29.310782241014799"/>
    <x v="2"/>
    <s v="hardware"/>
    <x v="1976"/>
    <d v="2013-07-13T16:35:25"/>
  </r>
  <r>
    <x v="0"/>
    <s v="US"/>
    <s v="USD"/>
    <x v="1976"/>
    <n v="1446527540"/>
    <b v="1"/>
    <n v="821"/>
    <b v="1"/>
    <s v="technology/hardware"/>
    <n v="4.0232999999999999"/>
    <n v="245.02436053593178"/>
    <x v="2"/>
    <s v="hardware"/>
    <x v="1977"/>
    <d v="2015-12-19T02:59:00"/>
  </r>
  <r>
    <x v="0"/>
    <s v="US"/>
    <s v="USD"/>
    <x v="1977"/>
    <n v="1336627492"/>
    <b v="1"/>
    <n v="388"/>
    <b v="1"/>
    <s v="technology/hardware"/>
    <n v="10.2684514"/>
    <n v="1323.2540463917526"/>
    <x v="2"/>
    <s v="hardware"/>
    <x v="1978"/>
    <d v="2012-06-12T02:00:00"/>
  </r>
  <r>
    <x v="0"/>
    <s v="US"/>
    <s v="USD"/>
    <x v="1978"/>
    <n v="1444734146"/>
    <b v="1"/>
    <n v="813"/>
    <b v="1"/>
    <s v="technology/hardware"/>
    <n v="1.14901155"/>
    <n v="282.65966789667897"/>
    <x v="2"/>
    <s v="hardware"/>
    <x v="1979"/>
    <d v="2015-11-18T23:59:00"/>
  </r>
  <r>
    <x v="0"/>
    <s v="DE"/>
    <s v="EUR"/>
    <x v="1979"/>
    <n v="1456232462"/>
    <b v="1"/>
    <n v="1945"/>
    <b v="1"/>
    <s v="technology/hardware"/>
    <n v="3.5482402000000004"/>
    <n v="91.214401028277635"/>
    <x v="2"/>
    <s v="hardware"/>
    <x v="1980"/>
    <d v="2016-04-03T07:01:02"/>
  </r>
  <r>
    <x v="2"/>
    <s v="CA"/>
    <s v="CAD"/>
    <x v="1980"/>
    <n v="1402334665"/>
    <b v="0"/>
    <n v="12"/>
    <b v="0"/>
    <s v="photography/people"/>
    <n v="5.0799999999999998E-2"/>
    <n v="31.75"/>
    <x v="8"/>
    <s v="people"/>
    <x v="1981"/>
    <d v="2014-07-09T12:24:25"/>
  </r>
  <r>
    <x v="2"/>
    <s v="HK"/>
    <s v="HKD"/>
    <x v="1981"/>
    <n v="1478268287"/>
    <b v="0"/>
    <n v="0"/>
    <b v="0"/>
    <s v="photography/people"/>
    <n v="0"/>
    <e v="#DIV/0!"/>
    <x v="8"/>
    <s v="people"/>
    <x v="1982"/>
    <d v="2016-12-04T10:04:47"/>
  </r>
  <r>
    <x v="2"/>
    <s v="US"/>
    <s v="USD"/>
    <x v="1982"/>
    <n v="1470874618"/>
    <b v="0"/>
    <n v="16"/>
    <b v="0"/>
    <s v="photography/people"/>
    <n v="4.2999999999999997E-2"/>
    <n v="88.6875"/>
    <x v="8"/>
    <s v="people"/>
    <x v="1983"/>
    <d v="2016-09-02T02:00:00"/>
  </r>
  <r>
    <x v="2"/>
    <s v="US"/>
    <s v="USD"/>
    <x v="1983"/>
    <n v="1412189881"/>
    <b v="0"/>
    <n v="7"/>
    <b v="0"/>
    <s v="photography/people"/>
    <n v="0.21146666666666666"/>
    <n v="453.14285714285717"/>
    <x v="8"/>
    <s v="people"/>
    <x v="1984"/>
    <d v="2014-11-30T14:58:01"/>
  </r>
  <r>
    <x v="2"/>
    <s v="GB"/>
    <s v="GBP"/>
    <x v="1984"/>
    <n v="1467650771"/>
    <b v="0"/>
    <n v="4"/>
    <b v="0"/>
    <s v="photography/people"/>
    <n v="3.1875000000000001E-2"/>
    <n v="12.75"/>
    <x v="8"/>
    <s v="people"/>
    <x v="1985"/>
    <d v="2016-08-02T18:00:00"/>
  </r>
  <r>
    <x v="2"/>
    <s v="GB"/>
    <s v="GBP"/>
    <x v="1985"/>
    <n v="1455359083"/>
    <b v="0"/>
    <n v="1"/>
    <b v="0"/>
    <s v="photography/people"/>
    <n v="5.0000000000000001E-4"/>
    <n v="1"/>
    <x v="8"/>
    <s v="people"/>
    <x v="1986"/>
    <d v="2016-03-14T04:24:43"/>
  </r>
  <r>
    <x v="2"/>
    <s v="GB"/>
    <s v="GBP"/>
    <x v="1986"/>
    <n v="1422631276"/>
    <b v="0"/>
    <n v="28"/>
    <b v="0"/>
    <s v="photography/people"/>
    <n v="0.42472727272727273"/>
    <n v="83.428571428571431"/>
    <x v="8"/>
    <s v="people"/>
    <x v="1987"/>
    <d v="2015-03-01T10:21:16"/>
  </r>
  <r>
    <x v="2"/>
    <s v="US"/>
    <s v="USD"/>
    <x v="1987"/>
    <n v="1437502742"/>
    <b v="0"/>
    <n v="1"/>
    <b v="0"/>
    <s v="photography/people"/>
    <n v="4.1666666666666666E-3"/>
    <n v="25"/>
    <x v="8"/>
    <s v="people"/>
    <x v="1988"/>
    <d v="2015-08-20T13:19:02"/>
  </r>
  <r>
    <x v="2"/>
    <s v="US"/>
    <s v="USD"/>
    <x v="1988"/>
    <n v="1478881208"/>
    <b v="0"/>
    <n v="1"/>
    <b v="0"/>
    <s v="photography/people"/>
    <n v="0.01"/>
    <n v="50"/>
    <x v="8"/>
    <s v="people"/>
    <x v="1989"/>
    <d v="2016-12-11T11:20:08"/>
  </r>
  <r>
    <x v="2"/>
    <s v="US"/>
    <s v="USD"/>
    <x v="1989"/>
    <n v="1454042532"/>
    <b v="0"/>
    <n v="5"/>
    <b v="0"/>
    <s v="photography/people"/>
    <n v="0.16966666666666666"/>
    <n v="101.8"/>
    <x v="8"/>
    <s v="people"/>
    <x v="1990"/>
    <d v="2016-02-12T23:42:12"/>
  </r>
  <r>
    <x v="2"/>
    <s v="US"/>
    <s v="USD"/>
    <x v="1990"/>
    <n v="1434144386"/>
    <b v="0"/>
    <n v="3"/>
    <b v="0"/>
    <s v="photography/people"/>
    <n v="7.0000000000000007E-2"/>
    <n v="46.666666666666664"/>
    <x v="8"/>
    <s v="people"/>
    <x v="1991"/>
    <d v="2015-07-03T16:26:26"/>
  </r>
  <r>
    <x v="2"/>
    <s v="US"/>
    <s v="USD"/>
    <x v="1991"/>
    <n v="1421637991"/>
    <b v="0"/>
    <n v="2"/>
    <b v="0"/>
    <s v="photography/people"/>
    <n v="1.3333333333333333E-3"/>
    <n v="1"/>
    <x v="8"/>
    <s v="people"/>
    <x v="1992"/>
    <d v="2015-02-17T22:26:31"/>
  </r>
  <r>
    <x v="2"/>
    <s v="GB"/>
    <s v="GBP"/>
    <x v="1992"/>
    <n v="1448114837"/>
    <b v="0"/>
    <n v="0"/>
    <b v="0"/>
    <s v="photography/people"/>
    <n v="0"/>
    <e v="#DIV/0!"/>
    <x v="8"/>
    <s v="people"/>
    <x v="1993"/>
    <d v="2015-12-21T09:07:17"/>
  </r>
  <r>
    <x v="2"/>
    <s v="US"/>
    <s v="USD"/>
    <x v="1993"/>
    <n v="1475885342"/>
    <b v="0"/>
    <n v="0"/>
    <b v="0"/>
    <s v="photography/people"/>
    <n v="0"/>
    <e v="#DIV/0!"/>
    <x v="8"/>
    <s v="people"/>
    <x v="1994"/>
    <d v="2016-12-06T20:09:02"/>
  </r>
  <r>
    <x v="2"/>
    <s v="CA"/>
    <s v="CAD"/>
    <x v="1994"/>
    <n v="1435354736"/>
    <b v="0"/>
    <n v="3"/>
    <b v="0"/>
    <s v="photography/people"/>
    <n v="7.8E-2"/>
    <n v="26"/>
    <x v="8"/>
    <s v="people"/>
    <x v="1995"/>
    <d v="2015-07-16T16:38:56"/>
  </r>
  <r>
    <x v="2"/>
    <s v="US"/>
    <s v="USD"/>
    <x v="1995"/>
    <n v="1402429211"/>
    <b v="0"/>
    <n v="0"/>
    <b v="0"/>
    <s v="photography/people"/>
    <n v="0"/>
    <e v="#DIV/0!"/>
    <x v="8"/>
    <s v="people"/>
    <x v="1996"/>
    <d v="2014-07-10T14:40:11"/>
  </r>
  <r>
    <x v="2"/>
    <s v="US"/>
    <s v="USD"/>
    <x v="1996"/>
    <n v="1406499612"/>
    <b v="0"/>
    <n v="0"/>
    <b v="0"/>
    <s v="photography/people"/>
    <n v="0"/>
    <e v="#DIV/0!"/>
    <x v="8"/>
    <s v="people"/>
    <x v="1997"/>
    <d v="2014-08-26T17:20:12"/>
  </r>
  <r>
    <x v="2"/>
    <s v="US"/>
    <s v="USD"/>
    <x v="1997"/>
    <n v="1402973438"/>
    <b v="0"/>
    <n v="3"/>
    <b v="0"/>
    <s v="photography/people"/>
    <n v="0.26200000000000001"/>
    <n v="218.33333333333334"/>
    <x v="8"/>
    <s v="people"/>
    <x v="1998"/>
    <d v="2014-07-31T21:50:38"/>
  </r>
  <r>
    <x v="2"/>
    <s v="GB"/>
    <s v="GBP"/>
    <x v="1998"/>
    <n v="1413286508"/>
    <b v="0"/>
    <n v="7"/>
    <b v="0"/>
    <s v="photography/people"/>
    <n v="7.6129032258064515E-3"/>
    <n v="33.714285714285715"/>
    <x v="8"/>
    <s v="people"/>
    <x v="1999"/>
    <d v="2014-11-13T07:35:08"/>
  </r>
  <r>
    <x v="2"/>
    <s v="CA"/>
    <s v="CAD"/>
    <x v="1999"/>
    <n v="1449528613"/>
    <b v="0"/>
    <n v="25"/>
    <b v="0"/>
    <s v="photography/people"/>
    <n v="0.125"/>
    <n v="25"/>
    <x v="8"/>
    <s v="people"/>
    <x v="2000"/>
    <d v="2016-01-06T17:50:13"/>
  </r>
  <r>
    <x v="0"/>
    <s v="DE"/>
    <s v="EUR"/>
    <x v="20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x v="0"/>
    <s v="US"/>
    <s v="USD"/>
    <x v="2001"/>
    <n v="1482599143"/>
    <b v="1"/>
    <n v="1375"/>
    <b v="1"/>
    <s v="technology/hardware"/>
    <n v="2.1679422000000002"/>
    <n v="78.834261818181815"/>
    <x v="2"/>
    <s v="hardware"/>
    <x v="2002"/>
    <d v="2017-01-23T12:05:43"/>
  </r>
  <r>
    <x v="0"/>
    <s v="US"/>
    <s v="USD"/>
    <x v="2002"/>
    <n v="1276830052"/>
    <b v="1"/>
    <n v="17"/>
    <b v="1"/>
    <s v="technology/hardware"/>
    <n v="3.12"/>
    <n v="91.764705882352942"/>
    <x v="2"/>
    <s v="hardware"/>
    <x v="2003"/>
    <d v="2010-07-02T18:00:00"/>
  </r>
  <r>
    <x v="0"/>
    <s v="US"/>
    <s v="USD"/>
    <x v="2003"/>
    <n v="1402410663"/>
    <b v="1"/>
    <n v="354"/>
    <b v="1"/>
    <s v="technology/hardware"/>
    <n v="2.3442048"/>
    <n v="331.10237288135596"/>
    <x v="2"/>
    <s v="hardware"/>
    <x v="2004"/>
    <d v="2014-07-10T09:31:03"/>
  </r>
  <r>
    <x v="0"/>
    <s v="US"/>
    <s v="USD"/>
    <x v="2004"/>
    <n v="1379532618"/>
    <b v="1"/>
    <n v="191"/>
    <b v="1"/>
    <s v="technology/hardware"/>
    <n v="1.236801"/>
    <n v="194.26193717277485"/>
    <x v="2"/>
    <s v="hardware"/>
    <x v="2005"/>
    <d v="2013-10-15T22:59:00"/>
  </r>
  <r>
    <x v="0"/>
    <s v="US"/>
    <s v="USD"/>
    <x v="2005"/>
    <n v="1414584045"/>
    <b v="1"/>
    <n v="303"/>
    <b v="1"/>
    <s v="technology/hardware"/>
    <n v="2.4784000000000002"/>
    <n v="408.97689768976898"/>
    <x v="2"/>
    <s v="hardware"/>
    <x v="2006"/>
    <d v="2014-12-03T08:00:45"/>
  </r>
  <r>
    <x v="0"/>
    <s v="US"/>
    <s v="USD"/>
    <x v="2006"/>
    <n v="1276891586"/>
    <b v="1"/>
    <n v="137"/>
    <b v="1"/>
    <s v="technology/hardware"/>
    <n v="1.157092"/>
    <n v="84.459270072992695"/>
    <x v="2"/>
    <s v="hardware"/>
    <x v="2007"/>
    <d v="2010-08-23T23:00:00"/>
  </r>
  <r>
    <x v="0"/>
    <s v="US"/>
    <s v="USD"/>
    <x v="2007"/>
    <n v="1312641022"/>
    <b v="1"/>
    <n v="41"/>
    <b v="1"/>
    <s v="technology/hardware"/>
    <n v="1.1707484768810599"/>
    <n v="44.853658536585364"/>
    <x v="2"/>
    <s v="hardware"/>
    <x v="2008"/>
    <d v="2011-09-19T09:30:22"/>
  </r>
  <r>
    <x v="0"/>
    <s v="DE"/>
    <s v="EUR"/>
    <x v="2008"/>
    <n v="1476776743"/>
    <b v="1"/>
    <n v="398"/>
    <b v="1"/>
    <s v="technology/hardware"/>
    <n v="3.05158"/>
    <n v="383.3643216080402"/>
    <x v="2"/>
    <s v="hardware"/>
    <x v="2009"/>
    <d v="2016-11-23T03:45:43"/>
  </r>
  <r>
    <x v="0"/>
    <s v="US"/>
    <s v="USD"/>
    <x v="2009"/>
    <n v="1468972491"/>
    <b v="1"/>
    <n v="1737"/>
    <b v="1"/>
    <s v="technology/hardware"/>
    <n v="3.2005299999999997"/>
    <n v="55.276856649395505"/>
    <x v="2"/>
    <s v="hardware"/>
    <x v="2010"/>
    <d v="2016-08-18T18:54:51"/>
  </r>
  <r>
    <x v="0"/>
    <s v="AT"/>
    <s v="EUR"/>
    <x v="2010"/>
    <n v="1449650173"/>
    <b v="1"/>
    <n v="971"/>
    <b v="1"/>
    <s v="technology/hardware"/>
    <n v="8.1956399999999991"/>
    <n v="422.02059732234807"/>
    <x v="2"/>
    <s v="hardware"/>
    <x v="2011"/>
    <d v="2016-01-11T18:00:00"/>
  </r>
  <r>
    <x v="0"/>
    <s v="US"/>
    <s v="USD"/>
    <x v="2011"/>
    <n v="1420573441"/>
    <b v="1"/>
    <n v="183"/>
    <b v="1"/>
    <s v="technology/hardware"/>
    <n v="2.3490000000000002"/>
    <n v="64.180327868852459"/>
    <x v="2"/>
    <s v="hardware"/>
    <x v="2012"/>
    <d v="2015-02-05T14:44:01"/>
  </r>
  <r>
    <x v="0"/>
    <s v="US"/>
    <s v="USD"/>
    <x v="2012"/>
    <n v="1462835014"/>
    <b v="1"/>
    <n v="4562"/>
    <b v="1"/>
    <s v="technology/hardware"/>
    <n v="4.9491375"/>
    <n v="173.57781674704077"/>
    <x v="2"/>
    <s v="hardware"/>
    <x v="2013"/>
    <d v="2016-07-08T18:03:34"/>
  </r>
  <r>
    <x v="0"/>
    <s v="US"/>
    <s v="USD"/>
    <x v="2013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x v="0"/>
    <s v="US"/>
    <s v="USD"/>
    <x v="2014"/>
    <n v="1313010163"/>
    <b v="1"/>
    <n v="162"/>
    <b v="1"/>
    <s v="technology/hardware"/>
    <n v="1.1300013888888889"/>
    <n v="50.222283950617282"/>
    <x v="2"/>
    <s v="hardware"/>
    <x v="2015"/>
    <d v="2011-09-09T16:02:43"/>
  </r>
  <r>
    <x v="0"/>
    <s v="US"/>
    <s v="USD"/>
    <x v="2015"/>
    <n v="1360271299"/>
    <b v="1"/>
    <n v="479"/>
    <b v="1"/>
    <s v="technology/hardware"/>
    <n v="9.2154220000000002"/>
    <n v="192.38876826722338"/>
    <x v="2"/>
    <s v="hardware"/>
    <x v="2016"/>
    <d v="2013-03-09T16:08:19"/>
  </r>
  <r>
    <x v="0"/>
    <s v="US"/>
    <s v="USD"/>
    <x v="2016"/>
    <n v="1329873755"/>
    <b v="1"/>
    <n v="426"/>
    <b v="1"/>
    <s v="technology/hardware"/>
    <n v="1.2510239999999999"/>
    <n v="73.416901408450698"/>
    <x v="2"/>
    <s v="hardware"/>
    <x v="2017"/>
    <d v="2012-03-23T23:00:00"/>
  </r>
  <r>
    <x v="0"/>
    <s v="IE"/>
    <s v="EUR"/>
    <x v="2017"/>
    <n v="1436863609"/>
    <b v="1"/>
    <n v="450"/>
    <b v="1"/>
    <s v="technology/hardware"/>
    <n v="1.0224343076923077"/>
    <n v="147.68495555555555"/>
    <x v="2"/>
    <s v="hardware"/>
    <x v="2018"/>
    <d v="2015-08-13T03:46:49"/>
  </r>
  <r>
    <x v="0"/>
    <s v="US"/>
    <s v="USD"/>
    <x v="2018"/>
    <n v="1471971621"/>
    <b v="1"/>
    <n v="1780"/>
    <b v="1"/>
    <s v="technology/hardware"/>
    <n v="4.8490975000000001"/>
    <n v="108.96848314606741"/>
    <x v="2"/>
    <s v="hardware"/>
    <x v="2019"/>
    <d v="2016-09-22T12:00:21"/>
  </r>
  <r>
    <x v="0"/>
    <s v="US"/>
    <s v="USD"/>
    <x v="2019"/>
    <n v="1396923624"/>
    <b v="1"/>
    <n v="122"/>
    <b v="1"/>
    <s v="technology/hardware"/>
    <n v="1.9233333333333333"/>
    <n v="23.647540983606557"/>
    <x v="2"/>
    <s v="hardware"/>
    <x v="2020"/>
    <d v="2014-05-14T18:04:00"/>
  </r>
  <r>
    <x v="0"/>
    <s v="US"/>
    <s v="USD"/>
    <x v="2020"/>
    <n v="1407634897"/>
    <b v="1"/>
    <n v="95"/>
    <b v="1"/>
    <s v="technology/hardware"/>
    <n v="2.8109999999999999"/>
    <n v="147.94736842105263"/>
    <x v="2"/>
    <s v="hardware"/>
    <x v="2021"/>
    <d v="2014-09-23T20:41:37"/>
  </r>
  <r>
    <x v="0"/>
    <s v="US"/>
    <s v="USD"/>
    <x v="2021"/>
    <n v="1463060372"/>
    <b v="1"/>
    <n v="325"/>
    <b v="1"/>
    <s v="technology/hardware"/>
    <n v="1.2513700000000001"/>
    <n v="385.03692307692307"/>
    <x v="2"/>
    <s v="hardware"/>
    <x v="2022"/>
    <d v="2016-06-11T08:39:32"/>
  </r>
  <r>
    <x v="0"/>
    <s v="US"/>
    <s v="USD"/>
    <x v="2022"/>
    <n v="1431425153"/>
    <b v="1"/>
    <n v="353"/>
    <b v="1"/>
    <s v="technology/hardware"/>
    <n v="1.61459"/>
    <n v="457.39093484419266"/>
    <x v="2"/>
    <s v="hardware"/>
    <x v="2023"/>
    <d v="2015-06-11T05:05:53"/>
  </r>
  <r>
    <x v="0"/>
    <s v="US"/>
    <s v="USD"/>
    <x v="2023"/>
    <n v="1341875544"/>
    <b v="1"/>
    <n v="105"/>
    <b v="1"/>
    <s v="technology/hardware"/>
    <n v="5.8535000000000004"/>
    <n v="222.99047619047619"/>
    <x v="2"/>
    <s v="hardware"/>
    <x v="2024"/>
    <d v="2012-08-12T22:00:00"/>
  </r>
  <r>
    <x v="0"/>
    <s v="DE"/>
    <s v="EUR"/>
    <x v="2024"/>
    <n v="1431404746"/>
    <b v="1"/>
    <n v="729"/>
    <b v="1"/>
    <s v="technology/hardware"/>
    <n v="2.0114999999999998"/>
    <n v="220.74074074074073"/>
    <x v="2"/>
    <s v="hardware"/>
    <x v="2025"/>
    <d v="2015-06-10T23:25:46"/>
  </r>
  <r>
    <x v="0"/>
    <s v="US"/>
    <s v="USD"/>
    <x v="2025"/>
    <n v="1394127585"/>
    <b v="1"/>
    <n v="454"/>
    <b v="1"/>
    <s v="technology/hardware"/>
    <n v="1.3348307999999998"/>
    <n v="73.503898678414089"/>
    <x v="2"/>
    <s v="hardware"/>
    <x v="2026"/>
    <d v="2014-04-20T22:59:00"/>
  </r>
  <r>
    <x v="0"/>
    <s v="US"/>
    <s v="USD"/>
    <x v="2026"/>
    <n v="1423855919"/>
    <b v="1"/>
    <n v="539"/>
    <b v="1"/>
    <s v="technology/hardware"/>
    <n v="1.2024900000000001"/>
    <n v="223.09647495361781"/>
    <x v="2"/>
    <s v="hardware"/>
    <x v="2027"/>
    <d v="2015-03-30T13:31:59"/>
  </r>
  <r>
    <x v="0"/>
    <s v="US"/>
    <s v="USD"/>
    <x v="2027"/>
    <n v="1265493806"/>
    <b v="1"/>
    <n v="79"/>
    <b v="1"/>
    <s v="technology/hardware"/>
    <n v="1.2616666666666667"/>
    <n v="47.911392405063289"/>
    <x v="2"/>
    <s v="hardware"/>
    <x v="2028"/>
    <d v="2010-03-15T16:55:00"/>
  </r>
  <r>
    <x v="0"/>
    <s v="US"/>
    <s v="USD"/>
    <x v="2028"/>
    <n v="1406507481"/>
    <b v="1"/>
    <n v="94"/>
    <b v="1"/>
    <s v="technology/hardware"/>
    <n v="3.6120000000000001"/>
    <n v="96.063829787234042"/>
    <x v="2"/>
    <s v="hardware"/>
    <x v="2029"/>
    <d v="2014-08-26T19:31:21"/>
  </r>
  <r>
    <x v="0"/>
    <s v="GB"/>
    <s v="GBP"/>
    <x v="2029"/>
    <n v="1351641296"/>
    <b v="1"/>
    <n v="625"/>
    <b v="1"/>
    <s v="technology/hardware"/>
    <n v="2.26239013671875"/>
    <n v="118.6144"/>
    <x v="2"/>
    <s v="hardware"/>
    <x v="2030"/>
    <d v="2012-11-29T18:54:56"/>
  </r>
  <r>
    <x v="0"/>
    <s v="NL"/>
    <s v="EUR"/>
    <x v="2030"/>
    <n v="1417506853"/>
    <b v="1"/>
    <n v="508"/>
    <b v="1"/>
    <s v="technology/hardware"/>
    <n v="1.2035"/>
    <n v="118.45472440944881"/>
    <x v="2"/>
    <s v="hardware"/>
    <x v="2031"/>
    <d v="2015-01-08T20:00:00"/>
  </r>
  <r>
    <x v="0"/>
    <s v="US"/>
    <s v="USD"/>
    <x v="2031"/>
    <n v="1479216874"/>
    <b v="1"/>
    <n v="531"/>
    <b v="1"/>
    <s v="technology/hardware"/>
    <n v="3.0418799999999999"/>
    <n v="143.21468926553672"/>
    <x v="2"/>
    <s v="hardware"/>
    <x v="2032"/>
    <d v="2016-12-15T00:00:00"/>
  </r>
  <r>
    <x v="0"/>
    <s v="US"/>
    <s v="USD"/>
    <x v="2032"/>
    <n v="1395885518"/>
    <b v="1"/>
    <n v="158"/>
    <b v="1"/>
    <s v="technology/hardware"/>
    <n v="1.7867599999999999"/>
    <n v="282.71518987341773"/>
    <x v="2"/>
    <s v="hardware"/>
    <x v="2033"/>
    <d v="2014-04-25T20:58:38"/>
  </r>
  <r>
    <x v="0"/>
    <s v="US"/>
    <s v="USD"/>
    <x v="2033"/>
    <n v="1426216033"/>
    <b v="1"/>
    <n v="508"/>
    <b v="1"/>
    <s v="technology/hardware"/>
    <n v="3.868199871794872"/>
    <n v="593.93620078740162"/>
    <x v="2"/>
    <s v="hardware"/>
    <x v="2034"/>
    <d v="2015-05-07T01:58:00"/>
  </r>
  <r>
    <x v="0"/>
    <s v="US"/>
    <s v="USD"/>
    <x v="2034"/>
    <n v="1446562807"/>
    <b v="1"/>
    <n v="644"/>
    <b v="1"/>
    <s v="technology/hardware"/>
    <n v="2.1103642500000004"/>
    <n v="262.15704968944101"/>
    <x v="2"/>
    <s v="hardware"/>
    <x v="2035"/>
    <d v="2015-12-18T20:00:00"/>
  </r>
  <r>
    <x v="0"/>
    <s v="US"/>
    <s v="USD"/>
    <x v="2035"/>
    <n v="1397076319"/>
    <b v="1"/>
    <n v="848"/>
    <b v="1"/>
    <s v="technology/hardware"/>
    <n v="1.3166833333333334"/>
    <n v="46.580778301886795"/>
    <x v="2"/>
    <s v="hardware"/>
    <x v="2036"/>
    <d v="2014-05-09T15:45:19"/>
  </r>
  <r>
    <x v="0"/>
    <s v="US"/>
    <s v="USD"/>
    <x v="2036"/>
    <n v="1383195753"/>
    <b v="1"/>
    <n v="429"/>
    <b v="1"/>
    <s v="technology/hardware"/>
    <n v="3.0047639999999998"/>
    <n v="70.041118881118877"/>
    <x v="2"/>
    <s v="hardware"/>
    <x v="2037"/>
    <d v="2013-12-30T01:02:33"/>
  </r>
  <r>
    <x v="0"/>
    <s v="GB"/>
    <s v="GBP"/>
    <x v="2037"/>
    <n v="1369895421"/>
    <b v="1"/>
    <n v="204"/>
    <b v="1"/>
    <s v="technology/hardware"/>
    <n v="4.2051249999999998"/>
    <n v="164.90686274509804"/>
    <x v="2"/>
    <s v="hardware"/>
    <x v="2038"/>
    <d v="2013-07-01T13:00:00"/>
  </r>
  <r>
    <x v="0"/>
    <s v="US"/>
    <s v="USD"/>
    <x v="2038"/>
    <n v="1477996325"/>
    <b v="1"/>
    <n v="379"/>
    <b v="1"/>
    <s v="technology/hardware"/>
    <n v="1.362168"/>
    <n v="449.26385224274406"/>
    <x v="2"/>
    <s v="hardware"/>
    <x v="2039"/>
    <d v="2016-11-30T23:59:00"/>
  </r>
  <r>
    <x v="0"/>
    <s v="US"/>
    <s v="USD"/>
    <x v="2039"/>
    <n v="1383257703"/>
    <b v="1"/>
    <n v="271"/>
    <b v="1"/>
    <s v="technology/hardware"/>
    <n v="2.4817133333333334"/>
    <n v="27.472841328413285"/>
    <x v="2"/>
    <s v="hardware"/>
    <x v="2040"/>
    <d v="2013-11-15T18:15:03"/>
  </r>
  <r>
    <x v="0"/>
    <s v="US"/>
    <s v="USD"/>
    <x v="2040"/>
    <n v="1476189427"/>
    <b v="0"/>
    <n v="120"/>
    <b v="1"/>
    <s v="technology/hardware"/>
    <n v="1.8186315789473684"/>
    <n v="143.97499999999999"/>
    <x v="2"/>
    <s v="hardware"/>
    <x v="2041"/>
    <d v="2016-11-10T08:37:07"/>
  </r>
  <r>
    <x v="0"/>
    <s v="US"/>
    <s v="USD"/>
    <x v="2041"/>
    <n v="1448297974"/>
    <b v="0"/>
    <n v="140"/>
    <b v="1"/>
    <s v="technology/hardware"/>
    <n v="1.2353000000000001"/>
    <n v="88.23571428571428"/>
    <x v="2"/>
    <s v="hardware"/>
    <x v="2042"/>
    <d v="2016-01-22T11:59:34"/>
  </r>
  <r>
    <x v="0"/>
    <s v="US"/>
    <s v="USD"/>
    <x v="2042"/>
    <n v="1476764077"/>
    <b v="0"/>
    <n v="193"/>
    <b v="1"/>
    <s v="technology/hardware"/>
    <n v="5.0620938628158845"/>
    <n v="36.326424870466319"/>
    <x v="2"/>
    <s v="hardware"/>
    <x v="2043"/>
    <d v="2016-12-10T23:59:00"/>
  </r>
  <r>
    <x v="0"/>
    <s v="US"/>
    <s v="USD"/>
    <x v="2043"/>
    <n v="1431620714"/>
    <b v="0"/>
    <n v="180"/>
    <b v="1"/>
    <s v="technology/hardware"/>
    <n v="1.0821333333333334"/>
    <n v="90.177777777777777"/>
    <x v="2"/>
    <s v="hardware"/>
    <x v="2044"/>
    <d v="2015-06-13T11:25:14"/>
  </r>
  <r>
    <x v="0"/>
    <s v="US"/>
    <s v="USD"/>
    <x v="2044"/>
    <n v="1339207647"/>
    <b v="0"/>
    <n v="263"/>
    <b v="1"/>
    <s v="technology/hardware"/>
    <n v="8.1918387755102042"/>
    <n v="152.62361216730039"/>
    <x v="2"/>
    <s v="hardware"/>
    <x v="2045"/>
    <d v="2012-07-08T21:07:27"/>
  </r>
  <r>
    <x v="0"/>
    <s v="US"/>
    <s v="USD"/>
    <x v="2045"/>
    <n v="1366690044"/>
    <b v="0"/>
    <n v="217"/>
    <b v="1"/>
    <s v="technology/hardware"/>
    <n v="1.2110000000000001"/>
    <n v="55.806451612903224"/>
    <x v="2"/>
    <s v="hardware"/>
    <x v="2046"/>
    <d v="2013-05-22T23:07:24"/>
  </r>
  <r>
    <x v="0"/>
    <s v="AU"/>
    <s v="AUD"/>
    <x v="2046"/>
    <n v="1426714870"/>
    <b v="0"/>
    <n v="443"/>
    <b v="1"/>
    <s v="technology/hardware"/>
    <n v="1.0299897959183673"/>
    <n v="227.85327313769753"/>
    <x v="2"/>
    <s v="hardware"/>
    <x v="2047"/>
    <d v="2015-04-16T19:00:00"/>
  </r>
  <r>
    <x v="0"/>
    <s v="US"/>
    <s v="USD"/>
    <x v="2047"/>
    <n v="1366731491"/>
    <b v="0"/>
    <n v="1373"/>
    <b v="1"/>
    <s v="technology/hardware"/>
    <n v="1.4833229411764706"/>
    <n v="91.82989803350327"/>
    <x v="2"/>
    <s v="hardware"/>
    <x v="2048"/>
    <d v="2013-05-23T10:38:11"/>
  </r>
  <r>
    <x v="0"/>
    <s v="GB"/>
    <s v="GBP"/>
    <x v="2048"/>
    <n v="1382963963"/>
    <b v="0"/>
    <n v="742"/>
    <b v="1"/>
    <s v="technology/hardware"/>
    <n v="1.2019070000000001"/>
    <n v="80.991037735849048"/>
    <x v="2"/>
    <s v="hardware"/>
    <x v="2049"/>
    <d v="2013-12-02T17:59:00"/>
  </r>
  <r>
    <x v="0"/>
    <s v="US"/>
    <s v="USD"/>
    <x v="2049"/>
    <n v="1429580578"/>
    <b v="0"/>
    <n v="170"/>
    <b v="1"/>
    <s v="technology/hardware"/>
    <n v="4.7327000000000004"/>
    <n v="278.39411764705881"/>
    <x v="2"/>
    <s v="hardware"/>
    <x v="2050"/>
    <d v="2015-05-30T20:42:58"/>
  </r>
  <r>
    <x v="0"/>
    <s v="US"/>
    <s v="USD"/>
    <x v="2050"/>
    <n v="1385425937"/>
    <b v="0"/>
    <n v="242"/>
    <b v="1"/>
    <s v="technology/hardware"/>
    <n v="1.303625"/>
    <n v="43.095041322314053"/>
    <x v="2"/>
    <s v="hardware"/>
    <x v="2051"/>
    <d v="2013-12-25T19:32:17"/>
  </r>
  <r>
    <x v="0"/>
    <s v="US"/>
    <s v="USD"/>
    <x v="2051"/>
    <n v="1452045653"/>
    <b v="0"/>
    <n v="541"/>
    <b v="1"/>
    <s v="technology/hardware"/>
    <n v="3.5304799999999998"/>
    <n v="326.29205175600737"/>
    <x v="2"/>
    <s v="hardware"/>
    <x v="2052"/>
    <d v="2016-02-19T21:00:53"/>
  </r>
  <r>
    <x v="0"/>
    <s v="US"/>
    <s v="USD"/>
    <x v="2052"/>
    <n v="1445870951"/>
    <b v="0"/>
    <n v="121"/>
    <b v="1"/>
    <s v="technology/hardware"/>
    <n v="1.0102"/>
    <n v="41.743801652892564"/>
    <x v="2"/>
    <s v="hardware"/>
    <x v="2053"/>
    <d v="2015-11-25T10:49:11"/>
  </r>
  <r>
    <x v="0"/>
    <s v="GB"/>
    <s v="GBP"/>
    <x v="2053"/>
    <n v="1396441810"/>
    <b v="0"/>
    <n v="621"/>
    <b v="1"/>
    <s v="technology/hardware"/>
    <n v="1.1359142857142857"/>
    <n v="64.020933977455712"/>
    <x v="2"/>
    <s v="hardware"/>
    <x v="2054"/>
    <d v="2014-05-02T07:30:10"/>
  </r>
  <r>
    <x v="0"/>
    <s v="US"/>
    <s v="USD"/>
    <x v="2054"/>
    <n v="1415031043"/>
    <b v="0"/>
    <n v="101"/>
    <b v="1"/>
    <s v="technology/hardware"/>
    <n v="1.6741666666666666"/>
    <n v="99.455445544554451"/>
    <x v="2"/>
    <s v="hardware"/>
    <x v="2055"/>
    <d v="2014-12-02T23:00:00"/>
  </r>
  <r>
    <x v="0"/>
    <s v="US"/>
    <s v="USD"/>
    <x v="2055"/>
    <n v="1363630542"/>
    <b v="0"/>
    <n v="554"/>
    <b v="1"/>
    <s v="technology/hardware"/>
    <n v="1.5345200000000001"/>
    <n v="138.49458483754512"/>
    <x v="2"/>
    <s v="hardware"/>
    <x v="2056"/>
    <d v="2013-04-17T13:15:42"/>
  </r>
  <r>
    <x v="0"/>
    <s v="GB"/>
    <s v="GBP"/>
    <x v="2056"/>
    <n v="1453895532"/>
    <b v="0"/>
    <n v="666"/>
    <b v="1"/>
    <s v="technology/hardware"/>
    <n v="2.022322"/>
    <n v="45.547792792792798"/>
    <x v="2"/>
    <s v="hardware"/>
    <x v="2057"/>
    <d v="2016-02-26T06:52:12"/>
  </r>
  <r>
    <x v="0"/>
    <s v="GB"/>
    <s v="GBP"/>
    <x v="2057"/>
    <n v="1421916830"/>
    <b v="0"/>
    <n v="410"/>
    <b v="1"/>
    <s v="technology/hardware"/>
    <n v="1.6828125"/>
    <n v="10.507317073170732"/>
    <x v="2"/>
    <s v="hardware"/>
    <x v="2058"/>
    <d v="2015-03-02T15:00:00"/>
  </r>
  <r>
    <x v="0"/>
    <s v="US"/>
    <s v="USD"/>
    <x v="2058"/>
    <n v="1450880854"/>
    <b v="0"/>
    <n v="375"/>
    <b v="1"/>
    <s v="technology/hardware"/>
    <n v="1.4345666666666668"/>
    <n v="114.76533333333333"/>
    <x v="2"/>
    <s v="hardware"/>
    <x v="2059"/>
    <d v="2016-01-31T16:59:00"/>
  </r>
  <r>
    <x v="0"/>
    <s v="US"/>
    <s v="USD"/>
    <x v="2059"/>
    <n v="1400945150"/>
    <b v="0"/>
    <n v="1364"/>
    <b v="1"/>
    <s v="technology/hardware"/>
    <n v="1.964"/>
    <n v="35.997067448680355"/>
    <x v="2"/>
    <s v="hardware"/>
    <x v="2060"/>
    <d v="2014-07-23T10:25:50"/>
  </r>
  <r>
    <x v="0"/>
    <s v="US"/>
    <s v="USD"/>
    <x v="2060"/>
    <n v="1480616454"/>
    <b v="0"/>
    <n v="35"/>
    <b v="1"/>
    <s v="technology/hardware"/>
    <n v="1.0791999999999999"/>
    <n v="154.17142857142858"/>
    <x v="2"/>
    <s v="hardware"/>
    <x v="2061"/>
    <d v="2016-12-31T13:20:54"/>
  </r>
  <r>
    <x v="0"/>
    <s v="DK"/>
    <s v="DKK"/>
    <x v="2061"/>
    <n v="1456218698"/>
    <b v="0"/>
    <n v="203"/>
    <b v="1"/>
    <s v="technology/hardware"/>
    <n v="1.14977"/>
    <n v="566.38916256157631"/>
    <x v="2"/>
    <s v="hardware"/>
    <x v="2062"/>
    <d v="2016-03-24T03:11:38"/>
  </r>
  <r>
    <x v="0"/>
    <s v="DE"/>
    <s v="EUR"/>
    <x v="2062"/>
    <n v="1460482501"/>
    <b v="0"/>
    <n v="49"/>
    <b v="1"/>
    <s v="technology/hardware"/>
    <n v="1.4804999999999999"/>
    <n v="120.85714285714286"/>
    <x v="2"/>
    <s v="hardware"/>
    <x v="2063"/>
    <d v="2016-05-15T12:35:01"/>
  </r>
  <r>
    <x v="0"/>
    <s v="US"/>
    <s v="USD"/>
    <x v="2063"/>
    <n v="1366879523"/>
    <b v="0"/>
    <n v="5812"/>
    <b v="1"/>
    <s v="technology/hardware"/>
    <n v="1.9116676082790633"/>
    <n v="86.163845492085343"/>
    <x v="2"/>
    <s v="hardware"/>
    <x v="2064"/>
    <d v="2013-05-31T07:00:00"/>
  </r>
  <r>
    <x v="0"/>
    <s v="GB"/>
    <s v="GBP"/>
    <x v="2064"/>
    <n v="1385366429"/>
    <b v="0"/>
    <n v="1556"/>
    <b v="1"/>
    <s v="technology/hardware"/>
    <n v="1.99215125"/>
    <n v="51.212114395886893"/>
    <x v="2"/>
    <s v="hardware"/>
    <x v="2065"/>
    <d v="2013-12-25T03:00:29"/>
  </r>
  <r>
    <x v="0"/>
    <s v="US"/>
    <s v="USD"/>
    <x v="2065"/>
    <n v="1406226683"/>
    <b v="0"/>
    <n v="65"/>
    <b v="1"/>
    <s v="technology/hardware"/>
    <n v="2.1859999999999999"/>
    <n v="67.261538461538464"/>
    <x v="2"/>
    <s v="hardware"/>
    <x v="2066"/>
    <d v="2014-08-23T13:31:23"/>
  </r>
  <r>
    <x v="0"/>
    <s v="GB"/>
    <s v="GBP"/>
    <x v="2066"/>
    <n v="1429648176"/>
    <b v="0"/>
    <n v="10"/>
    <b v="1"/>
    <s v="technology/hardware"/>
    <n v="1.2686868686868686"/>
    <n v="62.8"/>
    <x v="2"/>
    <s v="hardware"/>
    <x v="2067"/>
    <d v="2015-05-24T15:29:36"/>
  </r>
  <r>
    <x v="0"/>
    <s v="US"/>
    <s v="USD"/>
    <x v="2067"/>
    <n v="1474402315"/>
    <b v="0"/>
    <n v="76"/>
    <b v="1"/>
    <s v="technology/hardware"/>
    <n v="1.0522388"/>
    <n v="346.13118421052633"/>
    <x v="2"/>
    <s v="hardware"/>
    <x v="2068"/>
    <d v="2016-10-20T15:11:55"/>
  </r>
  <r>
    <x v="0"/>
    <s v="US"/>
    <s v="USD"/>
    <x v="2068"/>
    <n v="1449098391"/>
    <b v="0"/>
    <n v="263"/>
    <b v="1"/>
    <s v="technology/hardware"/>
    <n v="1.2840666000000001"/>
    <n v="244.11912547528519"/>
    <x v="2"/>
    <s v="hardware"/>
    <x v="2069"/>
    <d v="2016-01-02T18:19:51"/>
  </r>
  <r>
    <x v="0"/>
    <s v="DE"/>
    <s v="EUR"/>
    <x v="2069"/>
    <n v="1464536723"/>
    <b v="0"/>
    <n v="1530"/>
    <b v="1"/>
    <s v="technology/hardware"/>
    <n v="3.1732719999999999"/>
    <n v="259.25424836601309"/>
    <x v="2"/>
    <s v="hardware"/>
    <x v="2070"/>
    <d v="2016-06-28T10:45:23"/>
  </r>
  <r>
    <x v="0"/>
    <s v="US"/>
    <s v="USD"/>
    <x v="2070"/>
    <n v="1471502484"/>
    <b v="0"/>
    <n v="278"/>
    <b v="1"/>
    <s v="technology/hardware"/>
    <n v="2.8073000000000001"/>
    <n v="201.96402877697841"/>
    <x v="2"/>
    <s v="hardware"/>
    <x v="2071"/>
    <d v="2016-10-02T01:41:24"/>
  </r>
  <r>
    <x v="0"/>
    <s v="US"/>
    <s v="USD"/>
    <x v="2071"/>
    <n v="1460037432"/>
    <b v="0"/>
    <n v="350"/>
    <b v="1"/>
    <s v="technology/hardware"/>
    <n v="1.1073146853146854"/>
    <n v="226.20857142857142"/>
    <x v="2"/>
    <s v="hardware"/>
    <x v="2072"/>
    <d v="2016-05-07T08:57:12"/>
  </r>
  <r>
    <x v="0"/>
    <s v="US"/>
    <s v="USD"/>
    <x v="2072"/>
    <n v="1427212918"/>
    <b v="0"/>
    <n v="470"/>
    <b v="1"/>
    <s v="technology/hardware"/>
    <n v="1.5260429999999998"/>
    <n v="324.69"/>
    <x v="2"/>
    <s v="hardware"/>
    <x v="2073"/>
    <d v="2015-05-08T11:01:58"/>
  </r>
  <r>
    <x v="0"/>
    <s v="US"/>
    <s v="USD"/>
    <x v="2073"/>
    <n v="1459972182"/>
    <b v="0"/>
    <n v="3"/>
    <b v="1"/>
    <s v="technology/hardware"/>
    <n v="1.0249999999999999"/>
    <n v="205"/>
    <x v="2"/>
    <s v="hardware"/>
    <x v="2074"/>
    <d v="2016-05-06T14:49:42"/>
  </r>
  <r>
    <x v="0"/>
    <s v="US"/>
    <s v="USD"/>
    <x v="2074"/>
    <n v="1372177288"/>
    <b v="0"/>
    <n v="8200"/>
    <b v="1"/>
    <s v="technology/hardware"/>
    <n v="16.783738373837384"/>
    <n v="20.465926829268295"/>
    <x v="2"/>
    <s v="hardware"/>
    <x v="2075"/>
    <d v="2013-07-25T11:21:28"/>
  </r>
  <r>
    <x v="0"/>
    <s v="GB"/>
    <s v="GBP"/>
    <x v="2075"/>
    <n v="1402693689"/>
    <b v="0"/>
    <n v="8359"/>
    <b v="1"/>
    <s v="technology/hardware"/>
    <n v="5.4334915642458101"/>
    <n v="116.35303146309367"/>
    <x v="2"/>
    <s v="hardware"/>
    <x v="2076"/>
    <d v="2014-07-23T16:08:09"/>
  </r>
  <r>
    <x v="0"/>
    <s v="US"/>
    <s v="USD"/>
    <x v="2076"/>
    <n v="1428541276"/>
    <b v="0"/>
    <n v="188"/>
    <b v="1"/>
    <s v="technology/hardware"/>
    <n v="1.1550800000000001"/>
    <n v="307.20212765957444"/>
    <x v="2"/>
    <s v="hardware"/>
    <x v="2077"/>
    <d v="2015-06-05T16:00:00"/>
  </r>
  <r>
    <x v="0"/>
    <s v="ES"/>
    <s v="EUR"/>
    <x v="2077"/>
    <n v="1479493857"/>
    <b v="0"/>
    <n v="48"/>
    <b v="1"/>
    <s v="technology/hardware"/>
    <n v="1.3120499999999999"/>
    <n v="546.6875"/>
    <x v="2"/>
    <s v="hardware"/>
    <x v="2078"/>
    <d v="2016-12-18T13:30:57"/>
  </r>
  <r>
    <x v="0"/>
    <s v="GB"/>
    <s v="GBP"/>
    <x v="2078"/>
    <n v="1432659793"/>
    <b v="0"/>
    <n v="607"/>
    <b v="1"/>
    <s v="technology/hardware"/>
    <n v="2.8816999999999999"/>
    <n v="47.474464579901152"/>
    <x v="2"/>
    <s v="hardware"/>
    <x v="2079"/>
    <d v="2015-06-25T14:00:00"/>
  </r>
  <r>
    <x v="0"/>
    <s v="US"/>
    <s v="USD"/>
    <x v="2079"/>
    <n v="1444690700"/>
    <b v="0"/>
    <n v="50"/>
    <b v="1"/>
    <s v="technology/hardware"/>
    <n v="5.0780000000000003"/>
    <n v="101.56"/>
    <x v="2"/>
    <s v="hardware"/>
    <x v="2080"/>
    <d v="2015-11-11T18:58:20"/>
  </r>
  <r>
    <x v="0"/>
    <s v="US"/>
    <s v="USD"/>
    <x v="2080"/>
    <n v="1333597555"/>
    <b v="0"/>
    <n v="55"/>
    <b v="1"/>
    <s v="music/indie rock"/>
    <n v="1.1457142857142857"/>
    <n v="72.909090909090907"/>
    <x v="4"/>
    <s v="indie rock"/>
    <x v="2081"/>
    <d v="2012-05-15T23:59:00"/>
  </r>
  <r>
    <x v="0"/>
    <s v="US"/>
    <s v="USD"/>
    <x v="2081"/>
    <n v="1316919196"/>
    <b v="0"/>
    <n v="38"/>
    <b v="1"/>
    <s v="music/indie rock"/>
    <n v="1.1073333333333333"/>
    <n v="43.710526315789473"/>
    <x v="4"/>
    <s v="indie rock"/>
    <x v="2082"/>
    <d v="2011-11-23T22:53:16"/>
  </r>
  <r>
    <x v="0"/>
    <s v="US"/>
    <s v="USD"/>
    <x v="2082"/>
    <n v="1336238395"/>
    <b v="0"/>
    <n v="25"/>
    <b v="1"/>
    <s v="music/indie rock"/>
    <n v="1.1333333333333333"/>
    <n v="34"/>
    <x v="4"/>
    <s v="indie rock"/>
    <x v="2083"/>
    <d v="2012-06-04T12:19:55"/>
  </r>
  <r>
    <x v="0"/>
    <s v="US"/>
    <s v="USD"/>
    <x v="2083"/>
    <n v="1396468782"/>
    <b v="0"/>
    <n v="46"/>
    <b v="1"/>
    <s v="music/indie rock"/>
    <n v="1.0833333333333333"/>
    <n v="70.652173913043484"/>
    <x v="4"/>
    <s v="indie rock"/>
    <x v="2084"/>
    <d v="2014-05-04T01:59:00"/>
  </r>
  <r>
    <x v="0"/>
    <s v="US"/>
    <s v="USD"/>
    <x v="2084"/>
    <n v="1339790587"/>
    <b v="0"/>
    <n v="83"/>
    <b v="1"/>
    <s v="music/indie rock"/>
    <n v="1.2353333333333334"/>
    <n v="89.301204819277103"/>
    <x v="4"/>
    <s v="indie rock"/>
    <x v="2085"/>
    <d v="2012-07-15T15:03:07"/>
  </r>
  <r>
    <x v="0"/>
    <s v="US"/>
    <s v="USD"/>
    <x v="2085"/>
    <n v="1321200332"/>
    <b v="0"/>
    <n v="35"/>
    <b v="1"/>
    <s v="music/indie rock"/>
    <n v="1.0069999999999999"/>
    <n v="115.08571428571429"/>
    <x v="4"/>
    <s v="indie rock"/>
    <x v="2086"/>
    <d v="2011-12-13T23:59:00"/>
  </r>
  <r>
    <x v="0"/>
    <s v="US"/>
    <s v="USD"/>
    <x v="2086"/>
    <n v="1312865658"/>
    <b v="0"/>
    <n v="25"/>
    <b v="1"/>
    <s v="music/indie rock"/>
    <n v="1.0353333333333334"/>
    <n v="62.12"/>
    <x v="4"/>
    <s v="indie rock"/>
    <x v="2087"/>
    <d v="2011-09-07T23:54:18"/>
  </r>
  <r>
    <x v="0"/>
    <s v="US"/>
    <s v="USD"/>
    <x v="2087"/>
    <n v="1281028152"/>
    <b v="0"/>
    <n v="75"/>
    <b v="1"/>
    <s v="music/indie rock"/>
    <n v="1.1551066666666667"/>
    <n v="46.204266666666669"/>
    <x v="4"/>
    <s v="indie rock"/>
    <x v="2088"/>
    <d v="2010-09-10T22:59:00"/>
  </r>
  <r>
    <x v="0"/>
    <s v="US"/>
    <s v="USD"/>
    <x v="2088"/>
    <n v="1372384194"/>
    <b v="0"/>
    <n v="62"/>
    <b v="1"/>
    <s v="music/indie rock"/>
    <n v="1.2040040000000001"/>
    <n v="48.54854838709678"/>
    <x v="4"/>
    <s v="indie rock"/>
    <x v="2089"/>
    <d v="2013-08-01T20:49:54"/>
  </r>
  <r>
    <x v="0"/>
    <s v="US"/>
    <s v="USD"/>
    <x v="2089"/>
    <n v="1359104955"/>
    <b v="0"/>
    <n v="160"/>
    <b v="1"/>
    <s v="music/indie rock"/>
    <n v="1.1504037499999999"/>
    <n v="57.520187499999999"/>
    <x v="4"/>
    <s v="indie rock"/>
    <x v="2090"/>
    <d v="2013-02-24T04:09:15"/>
  </r>
  <r>
    <x v="0"/>
    <s v="US"/>
    <s v="USD"/>
    <x v="2090"/>
    <n v="1294818278"/>
    <b v="0"/>
    <n v="246"/>
    <b v="1"/>
    <s v="music/indie rock"/>
    <n v="1.2046777777777777"/>
    <n v="88.147154471544724"/>
    <x v="4"/>
    <s v="indie rock"/>
    <x v="2091"/>
    <d v="2011-03-01T15:00:00"/>
  </r>
  <r>
    <x v="0"/>
    <s v="US"/>
    <s v="USD"/>
    <x v="2091"/>
    <n v="1312822732"/>
    <b v="0"/>
    <n v="55"/>
    <b v="1"/>
    <s v="music/indie rock"/>
    <n v="1.0128333333333333"/>
    <n v="110.49090909090908"/>
    <x v="4"/>
    <s v="indie rock"/>
    <x v="2092"/>
    <d v="2011-10-07T11:58:52"/>
  </r>
  <r>
    <x v="0"/>
    <s v="US"/>
    <s v="USD"/>
    <x v="2092"/>
    <n v="1351024232"/>
    <b v="0"/>
    <n v="23"/>
    <b v="1"/>
    <s v="music/indie rock"/>
    <n v="1.0246666666666666"/>
    <n v="66.826086956521735"/>
    <x v="4"/>
    <s v="indie rock"/>
    <x v="2093"/>
    <d v="2012-12-22T16:30:32"/>
  </r>
  <r>
    <x v="0"/>
    <s v="US"/>
    <s v="USD"/>
    <x v="2093"/>
    <n v="1327969730"/>
    <b v="0"/>
    <n v="72"/>
    <b v="1"/>
    <s v="music/indie rock"/>
    <n v="1.2054285714285715"/>
    <n v="58.597222222222221"/>
    <x v="4"/>
    <s v="indie rock"/>
    <x v="2094"/>
    <d v="2012-03-04T22:00:00"/>
  </r>
  <r>
    <x v="0"/>
    <s v="US"/>
    <s v="USD"/>
    <x v="2094"/>
    <n v="1312392973"/>
    <b v="0"/>
    <n v="22"/>
    <b v="1"/>
    <s v="music/indie rock"/>
    <n v="1"/>
    <n v="113.63636363636364"/>
    <x v="4"/>
    <s v="indie rock"/>
    <x v="2095"/>
    <d v="2011-10-02T12:36:13"/>
  </r>
  <r>
    <x v="0"/>
    <s v="US"/>
    <s v="USD"/>
    <x v="2095"/>
    <n v="1349892735"/>
    <b v="0"/>
    <n v="14"/>
    <b v="1"/>
    <s v="music/indie rock"/>
    <n v="1.0166666666666666"/>
    <n v="43.571428571428569"/>
    <x v="4"/>
    <s v="indie rock"/>
    <x v="2096"/>
    <d v="2012-10-25T22:59:00"/>
  </r>
  <r>
    <x v="0"/>
    <s v="US"/>
    <s v="USD"/>
    <x v="2096"/>
    <n v="1317564135"/>
    <b v="0"/>
    <n v="38"/>
    <b v="1"/>
    <s v="music/indie rock"/>
    <n v="1"/>
    <n v="78.94736842105263"/>
    <x v="4"/>
    <s v="indie rock"/>
    <x v="2097"/>
    <d v="2011-12-01T10:02:15"/>
  </r>
  <r>
    <x v="0"/>
    <s v="US"/>
    <s v="USD"/>
    <x v="2097"/>
    <n v="1328582635"/>
    <b v="0"/>
    <n v="32"/>
    <b v="1"/>
    <s v="music/indie rock"/>
    <n v="1.0033333333333334"/>
    <n v="188.125"/>
    <x v="4"/>
    <s v="indie rock"/>
    <x v="2098"/>
    <d v="2012-03-07T21:43:55"/>
  </r>
  <r>
    <x v="0"/>
    <s v="US"/>
    <s v="USD"/>
    <x v="2098"/>
    <n v="1434650084"/>
    <b v="0"/>
    <n v="63"/>
    <b v="1"/>
    <s v="music/indie rock"/>
    <n v="1.3236666666666668"/>
    <n v="63.031746031746032"/>
    <x v="4"/>
    <s v="indie rock"/>
    <x v="2099"/>
    <d v="2015-07-01T22:40:00"/>
  </r>
  <r>
    <x v="0"/>
    <s v="US"/>
    <s v="USD"/>
    <x v="2099"/>
    <n v="1339704141"/>
    <b v="0"/>
    <n v="27"/>
    <b v="1"/>
    <s v="music/indie rock"/>
    <n v="1.3666666666666667"/>
    <n v="30.37037037037037"/>
    <x v="4"/>
    <s v="indie rock"/>
    <x v="2100"/>
    <d v="2012-06-29T22:59:00"/>
  </r>
  <r>
    <x v="0"/>
    <s v="US"/>
    <s v="USD"/>
    <x v="2100"/>
    <n v="1323920114"/>
    <b v="0"/>
    <n v="44"/>
    <b v="1"/>
    <s v="music/indie rock"/>
    <n v="1.1325000000000001"/>
    <n v="51.477272727272727"/>
    <x v="4"/>
    <s v="indie rock"/>
    <x v="2101"/>
    <d v="2012-02-12T22:35:14"/>
  </r>
  <r>
    <x v="0"/>
    <s v="US"/>
    <s v="USD"/>
    <x v="2101"/>
    <n v="1302036648"/>
    <b v="0"/>
    <n v="38"/>
    <b v="1"/>
    <s v="music/indie rock"/>
    <n v="1.36"/>
    <n v="35.789473684210527"/>
    <x v="4"/>
    <s v="indie rock"/>
    <x v="2102"/>
    <d v="2011-05-05T15:50:48"/>
  </r>
  <r>
    <x v="0"/>
    <s v="US"/>
    <s v="USD"/>
    <x v="2102"/>
    <n v="1349892427"/>
    <b v="0"/>
    <n v="115"/>
    <b v="1"/>
    <s v="music/indie rock"/>
    <n v="1.4612318374694613"/>
    <n v="98.817391304347822"/>
    <x v="4"/>
    <s v="indie rock"/>
    <x v="2103"/>
    <d v="2012-11-09T14:07:07"/>
  </r>
  <r>
    <x v="0"/>
    <s v="US"/>
    <s v="USD"/>
    <x v="2103"/>
    <n v="1367286434"/>
    <b v="0"/>
    <n v="37"/>
    <b v="1"/>
    <s v="music/indie rock"/>
    <n v="1.2949999999999999"/>
    <n v="28"/>
    <x v="4"/>
    <s v="indie rock"/>
    <x v="2104"/>
    <d v="2013-05-30T19:00:00"/>
  </r>
  <r>
    <x v="0"/>
    <s v="US"/>
    <s v="USD"/>
    <x v="2104"/>
    <n v="1415472953"/>
    <b v="0"/>
    <n v="99"/>
    <b v="1"/>
    <s v="music/indie rock"/>
    <n v="2.54"/>
    <n v="51.313131313131315"/>
    <x v="4"/>
    <s v="indie rock"/>
    <x v="2105"/>
    <d v="2014-11-20T23:00:00"/>
  </r>
  <r>
    <x v="0"/>
    <s v="US"/>
    <s v="USD"/>
    <x v="2105"/>
    <n v="1356584974"/>
    <b v="0"/>
    <n v="44"/>
    <b v="1"/>
    <s v="music/indie rock"/>
    <n v="1.0704545454545455"/>
    <n v="53.522727272727273"/>
    <x v="4"/>
    <s v="indie rock"/>
    <x v="2106"/>
    <d v="2013-01-26T00:09:34"/>
  </r>
  <r>
    <x v="0"/>
    <s v="US"/>
    <s v="USD"/>
    <x v="2106"/>
    <n v="1413997393"/>
    <b v="0"/>
    <n v="58"/>
    <b v="1"/>
    <s v="music/indie rock"/>
    <n v="1.0773299999999999"/>
    <n v="37.149310344827583"/>
    <x v="4"/>
    <s v="indie rock"/>
    <x v="2107"/>
    <d v="2014-11-12T13:03:13"/>
  </r>
  <r>
    <x v="0"/>
    <s v="US"/>
    <s v="USD"/>
    <x v="2107"/>
    <n v="1344917580"/>
    <b v="0"/>
    <n v="191"/>
    <b v="1"/>
    <s v="music/indie rock"/>
    <n v="1.0731250000000001"/>
    <n v="89.895287958115176"/>
    <x v="4"/>
    <s v="indie rock"/>
    <x v="2108"/>
    <d v="2012-09-09T22:55:00"/>
  </r>
  <r>
    <x v="0"/>
    <s v="US"/>
    <s v="USD"/>
    <x v="2108"/>
    <n v="1433523617"/>
    <b v="0"/>
    <n v="40"/>
    <b v="1"/>
    <s v="music/indie rock"/>
    <n v="1.06525"/>
    <n v="106.52500000000001"/>
    <x v="4"/>
    <s v="indie rock"/>
    <x v="2109"/>
    <d v="2015-07-05T12:00:17"/>
  </r>
  <r>
    <x v="0"/>
    <s v="US"/>
    <s v="USD"/>
    <x v="2109"/>
    <n v="1398873969"/>
    <b v="0"/>
    <n v="38"/>
    <b v="1"/>
    <s v="music/indie rock"/>
    <n v="1.0035000000000001"/>
    <n v="52.815789473684212"/>
    <x v="4"/>
    <s v="indie rock"/>
    <x v="2110"/>
    <d v="2014-05-27T23:59:00"/>
  </r>
  <r>
    <x v="0"/>
    <s v="US"/>
    <s v="USD"/>
    <x v="2110"/>
    <n v="1307594625"/>
    <b v="0"/>
    <n v="39"/>
    <b v="1"/>
    <s v="music/indie rock"/>
    <n v="1.0649999999999999"/>
    <n v="54.615384615384613"/>
    <x v="4"/>
    <s v="indie rock"/>
    <x v="2111"/>
    <d v="2011-08-14T20:00:00"/>
  </r>
  <r>
    <x v="0"/>
    <s v="US"/>
    <s v="USD"/>
    <x v="2111"/>
    <n v="1364854593"/>
    <b v="0"/>
    <n v="11"/>
    <b v="1"/>
    <s v="music/indie rock"/>
    <n v="1"/>
    <n v="27.272727272727273"/>
    <x v="4"/>
    <s v="indie rock"/>
    <x v="2112"/>
    <d v="2013-04-15T17:16:33"/>
  </r>
  <r>
    <x v="0"/>
    <s v="US"/>
    <s v="USD"/>
    <x v="2112"/>
    <n v="1408481176"/>
    <b v="0"/>
    <n v="107"/>
    <b v="1"/>
    <s v="music/indie rock"/>
    <n v="1.0485714285714285"/>
    <n v="68.598130841121488"/>
    <x v="4"/>
    <s v="indie rock"/>
    <x v="2113"/>
    <d v="2014-09-23T15:46:16"/>
  </r>
  <r>
    <x v="0"/>
    <s v="US"/>
    <s v="USD"/>
    <x v="2113"/>
    <n v="1286480070"/>
    <b v="0"/>
    <n v="147"/>
    <b v="1"/>
    <s v="music/indie rock"/>
    <n v="1.0469999999999999"/>
    <n v="35.612244897959187"/>
    <x v="4"/>
    <s v="indie rock"/>
    <x v="2114"/>
    <d v="2010-12-08T23:59:00"/>
  </r>
  <r>
    <x v="0"/>
    <s v="US"/>
    <s v="USD"/>
    <x v="2114"/>
    <n v="1295575001"/>
    <b v="0"/>
    <n v="36"/>
    <b v="1"/>
    <s v="music/indie rock"/>
    <n v="2.2566666666666668"/>
    <n v="94.027777777777771"/>
    <x v="4"/>
    <s v="indie rock"/>
    <x v="2115"/>
    <d v="2011-02-19T20:56:41"/>
  </r>
  <r>
    <x v="0"/>
    <s v="US"/>
    <s v="USD"/>
    <x v="2115"/>
    <n v="1345056003"/>
    <b v="0"/>
    <n v="92"/>
    <b v="1"/>
    <s v="music/indie rock"/>
    <n v="1.0090416666666666"/>
    <n v="526.45652173913038"/>
    <x v="4"/>
    <s v="indie rock"/>
    <x v="2116"/>
    <d v="2012-10-02T13:40:03"/>
  </r>
  <r>
    <x v="0"/>
    <s v="US"/>
    <s v="USD"/>
    <x v="2116"/>
    <n v="1444699549"/>
    <b v="0"/>
    <n v="35"/>
    <b v="1"/>
    <s v="music/indie rock"/>
    <n v="1.4775"/>
    <n v="50.657142857142858"/>
    <x v="4"/>
    <s v="indie rock"/>
    <x v="2117"/>
    <d v="2015-10-26T23:59:00"/>
  </r>
  <r>
    <x v="0"/>
    <s v="US"/>
    <s v="USD"/>
    <x v="2117"/>
    <n v="1308946136"/>
    <b v="0"/>
    <n v="17"/>
    <b v="1"/>
    <s v="music/indie rock"/>
    <n v="1.3461099999999999"/>
    <n v="79.182941176470578"/>
    <x v="4"/>
    <s v="indie rock"/>
    <x v="2118"/>
    <d v="2011-07-24T15:08:56"/>
  </r>
  <r>
    <x v="0"/>
    <s v="US"/>
    <s v="USD"/>
    <x v="2118"/>
    <n v="1342494445"/>
    <b v="0"/>
    <n v="22"/>
    <b v="1"/>
    <s v="music/indie rock"/>
    <n v="1.0075000000000001"/>
    <n v="91.590909090909093"/>
    <x v="4"/>
    <s v="indie rock"/>
    <x v="2119"/>
    <d v="2012-08-15T22:07:25"/>
  </r>
  <r>
    <x v="0"/>
    <s v="US"/>
    <s v="USD"/>
    <x v="2119"/>
    <n v="1384384136"/>
    <b v="0"/>
    <n v="69"/>
    <b v="1"/>
    <s v="music/indie rock"/>
    <n v="1.00880375"/>
    <n v="116.96275362318841"/>
    <x v="4"/>
    <s v="indie rock"/>
    <x v="2120"/>
    <d v="2014-01-01T18:08:56"/>
  </r>
  <r>
    <x v="2"/>
    <s v="CH"/>
    <s v="CHF"/>
    <x v="2120"/>
    <n v="1481564948"/>
    <b v="0"/>
    <n v="10"/>
    <b v="0"/>
    <s v="games/video games"/>
    <n v="5.6800000000000002E-3"/>
    <n v="28.4"/>
    <x v="6"/>
    <s v="video games"/>
    <x v="2121"/>
    <d v="2017-01-11T12:49:08"/>
  </r>
  <r>
    <x v="2"/>
    <s v="MX"/>
    <s v="MXN"/>
    <x v="2121"/>
    <n v="1481181169"/>
    <b v="0"/>
    <n v="3"/>
    <b v="0"/>
    <s v="games/video games"/>
    <n v="3.875E-3"/>
    <n v="103.33333333333333"/>
    <x v="6"/>
    <s v="video games"/>
    <x v="2122"/>
    <d v="2017-01-07T02:12:49"/>
  </r>
  <r>
    <x v="2"/>
    <s v="US"/>
    <s v="USD"/>
    <x v="2122"/>
    <n v="1263982307"/>
    <b v="0"/>
    <n v="5"/>
    <b v="0"/>
    <s v="games/video games"/>
    <n v="0.1"/>
    <n v="10"/>
    <x v="6"/>
    <s v="video games"/>
    <x v="2123"/>
    <d v="2010-03-15T01:59:00"/>
  </r>
  <r>
    <x v="2"/>
    <s v="US"/>
    <s v="USD"/>
    <x v="2123"/>
    <n v="1286930435"/>
    <b v="0"/>
    <n v="5"/>
    <b v="0"/>
    <s v="games/video games"/>
    <n v="0.10454545454545454"/>
    <n v="23"/>
    <x v="6"/>
    <s v="video games"/>
    <x v="2124"/>
    <d v="2010-11-30T00:00:00"/>
  </r>
  <r>
    <x v="2"/>
    <s v="US"/>
    <s v="USD"/>
    <x v="2124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x v="2"/>
    <s v="US"/>
    <s v="USD"/>
    <x v="2125"/>
    <n v="1415488887"/>
    <b v="0"/>
    <n v="2"/>
    <b v="0"/>
    <s v="games/video games"/>
    <n v="5.0000000000000001E-4"/>
    <n v="5"/>
    <x v="6"/>
    <s v="video games"/>
    <x v="2126"/>
    <d v="2014-12-08T18:21:27"/>
  </r>
  <r>
    <x v="2"/>
    <s v="GB"/>
    <s v="GBP"/>
    <x v="2126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x v="2"/>
    <s v="CA"/>
    <s v="CAD"/>
    <x v="2127"/>
    <n v="1406140369"/>
    <b v="0"/>
    <n v="1"/>
    <b v="0"/>
    <s v="games/video games"/>
    <n v="1.6666666666666668E-3"/>
    <n v="25"/>
    <x v="6"/>
    <s v="video games"/>
    <x v="2128"/>
    <d v="2014-09-21T13:32:49"/>
  </r>
  <r>
    <x v="2"/>
    <s v="US"/>
    <s v="USD"/>
    <x v="2128"/>
    <n v="1454978100"/>
    <b v="0"/>
    <n v="12"/>
    <b v="0"/>
    <s v="games/video games"/>
    <n v="0.11799999999999999"/>
    <n v="19.666666666666668"/>
    <x v="6"/>
    <s v="video games"/>
    <x v="2129"/>
    <d v="2016-03-09T19:35:00"/>
  </r>
  <r>
    <x v="2"/>
    <s v="US"/>
    <s v="USD"/>
    <x v="2129"/>
    <n v="1405130663"/>
    <b v="0"/>
    <n v="4"/>
    <b v="0"/>
    <s v="games/video games"/>
    <n v="2.0238095238095236E-3"/>
    <n v="21.25"/>
    <x v="6"/>
    <s v="video games"/>
    <x v="2130"/>
    <d v="2014-08-15T21:04:23"/>
  </r>
  <r>
    <x v="2"/>
    <s v="US"/>
    <s v="USD"/>
    <x v="2130"/>
    <n v="1434085091"/>
    <b v="0"/>
    <n v="3"/>
    <b v="0"/>
    <s v="games/video games"/>
    <n v="0.05"/>
    <n v="8.3333333333333339"/>
    <x v="6"/>
    <s v="video games"/>
    <x v="2131"/>
    <d v="2015-07-11T23:58:11"/>
  </r>
  <r>
    <x v="2"/>
    <s v="US"/>
    <s v="USD"/>
    <x v="2131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x v="2"/>
    <s v="US"/>
    <s v="USD"/>
    <x v="2132"/>
    <n v="1300328399"/>
    <b v="0"/>
    <n v="3"/>
    <b v="0"/>
    <s v="games/video games"/>
    <n v="1.6E-2"/>
    <n v="5.333333333333333"/>
    <x v="6"/>
    <s v="video games"/>
    <x v="2133"/>
    <d v="2011-04-24T01:59:00"/>
  </r>
  <r>
    <x v="2"/>
    <s v="US"/>
    <s v="USD"/>
    <x v="2133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x v="2"/>
    <s v="US"/>
    <s v="USD"/>
    <x v="2134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x v="2"/>
    <s v="US"/>
    <s v="USD"/>
    <x v="2135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x v="2"/>
    <s v="CA"/>
    <s v="CAD"/>
    <x v="2136"/>
    <n v="1415212229"/>
    <b v="0"/>
    <n v="534"/>
    <b v="0"/>
    <s v="games/video games"/>
    <n v="0.28405999999999998"/>
    <n v="26.59737827715356"/>
    <x v="6"/>
    <s v="video games"/>
    <x v="2137"/>
    <d v="2014-12-05T13:30:29"/>
  </r>
  <r>
    <x v="2"/>
    <s v="GB"/>
    <s v="GBP"/>
    <x v="2137"/>
    <n v="1381364339"/>
    <b v="0"/>
    <n v="12"/>
    <b v="0"/>
    <s v="games/video games"/>
    <n v="0.128"/>
    <n v="10.666666666666666"/>
    <x v="6"/>
    <s v="video games"/>
    <x v="2138"/>
    <d v="2013-11-08T20:18:59"/>
  </r>
  <r>
    <x v="2"/>
    <s v="US"/>
    <s v="USD"/>
    <x v="213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x v="2"/>
    <s v="US"/>
    <s v="USD"/>
    <x v="2139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x v="2"/>
    <s v="US"/>
    <s v="USD"/>
    <x v="2140"/>
    <n v="1413351559"/>
    <b v="0"/>
    <n v="0"/>
    <b v="0"/>
    <s v="games/video games"/>
    <n v="0"/>
    <e v="#DIV/0!"/>
    <x v="6"/>
    <s v="video games"/>
    <x v="2141"/>
    <d v="2014-11-14T01:39:19"/>
  </r>
  <r>
    <x v="2"/>
    <s v="DE"/>
    <s v="EUR"/>
    <x v="2141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x v="2"/>
    <s v="US"/>
    <s v="USD"/>
    <x v="2142"/>
    <n v="1275599812"/>
    <b v="0"/>
    <n v="5"/>
    <b v="0"/>
    <s v="games/video games"/>
    <n v="0.1125"/>
    <n v="45"/>
    <x v="6"/>
    <s v="video games"/>
    <x v="2143"/>
    <d v="2010-07-21T14:00:00"/>
  </r>
  <r>
    <x v="2"/>
    <s v="US"/>
    <s v="USD"/>
    <x v="2143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x v="2"/>
    <s v="US"/>
    <s v="USD"/>
    <x v="214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x v="2"/>
    <s v="US"/>
    <s v="USD"/>
    <x v="2145"/>
    <n v="1453997910"/>
    <b v="0"/>
    <n v="1"/>
    <b v="0"/>
    <s v="games/video games"/>
    <n v="2.0000000000000001E-4"/>
    <n v="1"/>
    <x v="6"/>
    <s v="video games"/>
    <x v="2146"/>
    <d v="2016-02-11T11:18:30"/>
  </r>
  <r>
    <x v="2"/>
    <s v="US"/>
    <s v="USD"/>
    <x v="2146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x v="2"/>
    <s v="GB"/>
    <s v="GBP"/>
    <x v="2147"/>
    <n v="1425404182"/>
    <b v="0"/>
    <n v="2"/>
    <b v="0"/>
    <s v="games/video games"/>
    <n v="0.02"/>
    <n v="1"/>
    <x v="6"/>
    <s v="video games"/>
    <x v="2148"/>
    <d v="2015-04-02T11:36:22"/>
  </r>
  <r>
    <x v="2"/>
    <s v="US"/>
    <s v="USD"/>
    <x v="2148"/>
    <n v="1277512556"/>
    <b v="0"/>
    <n v="0"/>
    <b v="0"/>
    <s v="games/video games"/>
    <n v="0"/>
    <e v="#DIV/0!"/>
    <x v="6"/>
    <s v="video games"/>
    <x v="2149"/>
    <d v="2010-07-30T19:00:00"/>
  </r>
  <r>
    <x v="2"/>
    <s v="NO"/>
    <s v="NOK"/>
    <x v="2149"/>
    <n v="1465800599"/>
    <b v="0"/>
    <n v="4"/>
    <b v="0"/>
    <s v="games/video games"/>
    <n v="8.0999999999999996E-3"/>
    <n v="101.25"/>
    <x v="6"/>
    <s v="video games"/>
    <x v="2150"/>
    <d v="2016-07-13T01:49:59"/>
  </r>
  <r>
    <x v="2"/>
    <s v="US"/>
    <s v="USD"/>
    <x v="2150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x v="2"/>
    <s v="US"/>
    <s v="USD"/>
    <x v="2151"/>
    <n v="1392321509"/>
    <b v="0"/>
    <n v="4"/>
    <b v="0"/>
    <s v="games/video games"/>
    <n v="1.6666666666666668E-3"/>
    <n v="12.5"/>
    <x v="6"/>
    <s v="video games"/>
    <x v="2152"/>
    <d v="2014-03-15T13:58:29"/>
  </r>
  <r>
    <x v="2"/>
    <s v="US"/>
    <s v="USD"/>
    <x v="2152"/>
    <n v="1417470718"/>
    <b v="0"/>
    <n v="4"/>
    <b v="0"/>
    <s v="games/video games"/>
    <n v="9.1244548809124457E-5"/>
    <n v="8.5"/>
    <x v="6"/>
    <s v="video games"/>
    <x v="2153"/>
    <d v="2015-01-10T02:59:00"/>
  </r>
  <r>
    <x v="2"/>
    <s v="US"/>
    <s v="USD"/>
    <x v="2153"/>
    <n v="1389193827"/>
    <b v="0"/>
    <n v="2"/>
    <b v="0"/>
    <s v="games/video games"/>
    <n v="8.0000000000000002E-3"/>
    <n v="1"/>
    <x v="6"/>
    <s v="video games"/>
    <x v="2154"/>
    <d v="2014-01-28T10:10:27"/>
  </r>
  <r>
    <x v="2"/>
    <s v="GB"/>
    <s v="GBP"/>
    <x v="2154"/>
    <n v="1456854985"/>
    <b v="0"/>
    <n v="5"/>
    <b v="0"/>
    <s v="games/video games"/>
    <n v="2.3E-2"/>
    <n v="23"/>
    <x v="6"/>
    <s v="video games"/>
    <x v="2155"/>
    <d v="2016-03-31T11:56:25"/>
  </r>
  <r>
    <x v="2"/>
    <s v="US"/>
    <s v="USD"/>
    <x v="2155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x v="2"/>
    <s v="US"/>
    <s v="USD"/>
    <x v="2156"/>
    <n v="1479684783"/>
    <b v="0"/>
    <n v="57"/>
    <b v="0"/>
    <s v="games/video games"/>
    <n v="0.28192"/>
    <n v="370.94736842105266"/>
    <x v="6"/>
    <s v="video games"/>
    <x v="2157"/>
    <d v="2016-12-23T02:59:00"/>
  </r>
  <r>
    <x v="2"/>
    <s v="US"/>
    <s v="USD"/>
    <x v="2157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x v="2"/>
    <s v="US"/>
    <s v="USD"/>
    <x v="2158"/>
    <n v="1308245574"/>
    <b v="0"/>
    <n v="2"/>
    <b v="0"/>
    <s v="games/video games"/>
    <n v="7.2222222222222219E-3"/>
    <n v="13"/>
    <x v="6"/>
    <s v="video games"/>
    <x v="2159"/>
    <d v="2011-07-16T12:32:54"/>
  </r>
  <r>
    <x v="2"/>
    <s v="US"/>
    <s v="USD"/>
    <x v="2159"/>
    <n v="1334855105"/>
    <b v="0"/>
    <n v="16"/>
    <b v="0"/>
    <s v="games/video games"/>
    <n v="8.5000000000000006E-3"/>
    <n v="5.3125"/>
    <x v="6"/>
    <s v="video games"/>
    <x v="2160"/>
    <d v="2012-05-19T12:05:05"/>
  </r>
  <r>
    <x v="0"/>
    <s v="US"/>
    <s v="USD"/>
    <x v="2160"/>
    <n v="1440448059"/>
    <b v="0"/>
    <n v="13"/>
    <b v="1"/>
    <s v="music/rock"/>
    <n v="1.1575"/>
    <n v="35.615384615384613"/>
    <x v="4"/>
    <s v="rock"/>
    <x v="2161"/>
    <d v="2015-09-23T15:27:39"/>
  </r>
  <r>
    <x v="0"/>
    <s v="US"/>
    <s v="USD"/>
    <x v="2161"/>
    <n v="1403547791"/>
    <b v="0"/>
    <n v="58"/>
    <b v="1"/>
    <s v="music/rock"/>
    <n v="1.1226666666666667"/>
    <n v="87.103448275862064"/>
    <x v="4"/>
    <s v="rock"/>
    <x v="2162"/>
    <d v="2014-07-24T13:23:11"/>
  </r>
  <r>
    <x v="0"/>
    <s v="US"/>
    <s v="USD"/>
    <x v="2162"/>
    <n v="1429306520"/>
    <b v="0"/>
    <n v="44"/>
    <b v="1"/>
    <s v="music/rock"/>
    <n v="1.3220000000000001"/>
    <n v="75.11363636363636"/>
    <x v="4"/>
    <s v="rock"/>
    <x v="2163"/>
    <d v="2015-06-07T22:50:00"/>
  </r>
  <r>
    <x v="0"/>
    <s v="US"/>
    <s v="USD"/>
    <x v="2163"/>
    <n v="1464196414"/>
    <b v="0"/>
    <n v="83"/>
    <b v="1"/>
    <s v="music/rock"/>
    <n v="1.0263636363636364"/>
    <n v="68.01204819277109"/>
    <x v="4"/>
    <s v="rock"/>
    <x v="2164"/>
    <d v="2016-06-24T22:59:00"/>
  </r>
  <r>
    <x v="0"/>
    <s v="FR"/>
    <s v="EUR"/>
    <x v="2164"/>
    <n v="1457539235"/>
    <b v="0"/>
    <n v="117"/>
    <b v="1"/>
    <s v="music/rock"/>
    <n v="1.3864000000000001"/>
    <n v="29.623931623931625"/>
    <x v="4"/>
    <s v="rock"/>
    <x v="2165"/>
    <d v="2016-04-08T10:00:35"/>
  </r>
  <r>
    <x v="0"/>
    <s v="US"/>
    <s v="USD"/>
    <x v="2165"/>
    <n v="1413922018"/>
    <b v="0"/>
    <n v="32"/>
    <b v="1"/>
    <s v="music/rock"/>
    <n v="1.466"/>
    <n v="91.625"/>
    <x v="4"/>
    <s v="rock"/>
    <x v="2166"/>
    <d v="2014-12-05T16:06:58"/>
  </r>
  <r>
    <x v="0"/>
    <s v="US"/>
    <s v="USD"/>
    <x v="2166"/>
    <n v="1346463337"/>
    <b v="0"/>
    <n v="8"/>
    <b v="1"/>
    <s v="music/rock"/>
    <n v="1.2"/>
    <n v="22.5"/>
    <x v="4"/>
    <s v="rock"/>
    <x v="2167"/>
    <d v="2012-09-14T20:35:37"/>
  </r>
  <r>
    <x v="0"/>
    <s v="US"/>
    <s v="USD"/>
    <x v="2167"/>
    <n v="1484058261"/>
    <b v="0"/>
    <n v="340"/>
    <b v="1"/>
    <s v="music/rock"/>
    <n v="1.215816111111111"/>
    <n v="64.366735294117646"/>
    <x v="4"/>
    <s v="rock"/>
    <x v="2168"/>
    <d v="2017-02-10T00:00:00"/>
  </r>
  <r>
    <x v="0"/>
    <s v="US"/>
    <s v="USD"/>
    <x v="2168"/>
    <n v="1488214151"/>
    <b v="0"/>
    <n v="7"/>
    <b v="1"/>
    <s v="music/rock"/>
    <n v="1"/>
    <n v="21.857142857142858"/>
    <x v="4"/>
    <s v="rock"/>
    <x v="2169"/>
    <d v="2017-03-02T11:49:11"/>
  </r>
  <r>
    <x v="0"/>
    <s v="US"/>
    <s v="USD"/>
    <x v="2169"/>
    <n v="1436810422"/>
    <b v="0"/>
    <n v="19"/>
    <b v="1"/>
    <s v="music/rock"/>
    <n v="1.8085714285714285"/>
    <n v="33.315789473684212"/>
    <x v="4"/>
    <s v="rock"/>
    <x v="2170"/>
    <d v="2015-08-22T13:00:22"/>
  </r>
  <r>
    <x v="0"/>
    <s v="US"/>
    <s v="USD"/>
    <x v="2170"/>
    <n v="1431903495"/>
    <b v="0"/>
    <n v="47"/>
    <b v="1"/>
    <s v="music/rock"/>
    <n v="1.0607500000000001"/>
    <n v="90.276595744680847"/>
    <x v="4"/>
    <s v="rock"/>
    <x v="2171"/>
    <d v="2015-06-22T00:00:00"/>
  </r>
  <r>
    <x v="0"/>
    <s v="US"/>
    <s v="USD"/>
    <x v="2171"/>
    <n v="1426773320"/>
    <b v="0"/>
    <n v="13"/>
    <b v="1"/>
    <s v="music/rock"/>
    <n v="1"/>
    <n v="76.92307692307692"/>
    <x v="4"/>
    <s v="rock"/>
    <x v="2172"/>
    <d v="2015-04-18T08:55:20"/>
  </r>
  <r>
    <x v="0"/>
    <s v="US"/>
    <s v="USD"/>
    <x v="2172"/>
    <n v="1376066243"/>
    <b v="0"/>
    <n v="90"/>
    <b v="1"/>
    <s v="music/rock"/>
    <n v="1.2692857142857144"/>
    <n v="59.233333333333334"/>
    <x v="4"/>
    <s v="rock"/>
    <x v="2173"/>
    <d v="2013-09-09T22:59:00"/>
  </r>
  <r>
    <x v="0"/>
    <s v="GB"/>
    <s v="GBP"/>
    <x v="2173"/>
    <n v="1459861307"/>
    <b v="0"/>
    <n v="63"/>
    <b v="1"/>
    <s v="music/rock"/>
    <n v="1.0297499999999999"/>
    <n v="65.38095238095238"/>
    <x v="4"/>
    <s v="rock"/>
    <x v="2174"/>
    <d v="2016-05-05T08:01:47"/>
  </r>
  <r>
    <x v="0"/>
    <s v="US"/>
    <s v="USD"/>
    <x v="2174"/>
    <n v="1468455186"/>
    <b v="0"/>
    <n v="26"/>
    <b v="1"/>
    <s v="music/rock"/>
    <n v="2.5"/>
    <n v="67.307692307692307"/>
    <x v="4"/>
    <s v="rock"/>
    <x v="2175"/>
    <d v="2016-07-20T19:13:06"/>
  </r>
  <r>
    <x v="0"/>
    <s v="US"/>
    <s v="USD"/>
    <x v="2175"/>
    <n v="1427987509"/>
    <b v="0"/>
    <n v="71"/>
    <b v="1"/>
    <s v="music/rock"/>
    <n v="1.2602"/>
    <n v="88.74647887323944"/>
    <x v="4"/>
    <s v="rock"/>
    <x v="2176"/>
    <d v="2015-05-02T10:11:49"/>
  </r>
  <r>
    <x v="0"/>
    <s v="US"/>
    <s v="USD"/>
    <x v="2176"/>
    <n v="1463032867"/>
    <b v="0"/>
    <n v="38"/>
    <b v="1"/>
    <s v="music/rock"/>
    <n v="1.0012000000000001"/>
    <n v="65.868421052631575"/>
    <x v="4"/>
    <s v="rock"/>
    <x v="2177"/>
    <d v="2016-06-06T01:01:07"/>
  </r>
  <r>
    <x v="0"/>
    <s v="US"/>
    <s v="USD"/>
    <x v="2177"/>
    <n v="1482160597"/>
    <b v="0"/>
    <n v="859"/>
    <b v="1"/>
    <s v="music/rock"/>
    <n v="1.3864000000000001"/>
    <n v="40.349243306169967"/>
    <x v="4"/>
    <s v="rock"/>
    <x v="2178"/>
    <d v="2017-01-18T10:16:37"/>
  </r>
  <r>
    <x v="0"/>
    <s v="US"/>
    <s v="USD"/>
    <x v="2178"/>
    <n v="1426133192"/>
    <b v="0"/>
    <n v="21"/>
    <b v="1"/>
    <s v="music/rock"/>
    <n v="1.6140000000000001"/>
    <n v="76.857142857142861"/>
    <x v="4"/>
    <s v="rock"/>
    <x v="2179"/>
    <d v="2015-04-10T23:06:32"/>
  </r>
  <r>
    <x v="0"/>
    <s v="US"/>
    <s v="USD"/>
    <x v="2179"/>
    <n v="1443801868"/>
    <b v="0"/>
    <n v="78"/>
    <b v="1"/>
    <s v="music/rock"/>
    <n v="1.071842"/>
    <n v="68.707820512820518"/>
    <x v="4"/>
    <s v="rock"/>
    <x v="2180"/>
    <d v="2015-11-13T12:04:28"/>
  </r>
  <r>
    <x v="0"/>
    <s v="US"/>
    <s v="USD"/>
    <x v="2180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x v="0"/>
    <s v="CA"/>
    <s v="CAD"/>
    <x v="2181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x v="0"/>
    <s v="US"/>
    <s v="USD"/>
    <x v="2182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x v="0"/>
    <s v="US"/>
    <s v="USD"/>
    <x v="2183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x v="0"/>
    <s v="GB"/>
    <s v="GBP"/>
    <x v="2184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x v="0"/>
    <s v="US"/>
    <s v="USD"/>
    <x v="2185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x v="0"/>
    <s v="US"/>
    <s v="USD"/>
    <x v="2186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x v="0"/>
    <s v="AU"/>
    <s v="AUD"/>
    <x v="2187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x v="0"/>
    <s v="GB"/>
    <s v="GBP"/>
    <x v="2188"/>
    <n v="1460055300"/>
    <b v="0"/>
    <n v="88"/>
    <b v="1"/>
    <s v="games/tabletop games"/>
    <n v="5.0324999999999998"/>
    <n v="68.625"/>
    <x v="6"/>
    <s v="tabletop games"/>
    <x v="2189"/>
    <d v="2016-04-21T17:00:00"/>
  </r>
  <r>
    <x v="0"/>
    <s v="US"/>
    <s v="USD"/>
    <x v="2189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x v="0"/>
    <s v="GB"/>
    <s v="GBP"/>
    <x v="2190"/>
    <n v="1486065627"/>
    <b v="0"/>
    <n v="25"/>
    <b v="1"/>
    <s v="games/tabletop games"/>
    <n v="1.1973333333333334"/>
    <n v="35.92"/>
    <x v="6"/>
    <s v="tabletop games"/>
    <x v="2191"/>
    <d v="2017-02-14T15:00:27"/>
  </r>
  <r>
    <x v="0"/>
    <s v="GB"/>
    <s v="GBP"/>
    <x v="2191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x v="0"/>
    <s v="US"/>
    <s v="USD"/>
    <x v="2192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x v="0"/>
    <s v="US"/>
    <s v="USD"/>
    <x v="2193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x v="0"/>
    <s v="US"/>
    <s v="USD"/>
    <x v="2194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x v="0"/>
    <s v="US"/>
    <s v="USD"/>
    <x v="2195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x v="0"/>
    <s v="US"/>
    <s v="USD"/>
    <x v="2196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x v="0"/>
    <s v="US"/>
    <s v="USD"/>
    <x v="2197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x v="0"/>
    <s v="IE"/>
    <s v="EUR"/>
    <x v="2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x v="0"/>
    <s v="GB"/>
    <s v="GBP"/>
    <x v="2199"/>
    <n v="1433775668"/>
    <b v="0"/>
    <n v="263"/>
    <b v="1"/>
    <s v="games/tabletop games"/>
    <n v="5.4215"/>
    <n v="41.228136882129277"/>
    <x v="6"/>
    <s v="tabletop games"/>
    <x v="2200"/>
    <d v="2015-07-05T22:00:00"/>
  </r>
  <r>
    <x v="0"/>
    <s v="GB"/>
    <s v="GBP"/>
    <x v="2200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x v="0"/>
    <s v="US"/>
    <s v="USD"/>
    <x v="2201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x v="0"/>
    <s v="CA"/>
    <s v="CAD"/>
    <x v="2202"/>
    <n v="1440535082"/>
    <b v="0"/>
    <n v="50"/>
    <b v="1"/>
    <s v="music/electronic music"/>
    <n v="1.0954999999999999"/>
    <n v="43.82"/>
    <x v="4"/>
    <s v="electronic music"/>
    <x v="2203"/>
    <d v="2015-09-24T15:38:02"/>
  </r>
  <r>
    <x v="0"/>
    <s v="US"/>
    <s v="USD"/>
    <x v="2203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x v="0"/>
    <s v="US"/>
    <s v="USD"/>
    <x v="2204"/>
    <n v="1335987789"/>
    <b v="0"/>
    <n v="27"/>
    <b v="1"/>
    <s v="music/electronic music"/>
    <n v="1.52"/>
    <n v="42.222222222222221"/>
    <x v="4"/>
    <s v="electronic music"/>
    <x v="2205"/>
    <d v="2012-06-01T14:43:09"/>
  </r>
  <r>
    <x v="0"/>
    <s v="US"/>
    <s v="USD"/>
    <x v="2205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x v="0"/>
    <s v="US"/>
    <s v="USD"/>
    <x v="2206"/>
    <n v="1381984773"/>
    <b v="0"/>
    <n v="7"/>
    <b v="1"/>
    <s v="music/electronic music"/>
    <n v="1"/>
    <n v="285.71428571428572"/>
    <x v="4"/>
    <s v="electronic music"/>
    <x v="2207"/>
    <d v="2013-11-16T00:39:33"/>
  </r>
  <r>
    <x v="0"/>
    <s v="US"/>
    <s v="USD"/>
    <x v="2207"/>
    <n v="1328649026"/>
    <b v="0"/>
    <n v="24"/>
    <b v="1"/>
    <s v="music/electronic music"/>
    <n v="1.016"/>
    <n v="42.333333333333336"/>
    <x v="4"/>
    <s v="electronic music"/>
    <x v="2208"/>
    <d v="2012-04-06T23:00:00"/>
  </r>
  <r>
    <x v="0"/>
    <s v="GB"/>
    <s v="GBP"/>
    <x v="2208"/>
    <n v="1396524644"/>
    <b v="0"/>
    <n v="15"/>
    <b v="1"/>
    <s v="music/electronic music"/>
    <n v="1.508"/>
    <n v="50.266666666666666"/>
    <x v="4"/>
    <s v="electronic music"/>
    <x v="2209"/>
    <d v="2014-04-14T18:00:00"/>
  </r>
  <r>
    <x v="0"/>
    <s v="US"/>
    <s v="USD"/>
    <x v="2209"/>
    <n v="1329442510"/>
    <b v="0"/>
    <n v="72"/>
    <b v="1"/>
    <s v="music/electronic music"/>
    <n v="1.11425"/>
    <n v="61.902777777777779"/>
    <x v="4"/>
    <s v="electronic music"/>
    <x v="2210"/>
    <d v="2012-04-14T12:36:00"/>
  </r>
  <r>
    <x v="0"/>
    <s v="US"/>
    <s v="USD"/>
    <x v="2210"/>
    <n v="1395168625"/>
    <b v="0"/>
    <n v="120"/>
    <b v="1"/>
    <s v="music/electronic music"/>
    <n v="1.956"/>
    <n v="40.75"/>
    <x v="4"/>
    <s v="electronic music"/>
    <x v="2211"/>
    <d v="2014-04-10T01:59:00"/>
  </r>
  <r>
    <x v="0"/>
    <s v="US"/>
    <s v="USD"/>
    <x v="2211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x v="0"/>
    <s v="US"/>
    <s v="USD"/>
    <x v="2212"/>
    <n v="1429127379"/>
    <b v="0"/>
    <n v="1"/>
    <b v="1"/>
    <s v="music/electronic music"/>
    <n v="2"/>
    <n v="10"/>
    <x v="4"/>
    <s v="electronic music"/>
    <x v="2213"/>
    <d v="2015-05-15T14:49:39"/>
  </r>
  <r>
    <x v="0"/>
    <s v="US"/>
    <s v="USD"/>
    <x v="2213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x v="0"/>
    <s v="US"/>
    <s v="USD"/>
    <x v="2214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x v="0"/>
    <s v="US"/>
    <s v="USD"/>
    <x v="221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x v="0"/>
    <s v="US"/>
    <s v="USD"/>
    <x v="2216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x v="0"/>
    <s v="US"/>
    <s v="USD"/>
    <x v="2217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x v="0"/>
    <s v="US"/>
    <s v="USD"/>
    <x v="2218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x v="0"/>
    <s v="US"/>
    <s v="USD"/>
    <x v="2219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x v="0"/>
    <s v="US"/>
    <s v="USD"/>
    <x v="222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x v="0"/>
    <s v="US"/>
    <s v="USD"/>
    <x v="2221"/>
    <n v="1325184847"/>
    <b v="0"/>
    <n v="30"/>
    <b v="1"/>
    <s v="games/tabletop games"/>
    <n v="1.6259999999999999"/>
    <n v="27.1"/>
    <x v="6"/>
    <s v="tabletop games"/>
    <x v="2222"/>
    <d v="2012-01-28T13:54:07"/>
  </r>
  <r>
    <x v="0"/>
    <s v="CA"/>
    <s v="CAD"/>
    <x v="2222"/>
    <n v="1432826568"/>
    <b v="0"/>
    <n v="100"/>
    <b v="1"/>
    <s v="games/tabletop games"/>
    <n v="1.0580000000000001"/>
    <n v="206.31"/>
    <x v="6"/>
    <s v="tabletop games"/>
    <x v="2223"/>
    <d v="2015-06-27T10:22:48"/>
  </r>
  <r>
    <x v="0"/>
    <s v="US"/>
    <s v="USD"/>
    <x v="2223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x v="0"/>
    <s v="GB"/>
    <s v="GBP"/>
    <x v="2224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x v="0"/>
    <s v="US"/>
    <s v="USD"/>
    <x v="2225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x v="0"/>
    <s v="GB"/>
    <s v="GBP"/>
    <x v="2226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x v="0"/>
    <s v="DE"/>
    <s v="EUR"/>
    <x v="2227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x v="0"/>
    <s v="US"/>
    <s v="USD"/>
    <x v="2228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x v="0"/>
    <s v="US"/>
    <s v="USD"/>
    <x v="2229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x v="0"/>
    <s v="US"/>
    <s v="USD"/>
    <x v="223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x v="0"/>
    <s v="US"/>
    <s v="USD"/>
    <x v="2231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x v="0"/>
    <s v="GB"/>
    <s v="GBP"/>
    <x v="2232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x v="0"/>
    <s v="US"/>
    <s v="USD"/>
    <x v="2233"/>
    <n v="1481053647"/>
    <b v="0"/>
    <n v="28"/>
    <b v="1"/>
    <s v="games/tabletop games"/>
    <n v="11.65"/>
    <n v="41.607142857142854"/>
    <x v="6"/>
    <s v="tabletop games"/>
    <x v="2234"/>
    <d v="2017-01-05T14:47:27"/>
  </r>
  <r>
    <x v="0"/>
    <s v="CA"/>
    <s v="CAD"/>
    <x v="2234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x v="0"/>
    <s v="US"/>
    <s v="USD"/>
    <x v="2235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x v="0"/>
    <s v="US"/>
    <s v="USD"/>
    <x v="2236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x v="0"/>
    <s v="DE"/>
    <s v="EUR"/>
    <x v="2237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x v="0"/>
    <s v="US"/>
    <s v="USD"/>
    <x v="2238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x v="0"/>
    <s v="US"/>
    <s v="USD"/>
    <x v="2239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x v="0"/>
    <s v="GB"/>
    <s v="GBP"/>
    <x v="224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x v="0"/>
    <s v="US"/>
    <s v="USD"/>
    <x v="2241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x v="0"/>
    <s v="US"/>
    <s v="USD"/>
    <x v="2242"/>
    <n v="1488823290"/>
    <b v="0"/>
    <n v="2035"/>
    <b v="1"/>
    <s v="games/tabletop games"/>
    <n v="9302.5"/>
    <n v="4.5712530712530715"/>
    <x v="6"/>
    <s v="tabletop games"/>
    <x v="2243"/>
    <d v="2017-03-12T22:00:00"/>
  </r>
  <r>
    <x v="0"/>
    <s v="US"/>
    <s v="USD"/>
    <x v="2243"/>
    <n v="1475609946"/>
    <b v="0"/>
    <n v="290"/>
    <b v="1"/>
    <s v="games/tabletop games"/>
    <n v="3.7702"/>
    <n v="65.00344827586207"/>
    <x v="6"/>
    <s v="tabletop games"/>
    <x v="2244"/>
    <d v="2016-10-16T15:30:00"/>
  </r>
  <r>
    <x v="0"/>
    <s v="US"/>
    <s v="USD"/>
    <x v="2244"/>
    <n v="1390323617"/>
    <b v="0"/>
    <n v="1980"/>
    <b v="1"/>
    <s v="games/tabletop games"/>
    <n v="26.47025"/>
    <n v="53.475252525252522"/>
    <x v="6"/>
    <s v="tabletop games"/>
    <x v="2245"/>
    <d v="2014-02-21T13:00:00"/>
  </r>
  <r>
    <x v="0"/>
    <s v="GB"/>
    <s v="GBP"/>
    <x v="2245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x v="0"/>
    <s v="US"/>
    <s v="USD"/>
    <x v="2246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x v="0"/>
    <s v="GB"/>
    <s v="GBP"/>
    <x v="2247"/>
    <n v="1479157278"/>
    <b v="0"/>
    <n v="128"/>
    <b v="1"/>
    <s v="games/tabletop games"/>
    <n v="1.0721428571428571"/>
    <n v="58.6328125"/>
    <x v="6"/>
    <s v="tabletop games"/>
    <x v="2248"/>
    <d v="2016-12-14T16:01:18"/>
  </r>
  <r>
    <x v="0"/>
    <s v="US"/>
    <s v="USD"/>
    <x v="2248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x v="0"/>
    <s v="US"/>
    <s v="USD"/>
    <x v="2249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x v="0"/>
    <s v="US"/>
    <s v="USD"/>
    <x v="2250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x v="0"/>
    <s v="ES"/>
    <s v="EUR"/>
    <x v="2251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x v="0"/>
    <s v="US"/>
    <s v="USD"/>
    <x v="2252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x v="0"/>
    <s v="US"/>
    <s v="USD"/>
    <x v="2253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x v="0"/>
    <s v="US"/>
    <s v="USD"/>
    <x v="2254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x v="0"/>
    <s v="GB"/>
    <s v="GBP"/>
    <x v="2255"/>
    <n v="1478602246"/>
    <b v="0"/>
    <n v="50"/>
    <b v="1"/>
    <s v="games/tabletop games"/>
    <n v="2.2270833333333333"/>
    <n v="21.38"/>
    <x v="6"/>
    <s v="tabletop games"/>
    <x v="2256"/>
    <d v="2016-11-22T05:50:46"/>
  </r>
  <r>
    <x v="0"/>
    <s v="GB"/>
    <s v="GBP"/>
    <x v="2256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x v="0"/>
    <s v="US"/>
    <s v="USD"/>
    <x v="225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x v="0"/>
    <s v="GB"/>
    <s v="GBP"/>
    <x v="2258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x v="0"/>
    <s v="US"/>
    <s v="USD"/>
    <x v="2259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x v="0"/>
    <s v="AU"/>
    <s v="AUD"/>
    <x v="226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x v="0"/>
    <s v="US"/>
    <s v="USD"/>
    <x v="2261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x v="0"/>
    <s v="SE"/>
    <s v="SEK"/>
    <x v="2262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x v="0"/>
    <s v="US"/>
    <s v="USD"/>
    <x v="2263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x v="0"/>
    <s v="GB"/>
    <s v="GBP"/>
    <x v="2264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x v="0"/>
    <s v="US"/>
    <s v="USD"/>
    <x v="2265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x v="0"/>
    <s v="US"/>
    <s v="USD"/>
    <x v="2266"/>
    <n v="1416945297"/>
    <b v="0"/>
    <n v="404"/>
    <b v="1"/>
    <s v="games/tabletop games"/>
    <n v="3.80525"/>
    <n v="188.37871287128712"/>
    <x v="6"/>
    <s v="tabletop games"/>
    <x v="2267"/>
    <d v="2014-12-20T20:00:00"/>
  </r>
  <r>
    <x v="0"/>
    <s v="US"/>
    <s v="USD"/>
    <x v="2267"/>
    <n v="1486691915"/>
    <b v="0"/>
    <n v="194"/>
    <b v="1"/>
    <s v="games/tabletop games"/>
    <n v="1.026"/>
    <n v="148.08247422680412"/>
    <x v="6"/>
    <s v="tabletop games"/>
    <x v="2268"/>
    <d v="2017-03-11T20:58:35"/>
  </r>
  <r>
    <x v="0"/>
    <s v="US"/>
    <s v="USD"/>
    <x v="2268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x v="0"/>
    <s v="US"/>
    <s v="USD"/>
    <x v="2269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x v="0"/>
    <s v="US"/>
    <s v="USD"/>
    <x v="2270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x v="0"/>
    <s v="US"/>
    <s v="USD"/>
    <x v="2271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x v="0"/>
    <s v="CA"/>
    <s v="CAD"/>
    <x v="227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x v="0"/>
    <s v="US"/>
    <s v="USD"/>
    <x v="2273"/>
    <n v="1390564857"/>
    <b v="0"/>
    <n v="99"/>
    <b v="1"/>
    <s v="games/tabletop games"/>
    <n v="1.196"/>
    <n v="30.202020202020201"/>
    <x v="6"/>
    <s v="tabletop games"/>
    <x v="2274"/>
    <d v="2014-02-23T07:00:57"/>
  </r>
  <r>
    <x v="0"/>
    <s v="GB"/>
    <s v="GBP"/>
    <x v="2274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x v="0"/>
    <s v="US"/>
    <s v="USD"/>
    <x v="2275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x v="0"/>
    <s v="US"/>
    <s v="USD"/>
    <x v="2276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x v="0"/>
    <s v="IT"/>
    <s v="EUR"/>
    <x v="2277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x v="0"/>
    <s v="US"/>
    <s v="USD"/>
    <x v="2278"/>
    <n v="1421436099"/>
    <b v="0"/>
    <n v="32"/>
    <b v="1"/>
    <s v="games/tabletop games"/>
    <n v="1.538"/>
    <n v="48.0625"/>
    <x v="6"/>
    <s v="tabletop games"/>
    <x v="2279"/>
    <d v="2015-02-03T23:00:00"/>
  </r>
  <r>
    <x v="0"/>
    <s v="US"/>
    <s v="USD"/>
    <x v="2279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x v="0"/>
    <s v="US"/>
    <s v="USD"/>
    <x v="2280"/>
    <n v="1306219897"/>
    <b v="0"/>
    <n v="11"/>
    <b v="1"/>
    <s v="music/rock"/>
    <n v="1.85"/>
    <n v="50.454545454545453"/>
    <x v="4"/>
    <s v="rock"/>
    <x v="2281"/>
    <d v="2011-07-25T01:50:00"/>
  </r>
  <r>
    <x v="0"/>
    <s v="US"/>
    <s v="USD"/>
    <x v="2281"/>
    <n v="1447560686"/>
    <b v="0"/>
    <n v="12"/>
    <b v="1"/>
    <s v="music/rock"/>
    <n v="1.8533333333333333"/>
    <n v="115.83333333333333"/>
    <x v="4"/>
    <s v="rock"/>
    <x v="2282"/>
    <d v="2016-01-13T23:11:26"/>
  </r>
  <r>
    <x v="0"/>
    <s v="US"/>
    <s v="USD"/>
    <x v="2282"/>
    <n v="1331348404"/>
    <b v="0"/>
    <n v="48"/>
    <b v="1"/>
    <s v="music/rock"/>
    <n v="1.0085533333333332"/>
    <n v="63.03458333333333"/>
    <x v="4"/>
    <s v="rock"/>
    <x v="2283"/>
    <d v="2012-05-08T21:00:04"/>
  </r>
  <r>
    <x v="0"/>
    <s v="US"/>
    <s v="USD"/>
    <x v="2283"/>
    <n v="1297451245"/>
    <b v="0"/>
    <n v="59"/>
    <b v="1"/>
    <s v="music/rock"/>
    <n v="1.0622116666666668"/>
    <n v="108.02152542372882"/>
    <x v="4"/>
    <s v="rock"/>
    <x v="2284"/>
    <d v="2011-03-11T23:00:00"/>
  </r>
  <r>
    <x v="0"/>
    <s v="US"/>
    <s v="USD"/>
    <x v="2284"/>
    <n v="1338352043"/>
    <b v="0"/>
    <n v="79"/>
    <b v="1"/>
    <s v="music/rock"/>
    <n v="1.2136666666666667"/>
    <n v="46.088607594936711"/>
    <x v="4"/>
    <s v="rock"/>
    <x v="2285"/>
    <d v="2012-06-28T23:27:23"/>
  </r>
  <r>
    <x v="0"/>
    <s v="US"/>
    <s v="USD"/>
    <x v="2285"/>
    <n v="1376003254"/>
    <b v="0"/>
    <n v="14"/>
    <b v="1"/>
    <s v="music/rock"/>
    <n v="1.0006666666666666"/>
    <n v="107.21428571428571"/>
    <x v="4"/>
    <s v="rock"/>
    <x v="2286"/>
    <d v="2013-09-05T22:59:00"/>
  </r>
  <r>
    <x v="0"/>
    <s v="US"/>
    <s v="USD"/>
    <x v="2286"/>
    <n v="1401724860"/>
    <b v="0"/>
    <n v="106"/>
    <b v="1"/>
    <s v="music/rock"/>
    <n v="1.1997755555555556"/>
    <n v="50.9338679245283"/>
    <x v="4"/>
    <s v="rock"/>
    <x v="2287"/>
    <d v="2014-06-23T11:01:00"/>
  </r>
  <r>
    <x v="0"/>
    <s v="US"/>
    <s v="USD"/>
    <x v="2287"/>
    <n v="1339098689"/>
    <b v="0"/>
    <n v="25"/>
    <b v="1"/>
    <s v="music/rock"/>
    <n v="1.0009999999999999"/>
    <n v="40.04"/>
    <x v="4"/>
    <s v="rock"/>
    <x v="2288"/>
    <d v="2012-06-26T13:00:00"/>
  </r>
  <r>
    <x v="0"/>
    <s v="US"/>
    <s v="USD"/>
    <x v="2288"/>
    <n v="1382659060"/>
    <b v="0"/>
    <n v="25"/>
    <b v="1"/>
    <s v="music/rock"/>
    <n v="1.0740000000000001"/>
    <n v="64.44"/>
    <x v="4"/>
    <s v="rock"/>
    <x v="2289"/>
    <d v="2013-12-06T18:22:00"/>
  </r>
  <r>
    <x v="0"/>
    <s v="US"/>
    <s v="USD"/>
    <x v="2289"/>
    <n v="1252908330"/>
    <b v="0"/>
    <n v="29"/>
    <b v="1"/>
    <s v="music/rock"/>
    <n v="1.0406666666666666"/>
    <n v="53.827586206896555"/>
    <x v="4"/>
    <s v="rock"/>
    <x v="2290"/>
    <d v="2009-12-01T12:00:00"/>
  </r>
  <r>
    <x v="0"/>
    <s v="US"/>
    <s v="USD"/>
    <x v="2290"/>
    <n v="1332199618"/>
    <b v="0"/>
    <n v="43"/>
    <b v="1"/>
    <s v="music/rock"/>
    <n v="1.728"/>
    <n v="100.46511627906976"/>
    <x v="4"/>
    <s v="rock"/>
    <x v="2291"/>
    <d v="2012-04-22T23:00:00"/>
  </r>
  <r>
    <x v="0"/>
    <s v="US"/>
    <s v="USD"/>
    <x v="2291"/>
    <n v="1332175476"/>
    <b v="0"/>
    <n v="46"/>
    <b v="1"/>
    <s v="music/rock"/>
    <n v="1.072505"/>
    <n v="46.630652173913049"/>
    <x v="4"/>
    <s v="rock"/>
    <x v="2292"/>
    <d v="2012-04-18T11:44:36"/>
  </r>
  <r>
    <x v="0"/>
    <s v="US"/>
    <s v="USD"/>
    <x v="2292"/>
    <n v="1346345999"/>
    <b v="0"/>
    <n v="27"/>
    <b v="1"/>
    <s v="music/rock"/>
    <n v="1.0823529411764705"/>
    <n v="34.074074074074076"/>
    <x v="4"/>
    <s v="rock"/>
    <x v="2293"/>
    <d v="2012-09-24T22:59:00"/>
  </r>
  <r>
    <x v="0"/>
    <s v="US"/>
    <s v="USD"/>
    <x v="2293"/>
    <n v="1356110480"/>
    <b v="0"/>
    <n v="112"/>
    <b v="1"/>
    <s v="music/rock"/>
    <n v="1.4608079999999999"/>
    <n v="65.214642857142863"/>
    <x v="4"/>
    <s v="rock"/>
    <x v="2294"/>
    <d v="2013-01-20T12:21:20"/>
  </r>
  <r>
    <x v="0"/>
    <s v="US"/>
    <s v="USD"/>
    <x v="2294"/>
    <n v="1356648856"/>
    <b v="0"/>
    <n v="34"/>
    <b v="1"/>
    <s v="music/rock"/>
    <n v="1.2524999999999999"/>
    <n v="44.205882352941174"/>
    <x v="4"/>
    <s v="rock"/>
    <x v="2295"/>
    <d v="2013-01-26T17:54:16"/>
  </r>
  <r>
    <x v="0"/>
    <s v="US"/>
    <s v="USD"/>
    <x v="2295"/>
    <n v="1326994426"/>
    <b v="0"/>
    <n v="145"/>
    <b v="1"/>
    <s v="music/rock"/>
    <n v="1.4907142857142857"/>
    <n v="71.965517241379317"/>
    <x v="4"/>
    <s v="rock"/>
    <x v="2296"/>
    <d v="2012-02-23T12:33:46"/>
  </r>
  <r>
    <x v="0"/>
    <s v="US"/>
    <s v="USD"/>
    <x v="2296"/>
    <n v="1328749249"/>
    <b v="0"/>
    <n v="19"/>
    <b v="1"/>
    <s v="music/rock"/>
    <n v="1.006"/>
    <n v="52.94736842105263"/>
    <x v="4"/>
    <s v="rock"/>
    <x v="2297"/>
    <d v="2012-03-13T22:59:00"/>
  </r>
  <r>
    <x v="0"/>
    <s v="US"/>
    <s v="USD"/>
    <x v="2297"/>
    <n v="1393272633"/>
    <b v="0"/>
    <n v="288"/>
    <b v="1"/>
    <s v="music/rock"/>
    <n v="1.0507333333333333"/>
    <n v="109.45138888888889"/>
    <x v="4"/>
    <s v="rock"/>
    <x v="2298"/>
    <d v="2014-03-26T14:10:33"/>
  </r>
  <r>
    <x v="0"/>
    <s v="US"/>
    <s v="USD"/>
    <x v="2298"/>
    <n v="1295657209"/>
    <b v="0"/>
    <n v="14"/>
    <b v="1"/>
    <s v="music/rock"/>
    <n v="3.5016666666666665"/>
    <n v="75.035714285714292"/>
    <x v="4"/>
    <s v="rock"/>
    <x v="2299"/>
    <d v="2011-02-05T19:46:49"/>
  </r>
  <r>
    <x v="0"/>
    <s v="US"/>
    <s v="USD"/>
    <x v="2299"/>
    <n v="1339694816"/>
    <b v="0"/>
    <n v="7"/>
    <b v="1"/>
    <s v="music/rock"/>
    <n v="1.0125"/>
    <n v="115.71428571428571"/>
    <x v="4"/>
    <s v="rock"/>
    <x v="2300"/>
    <d v="2012-06-28T12:26:56"/>
  </r>
  <r>
    <x v="0"/>
    <s v="US"/>
    <s v="USD"/>
    <x v="2300"/>
    <n v="1369193496"/>
    <b v="1"/>
    <n v="211"/>
    <b v="1"/>
    <s v="music/indie rock"/>
    <n v="1.336044"/>
    <n v="31.659810426540286"/>
    <x v="4"/>
    <s v="indie rock"/>
    <x v="2301"/>
    <d v="2013-06-20T22:31:36"/>
  </r>
  <r>
    <x v="0"/>
    <s v="US"/>
    <s v="USD"/>
    <x v="2301"/>
    <n v="1385585434"/>
    <b v="1"/>
    <n v="85"/>
    <b v="1"/>
    <s v="music/indie rock"/>
    <n v="1.7065217391304348"/>
    <n v="46.176470588235297"/>
    <x v="4"/>
    <s v="indie rock"/>
    <x v="2302"/>
    <d v="2013-12-31T02:00:00"/>
  </r>
  <r>
    <x v="0"/>
    <s v="US"/>
    <s v="USD"/>
    <x v="2302"/>
    <n v="1320287996"/>
    <b v="1"/>
    <n v="103"/>
    <b v="1"/>
    <s v="music/indie rock"/>
    <n v="1.0935829457364341"/>
    <n v="68.481650485436887"/>
    <x v="4"/>
    <s v="indie rock"/>
    <x v="2303"/>
    <d v="2011-12-12T22:39:56"/>
  </r>
  <r>
    <x v="0"/>
    <s v="US"/>
    <s v="USD"/>
    <x v="1254"/>
    <n v="1290281691"/>
    <b v="1"/>
    <n v="113"/>
    <b v="1"/>
    <s v="music/indie rock"/>
    <n v="1.0070033333333335"/>
    <n v="53.469203539823013"/>
    <x v="4"/>
    <s v="indie rock"/>
    <x v="2304"/>
    <d v="2010-12-31T23:59:00"/>
  </r>
  <r>
    <x v="0"/>
    <s v="US"/>
    <s v="USD"/>
    <x v="2303"/>
    <n v="1405356072"/>
    <b v="1"/>
    <n v="167"/>
    <b v="1"/>
    <s v="music/indie rock"/>
    <n v="1.0122777777777778"/>
    <n v="109.10778443113773"/>
    <x v="4"/>
    <s v="indie rock"/>
    <x v="2305"/>
    <d v="2014-08-08T13:00:00"/>
  </r>
  <r>
    <x v="0"/>
    <s v="US"/>
    <s v="USD"/>
    <x v="2304"/>
    <n v="1328760129"/>
    <b v="1"/>
    <n v="73"/>
    <b v="1"/>
    <s v="music/indie rock"/>
    <n v="1.0675857142857144"/>
    <n v="51.185616438356163"/>
    <x v="4"/>
    <s v="indie rock"/>
    <x v="2306"/>
    <d v="2012-03-09T23:02:09"/>
  </r>
  <r>
    <x v="0"/>
    <s v="US"/>
    <s v="USD"/>
    <x v="2305"/>
    <n v="1333653333"/>
    <b v="1"/>
    <n v="75"/>
    <b v="1"/>
    <s v="music/indie rock"/>
    <n v="1.0665777537961894"/>
    <n v="27.936800000000002"/>
    <x v="4"/>
    <s v="indie rock"/>
    <x v="2307"/>
    <d v="2012-05-05T14:15:28"/>
  </r>
  <r>
    <x v="0"/>
    <s v="US"/>
    <s v="USD"/>
    <x v="2306"/>
    <n v="1406847996"/>
    <b v="1"/>
    <n v="614"/>
    <b v="1"/>
    <s v="music/indie rock"/>
    <n v="1.0130622"/>
    <n v="82.496921824104234"/>
    <x v="4"/>
    <s v="indie rock"/>
    <x v="2308"/>
    <d v="2014-08-28T20:00:00"/>
  </r>
  <r>
    <x v="0"/>
    <s v="US"/>
    <s v="USD"/>
    <x v="2307"/>
    <n v="1359848537"/>
    <b v="1"/>
    <n v="107"/>
    <b v="1"/>
    <s v="music/indie rock"/>
    <n v="1.0667450000000001"/>
    <n v="59.817476635514019"/>
    <x v="4"/>
    <s v="indie rock"/>
    <x v="2309"/>
    <d v="2013-03-09T18:42:17"/>
  </r>
  <r>
    <x v="0"/>
    <s v="US"/>
    <s v="USD"/>
    <x v="2308"/>
    <n v="1361300615"/>
    <b v="1"/>
    <n v="1224"/>
    <b v="1"/>
    <s v="music/indie rock"/>
    <n v="4.288397837837838"/>
    <n v="64.816470588235291"/>
    <x v="4"/>
    <s v="indie rock"/>
    <x v="2310"/>
    <d v="2013-03-21T13:03:35"/>
  </r>
  <r>
    <x v="0"/>
    <s v="US"/>
    <s v="USD"/>
    <x v="2309"/>
    <n v="1396829189"/>
    <b v="1"/>
    <n v="104"/>
    <b v="1"/>
    <s v="music/indie rock"/>
    <n v="1.0411111111111111"/>
    <n v="90.09615384615384"/>
    <x v="4"/>
    <s v="indie rock"/>
    <x v="2311"/>
    <d v="2014-05-06T19:06:29"/>
  </r>
  <r>
    <x v="0"/>
    <s v="US"/>
    <s v="USD"/>
    <x v="2310"/>
    <n v="1395155478"/>
    <b v="1"/>
    <n v="79"/>
    <b v="1"/>
    <s v="music/indie rock"/>
    <n v="1.0786666666666667"/>
    <n v="40.962025316455694"/>
    <x v="4"/>
    <s v="indie rock"/>
    <x v="2312"/>
    <d v="2014-04-18T18:00:00"/>
  </r>
  <r>
    <x v="0"/>
    <s v="US"/>
    <s v="USD"/>
    <x v="2311"/>
    <n v="1333494026"/>
    <b v="1"/>
    <n v="157"/>
    <b v="1"/>
    <s v="music/indie rock"/>
    <n v="1.7584040000000001"/>
    <n v="56.000127388535034"/>
    <x v="4"/>
    <s v="indie rock"/>
    <x v="2313"/>
    <d v="2012-05-03T18:00:26"/>
  </r>
  <r>
    <x v="0"/>
    <s v="US"/>
    <s v="USD"/>
    <x v="2312"/>
    <n v="1336482857"/>
    <b v="1"/>
    <n v="50"/>
    <b v="1"/>
    <s v="music/indie rock"/>
    <n v="1.5697000000000001"/>
    <n v="37.672800000000002"/>
    <x v="4"/>
    <s v="indie rock"/>
    <x v="2314"/>
    <d v="2012-06-07T08:14:17"/>
  </r>
  <r>
    <x v="0"/>
    <s v="US"/>
    <s v="USD"/>
    <x v="2313"/>
    <n v="1333646743"/>
    <b v="1"/>
    <n v="64"/>
    <b v="1"/>
    <s v="music/indie rock"/>
    <n v="1.026"/>
    <n v="40.078125"/>
    <x v="4"/>
    <s v="indie rock"/>
    <x v="2315"/>
    <d v="2012-05-05T12:25:43"/>
  </r>
  <r>
    <x v="0"/>
    <s v="US"/>
    <s v="USD"/>
    <x v="2314"/>
    <n v="1253726650"/>
    <b v="1"/>
    <n v="200"/>
    <b v="1"/>
    <s v="music/indie rock"/>
    <n v="1.0404266666666666"/>
    <n v="78.031999999999996"/>
    <x v="4"/>
    <s v="indie rock"/>
    <x v="2316"/>
    <d v="2009-12-09T13:24:00"/>
  </r>
  <r>
    <x v="0"/>
    <s v="US"/>
    <s v="USD"/>
    <x v="2315"/>
    <n v="1263474049"/>
    <b v="1"/>
    <n v="22"/>
    <b v="1"/>
    <s v="music/indie rock"/>
    <n v="1.04"/>
    <n v="18.90909090909091"/>
    <x v="4"/>
    <s v="indie rock"/>
    <x v="2317"/>
    <d v="2010-02-15T00:00:00"/>
  </r>
  <r>
    <x v="0"/>
    <s v="US"/>
    <s v="USD"/>
    <x v="2316"/>
    <n v="1251214014"/>
    <b v="1"/>
    <n v="163"/>
    <b v="1"/>
    <s v="music/indie rock"/>
    <n v="1.2105999999999999"/>
    <n v="37.134969325153371"/>
    <x v="4"/>
    <s v="indie rock"/>
    <x v="2318"/>
    <d v="2009-09-25T22:59:00"/>
  </r>
  <r>
    <x v="0"/>
    <s v="US"/>
    <s v="USD"/>
    <x v="2317"/>
    <n v="1384480685"/>
    <b v="1"/>
    <n v="77"/>
    <b v="1"/>
    <s v="music/indie rock"/>
    <n v="1.077"/>
    <n v="41.961038961038959"/>
    <x v="4"/>
    <s v="indie rock"/>
    <x v="2319"/>
    <d v="2013-12-14T20:58:05"/>
  </r>
  <r>
    <x v="0"/>
    <s v="US"/>
    <s v="USD"/>
    <x v="2318"/>
    <n v="1393443400"/>
    <b v="1"/>
    <n v="89"/>
    <b v="1"/>
    <s v="music/indie rock"/>
    <n v="1.0866"/>
    <n v="61.044943820224717"/>
    <x v="4"/>
    <s v="indie rock"/>
    <x v="2320"/>
    <d v="2014-04-02T13:36:40"/>
  </r>
  <r>
    <x v="3"/>
    <s v="AT"/>
    <s v="EUR"/>
    <x v="2319"/>
    <n v="1488694501"/>
    <b v="0"/>
    <n v="64"/>
    <b v="0"/>
    <s v="food/small batch"/>
    <n v="0.39120962394619685"/>
    <n v="64.53125"/>
    <x v="7"/>
    <s v="small batch"/>
    <x v="2321"/>
    <d v="2017-04-04T00:15:01"/>
  </r>
  <r>
    <x v="3"/>
    <s v="US"/>
    <s v="USD"/>
    <x v="2320"/>
    <n v="1489181369"/>
    <b v="0"/>
    <n v="4"/>
    <b v="0"/>
    <s v="food/small batch"/>
    <n v="3.1481481481481478E-2"/>
    <n v="21.25"/>
    <x v="7"/>
    <s v="small batch"/>
    <x v="2322"/>
    <d v="2017-04-09T15:29:29"/>
  </r>
  <r>
    <x v="3"/>
    <s v="US"/>
    <s v="USD"/>
    <x v="2321"/>
    <n v="1489428447"/>
    <b v="0"/>
    <n v="4"/>
    <b v="0"/>
    <s v="food/small batch"/>
    <n v="0.48"/>
    <n v="30"/>
    <x v="7"/>
    <s v="small batch"/>
    <x v="2323"/>
    <d v="2017-03-20T13:07:27"/>
  </r>
  <r>
    <x v="3"/>
    <s v="GB"/>
    <s v="GBP"/>
    <x v="2322"/>
    <n v="1487970885"/>
    <b v="0"/>
    <n v="61"/>
    <b v="0"/>
    <s v="food/small batch"/>
    <n v="0.20733333333333334"/>
    <n v="25.491803278688526"/>
    <x v="7"/>
    <s v="small batch"/>
    <x v="2324"/>
    <d v="2017-03-26T15:14:45"/>
  </r>
  <r>
    <x v="3"/>
    <s v="US"/>
    <s v="USD"/>
    <x v="2323"/>
    <n v="1488241931"/>
    <b v="0"/>
    <n v="7"/>
    <b v="0"/>
    <s v="food/small batch"/>
    <n v="0.08"/>
    <n v="11.428571428571429"/>
    <x v="7"/>
    <s v="small batch"/>
    <x v="2325"/>
    <d v="2017-03-29T18:32:11"/>
  </r>
  <r>
    <x v="3"/>
    <s v="US"/>
    <s v="USD"/>
    <x v="2324"/>
    <n v="1489106948"/>
    <b v="0"/>
    <n v="1"/>
    <b v="0"/>
    <s v="food/small batch"/>
    <n v="7.1999999999999998E-3"/>
    <n v="108"/>
    <x v="7"/>
    <s v="small batch"/>
    <x v="2326"/>
    <d v="2017-04-30T12:00:00"/>
  </r>
  <r>
    <x v="0"/>
    <s v="US"/>
    <s v="USD"/>
    <x v="2325"/>
    <n v="1406066440"/>
    <b v="1"/>
    <n v="3355"/>
    <b v="1"/>
    <s v="food/small batch"/>
    <n v="5.2609431428571432"/>
    <n v="54.883162444113267"/>
    <x v="7"/>
    <s v="small batch"/>
    <x v="2327"/>
    <d v="2014-08-26T17:00:40"/>
  </r>
  <r>
    <x v="0"/>
    <s v="US"/>
    <s v="USD"/>
    <x v="2326"/>
    <n v="1431715537"/>
    <b v="1"/>
    <n v="537"/>
    <b v="1"/>
    <s v="food/small batch"/>
    <n v="2.5445000000000002"/>
    <n v="47.383612662942269"/>
    <x v="7"/>
    <s v="small batch"/>
    <x v="2328"/>
    <d v="2015-06-14T13:45:37"/>
  </r>
  <r>
    <x v="0"/>
    <s v="US"/>
    <s v="USD"/>
    <x v="2327"/>
    <n v="1403017146"/>
    <b v="1"/>
    <n v="125"/>
    <b v="1"/>
    <s v="food/small batch"/>
    <n v="1.0591999999999999"/>
    <n v="211.84"/>
    <x v="7"/>
    <s v="small batch"/>
    <x v="2329"/>
    <d v="2014-07-17T09:59:06"/>
  </r>
  <r>
    <x v="0"/>
    <s v="US"/>
    <s v="USD"/>
    <x v="2328"/>
    <n v="1448400943"/>
    <b v="1"/>
    <n v="163"/>
    <b v="1"/>
    <s v="food/small batch"/>
    <n v="1.0242285714285715"/>
    <n v="219.92638036809817"/>
    <x v="7"/>
    <s v="small batch"/>
    <x v="2330"/>
    <d v="2015-12-24T19:00:00"/>
  </r>
  <r>
    <x v="0"/>
    <s v="US"/>
    <s v="USD"/>
    <x v="2329"/>
    <n v="1405728490"/>
    <b v="1"/>
    <n v="283"/>
    <b v="1"/>
    <s v="food/small batch"/>
    <n v="1.4431375"/>
    <n v="40.795406360424032"/>
    <x v="7"/>
    <s v="small batch"/>
    <x v="2331"/>
    <d v="2014-08-17T19:08:10"/>
  </r>
  <r>
    <x v="0"/>
    <s v="US"/>
    <s v="USD"/>
    <x v="2330"/>
    <n v="1420643071"/>
    <b v="1"/>
    <n v="352"/>
    <b v="1"/>
    <s v="food/small batch"/>
    <n v="1.06308"/>
    <n v="75.502840909090907"/>
    <x v="7"/>
    <s v="small batch"/>
    <x v="2332"/>
    <d v="2015-02-06T10:04:31"/>
  </r>
  <r>
    <x v="0"/>
    <s v="US"/>
    <s v="USD"/>
    <x v="2331"/>
    <n v="1399563390"/>
    <b v="1"/>
    <n v="94"/>
    <b v="1"/>
    <s v="food/small batch"/>
    <n v="2.1216666666666666"/>
    <n v="13.542553191489361"/>
    <x v="7"/>
    <s v="small batch"/>
    <x v="2333"/>
    <d v="2014-05-29T12:50:00"/>
  </r>
  <r>
    <x v="0"/>
    <s v="US"/>
    <s v="USD"/>
    <x v="2332"/>
    <n v="1412611498"/>
    <b v="1"/>
    <n v="67"/>
    <b v="1"/>
    <s v="food/small batch"/>
    <n v="1.0195000000000001"/>
    <n v="60.865671641791046"/>
    <x v="7"/>
    <s v="small batch"/>
    <x v="2334"/>
    <d v="2014-11-05T12:34:00"/>
  </r>
  <r>
    <x v="0"/>
    <s v="US"/>
    <s v="USD"/>
    <x v="2333"/>
    <n v="1399902243"/>
    <b v="1"/>
    <n v="221"/>
    <b v="1"/>
    <s v="food/small batch"/>
    <n v="1.0227200000000001"/>
    <n v="115.69230769230769"/>
    <x v="7"/>
    <s v="small batch"/>
    <x v="2335"/>
    <d v="2014-06-11T08:44:03"/>
  </r>
  <r>
    <x v="0"/>
    <s v="US"/>
    <s v="USD"/>
    <x v="2334"/>
    <n v="1390860695"/>
    <b v="1"/>
    <n v="2165"/>
    <b v="1"/>
    <s v="food/small batch"/>
    <n v="5.2073254999999996"/>
    <n v="48.104623556581984"/>
    <x v="7"/>
    <s v="small batch"/>
    <x v="2336"/>
    <d v="2014-03-08T17:11:35"/>
  </r>
  <r>
    <x v="0"/>
    <s v="US"/>
    <s v="USD"/>
    <x v="2335"/>
    <n v="1401204143"/>
    <b v="1"/>
    <n v="179"/>
    <b v="1"/>
    <s v="food/small batch"/>
    <n v="1.1065833333333333"/>
    <n v="74.184357541899445"/>
    <x v="7"/>
    <s v="small batch"/>
    <x v="2337"/>
    <d v="2014-06-26T10:22:23"/>
  </r>
  <r>
    <x v="0"/>
    <s v="US"/>
    <s v="USD"/>
    <x v="2336"/>
    <n v="1401485484"/>
    <b v="1"/>
    <n v="123"/>
    <b v="1"/>
    <s v="food/small batch"/>
    <n v="1.0114333333333334"/>
    <n v="123.34552845528455"/>
    <x v="7"/>
    <s v="small batch"/>
    <x v="2338"/>
    <d v="2014-06-29T16:31:24"/>
  </r>
  <r>
    <x v="0"/>
    <s v="US"/>
    <s v="USD"/>
    <x v="2337"/>
    <n v="1479496309"/>
    <b v="1"/>
    <n v="1104"/>
    <b v="1"/>
    <s v="food/small batch"/>
    <n v="2.9420799999999998"/>
    <n v="66.623188405797094"/>
    <x v="7"/>
    <s v="small batch"/>
    <x v="2339"/>
    <d v="2016-12-19T02:59:00"/>
  </r>
  <r>
    <x v="0"/>
    <s v="US"/>
    <s v="USD"/>
    <x v="23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x v="1"/>
    <s v="US"/>
    <s v="USD"/>
    <x v="2339"/>
    <n v="1434137504"/>
    <b v="0"/>
    <n v="0"/>
    <b v="0"/>
    <s v="technology/web"/>
    <n v="0"/>
    <e v="#DIV/0!"/>
    <x v="2"/>
    <s v="web"/>
    <x v="2341"/>
    <d v="2015-07-12T14:31:44"/>
  </r>
  <r>
    <x v="1"/>
    <s v="US"/>
    <s v="USD"/>
    <x v="2340"/>
    <n v="1410799870"/>
    <b v="0"/>
    <n v="0"/>
    <b v="0"/>
    <s v="technology/web"/>
    <n v="0"/>
    <e v="#DIV/0!"/>
    <x v="2"/>
    <s v="web"/>
    <x v="2342"/>
    <d v="2014-10-06T00:00:00"/>
  </r>
  <r>
    <x v="1"/>
    <s v="US"/>
    <s v="USD"/>
    <x v="2341"/>
    <n v="1447962505"/>
    <b v="0"/>
    <n v="1"/>
    <b v="0"/>
    <s v="technology/web"/>
    <n v="0.03"/>
    <n v="300"/>
    <x v="2"/>
    <s v="web"/>
    <x v="2343"/>
    <d v="2016-01-08T14:47:00"/>
  </r>
  <r>
    <x v="1"/>
    <s v="CA"/>
    <s v="CAD"/>
    <x v="2342"/>
    <n v="1464197269"/>
    <b v="0"/>
    <n v="1"/>
    <b v="0"/>
    <s v="technology/web"/>
    <n v="1E-3"/>
    <n v="1"/>
    <x v="2"/>
    <s v="web"/>
    <x v="2344"/>
    <d v="2016-06-24T12:27:49"/>
  </r>
  <r>
    <x v="1"/>
    <s v="US"/>
    <s v="USD"/>
    <x v="2343"/>
    <n v="1424822556"/>
    <b v="0"/>
    <n v="0"/>
    <b v="0"/>
    <s v="technology/web"/>
    <n v="0"/>
    <e v="#DIV/0!"/>
    <x v="2"/>
    <s v="web"/>
    <x v="2345"/>
    <d v="2015-03-31T18:39:00"/>
  </r>
  <r>
    <x v="1"/>
    <s v="US"/>
    <s v="USD"/>
    <x v="2344"/>
    <n v="1472843431"/>
    <b v="0"/>
    <n v="3"/>
    <b v="0"/>
    <s v="technology/web"/>
    <n v="6.4999999999999997E-4"/>
    <n v="13"/>
    <x v="2"/>
    <s v="web"/>
    <x v="2346"/>
    <d v="2016-10-17T14:10:31"/>
  </r>
  <r>
    <x v="1"/>
    <s v="US"/>
    <s v="USD"/>
    <x v="2345"/>
    <n v="1469543676"/>
    <b v="0"/>
    <n v="1"/>
    <b v="0"/>
    <s v="technology/web"/>
    <n v="1.4999999999999999E-2"/>
    <n v="15"/>
    <x v="2"/>
    <s v="web"/>
    <x v="2347"/>
    <d v="2016-08-25T09:34:36"/>
  </r>
  <r>
    <x v="1"/>
    <s v="US"/>
    <s v="USD"/>
    <x v="2346"/>
    <n v="1450822938"/>
    <b v="0"/>
    <n v="5"/>
    <b v="0"/>
    <s v="technology/web"/>
    <n v="3.8571428571428572E-3"/>
    <n v="54"/>
    <x v="2"/>
    <s v="web"/>
    <x v="2348"/>
    <d v="2016-02-20T17:22:18"/>
  </r>
  <r>
    <x v="1"/>
    <s v="SE"/>
    <s v="SEK"/>
    <x v="2347"/>
    <n v="1436812628"/>
    <b v="0"/>
    <n v="0"/>
    <b v="0"/>
    <s v="technology/web"/>
    <n v="0"/>
    <e v="#DIV/0!"/>
    <x v="2"/>
    <s v="web"/>
    <x v="2349"/>
    <d v="2015-08-11T13:37:08"/>
  </r>
  <r>
    <x v="1"/>
    <s v="IE"/>
    <s v="EUR"/>
    <x v="2348"/>
    <n v="1480882370"/>
    <b v="0"/>
    <n v="0"/>
    <b v="0"/>
    <s v="technology/web"/>
    <n v="0"/>
    <e v="#DIV/0!"/>
    <x v="2"/>
    <s v="web"/>
    <x v="2350"/>
    <d v="2017-01-03T15:12:50"/>
  </r>
  <r>
    <x v="1"/>
    <s v="NZ"/>
    <s v="NZD"/>
    <x v="2349"/>
    <n v="1427768739"/>
    <b v="0"/>
    <n v="7"/>
    <b v="0"/>
    <s v="technology/web"/>
    <n v="5.7142857142857143E-3"/>
    <n v="15.428571428571429"/>
    <x v="2"/>
    <s v="web"/>
    <x v="2351"/>
    <d v="2015-04-29T21:25:39"/>
  </r>
  <r>
    <x v="1"/>
    <s v="US"/>
    <s v="USD"/>
    <x v="2350"/>
    <n v="1428419552"/>
    <b v="0"/>
    <n v="0"/>
    <b v="0"/>
    <s v="technology/web"/>
    <n v="0"/>
    <e v="#DIV/0!"/>
    <x v="2"/>
    <s v="web"/>
    <x v="2352"/>
    <d v="2015-06-06T10:12:32"/>
  </r>
  <r>
    <x v="1"/>
    <s v="US"/>
    <s v="USD"/>
    <x v="2351"/>
    <n v="1428596022"/>
    <b v="0"/>
    <n v="0"/>
    <b v="0"/>
    <s v="technology/web"/>
    <n v="0"/>
    <e v="#DIV/0!"/>
    <x v="2"/>
    <s v="web"/>
    <x v="2353"/>
    <d v="2015-04-21T11:13:42"/>
  </r>
  <r>
    <x v="1"/>
    <s v="US"/>
    <s v="USD"/>
    <x v="2352"/>
    <n v="1415726460"/>
    <b v="0"/>
    <n v="1"/>
    <b v="0"/>
    <s v="technology/web"/>
    <n v="7.1428571428571429E-4"/>
    <n v="25"/>
    <x v="2"/>
    <s v="web"/>
    <x v="2354"/>
    <d v="2015-01-10T12:21:00"/>
  </r>
  <r>
    <x v="1"/>
    <s v="AU"/>
    <s v="AUD"/>
    <x v="2353"/>
    <n v="1428012136"/>
    <b v="0"/>
    <n v="2"/>
    <b v="0"/>
    <s v="technology/web"/>
    <n v="6.875E-3"/>
    <n v="27.5"/>
    <x v="2"/>
    <s v="web"/>
    <x v="2355"/>
    <d v="2015-05-02T17:02:16"/>
  </r>
  <r>
    <x v="1"/>
    <s v="NL"/>
    <s v="EUR"/>
    <x v="2354"/>
    <n v="1430938104"/>
    <b v="0"/>
    <n v="0"/>
    <b v="0"/>
    <s v="technology/web"/>
    <n v="0"/>
    <e v="#DIV/0!"/>
    <x v="2"/>
    <s v="web"/>
    <x v="2356"/>
    <d v="2015-06-05T13:48:24"/>
  </r>
  <r>
    <x v="1"/>
    <s v="GB"/>
    <s v="GBP"/>
    <x v="2355"/>
    <n v="1442501578"/>
    <b v="0"/>
    <n v="0"/>
    <b v="0"/>
    <s v="technology/web"/>
    <n v="0"/>
    <e v="#DIV/0!"/>
    <x v="2"/>
    <s v="web"/>
    <x v="2357"/>
    <d v="2015-10-17T09:52:58"/>
  </r>
  <r>
    <x v="1"/>
    <s v="GB"/>
    <s v="GBP"/>
    <x v="2356"/>
    <n v="1417818036"/>
    <b v="0"/>
    <n v="0"/>
    <b v="0"/>
    <s v="technology/web"/>
    <n v="0"/>
    <e v="#DIV/0!"/>
    <x v="2"/>
    <s v="web"/>
    <x v="2358"/>
    <d v="2015-01-30T19:39:00"/>
  </r>
  <r>
    <x v="1"/>
    <s v="US"/>
    <s v="USD"/>
    <x v="2357"/>
    <n v="1433432124"/>
    <b v="0"/>
    <n v="3"/>
    <b v="0"/>
    <s v="technology/web"/>
    <n v="0.14680000000000001"/>
    <n v="367"/>
    <x v="2"/>
    <s v="web"/>
    <x v="2359"/>
    <d v="2015-08-03T10:35:24"/>
  </r>
  <r>
    <x v="1"/>
    <s v="CA"/>
    <s v="CAD"/>
    <x v="2358"/>
    <n v="1452272280"/>
    <b v="0"/>
    <n v="1"/>
    <b v="0"/>
    <s v="technology/web"/>
    <n v="4.0000000000000002E-4"/>
    <n v="2"/>
    <x v="2"/>
    <s v="web"/>
    <x v="2360"/>
    <d v="2016-02-07T11:58:00"/>
  </r>
  <r>
    <x v="1"/>
    <s v="CA"/>
    <s v="CAD"/>
    <x v="2359"/>
    <n v="1459975008"/>
    <b v="0"/>
    <n v="0"/>
    <b v="0"/>
    <s v="technology/web"/>
    <n v="0"/>
    <e v="#DIV/0!"/>
    <x v="2"/>
    <s v="web"/>
    <x v="2361"/>
    <d v="2016-04-30T17:00:00"/>
  </r>
  <r>
    <x v="1"/>
    <s v="US"/>
    <s v="USD"/>
    <x v="2360"/>
    <n v="1415723470"/>
    <b v="0"/>
    <n v="2"/>
    <b v="0"/>
    <s v="technology/web"/>
    <n v="0.2857142857142857"/>
    <n v="60"/>
    <x v="2"/>
    <s v="web"/>
    <x v="2362"/>
    <d v="2014-12-11T11:31:10"/>
  </r>
  <r>
    <x v="1"/>
    <s v="US"/>
    <s v="USD"/>
    <x v="2361"/>
    <n v="1447460200"/>
    <b v="0"/>
    <n v="0"/>
    <b v="0"/>
    <s v="technology/web"/>
    <n v="0"/>
    <e v="#DIV/0!"/>
    <x v="2"/>
    <s v="web"/>
    <x v="2363"/>
    <d v="2015-12-28T19:16:40"/>
  </r>
  <r>
    <x v="1"/>
    <s v="US"/>
    <s v="USD"/>
    <x v="2362"/>
    <n v="1441146356"/>
    <b v="0"/>
    <n v="0"/>
    <b v="0"/>
    <s v="technology/web"/>
    <n v="0"/>
    <e v="#DIV/0!"/>
    <x v="2"/>
    <s v="web"/>
    <x v="2364"/>
    <d v="2015-10-26T17:25:56"/>
  </r>
  <r>
    <x v="1"/>
    <s v="IT"/>
    <s v="EUR"/>
    <x v="2363"/>
    <n v="1449596425"/>
    <b v="0"/>
    <n v="0"/>
    <b v="0"/>
    <s v="technology/web"/>
    <n v="0"/>
    <e v="#DIV/0!"/>
    <x v="2"/>
    <s v="web"/>
    <x v="2365"/>
    <d v="2016-01-17T18:00:00"/>
  </r>
  <r>
    <x v="1"/>
    <s v="GB"/>
    <s v="GBP"/>
    <x v="2364"/>
    <n v="1442839533"/>
    <b v="0"/>
    <n v="27"/>
    <b v="0"/>
    <s v="technology/web"/>
    <n v="0.1052"/>
    <n v="97.407407407407405"/>
    <x v="2"/>
    <s v="web"/>
    <x v="2366"/>
    <d v="2015-10-21T07:45:33"/>
  </r>
  <r>
    <x v="1"/>
    <s v="US"/>
    <s v="USD"/>
    <x v="2365"/>
    <n v="1456442216"/>
    <b v="0"/>
    <n v="14"/>
    <b v="0"/>
    <s v="technology/web"/>
    <n v="1.34E-2"/>
    <n v="47.857142857142854"/>
    <x v="2"/>
    <s v="web"/>
    <x v="2367"/>
    <d v="2016-04-25T17:16:56"/>
  </r>
  <r>
    <x v="1"/>
    <s v="US"/>
    <s v="USD"/>
    <x v="2366"/>
    <n v="1425143965"/>
    <b v="0"/>
    <n v="2"/>
    <b v="0"/>
    <s v="technology/web"/>
    <n v="2.5000000000000001E-3"/>
    <n v="50"/>
    <x v="2"/>
    <s v="web"/>
    <x v="2368"/>
    <d v="2015-04-14T11:19:25"/>
  </r>
  <r>
    <x v="1"/>
    <s v="US"/>
    <s v="USD"/>
    <x v="2367"/>
    <n v="1452540611"/>
    <b v="0"/>
    <n v="0"/>
    <b v="0"/>
    <s v="technology/web"/>
    <n v="0"/>
    <e v="#DIV/0!"/>
    <x v="2"/>
    <s v="web"/>
    <x v="2369"/>
    <d v="2016-02-10T14:30:11"/>
  </r>
  <r>
    <x v="1"/>
    <s v="US"/>
    <s v="USD"/>
    <x v="2368"/>
    <n v="1416285141"/>
    <b v="0"/>
    <n v="4"/>
    <b v="0"/>
    <s v="technology/web"/>
    <n v="3.2799999999999999E-3"/>
    <n v="20.5"/>
    <x v="2"/>
    <s v="web"/>
    <x v="2370"/>
    <d v="2014-12-17T23:32:21"/>
  </r>
  <r>
    <x v="1"/>
    <s v="US"/>
    <s v="USD"/>
    <x v="2369"/>
    <n v="1432665596"/>
    <b v="0"/>
    <n v="0"/>
    <b v="0"/>
    <s v="technology/web"/>
    <n v="0"/>
    <e v="#DIV/0!"/>
    <x v="2"/>
    <s v="web"/>
    <x v="2371"/>
    <d v="2015-06-25T13:39:56"/>
  </r>
  <r>
    <x v="1"/>
    <s v="AU"/>
    <s v="AUD"/>
    <x v="2370"/>
    <n v="1427247571"/>
    <b v="0"/>
    <n v="6"/>
    <b v="0"/>
    <s v="technology/web"/>
    <n v="3.272727272727273E-2"/>
    <n v="30"/>
    <x v="2"/>
    <s v="web"/>
    <x v="2372"/>
    <d v="2015-04-23T20:39:31"/>
  </r>
  <r>
    <x v="1"/>
    <s v="SE"/>
    <s v="SEK"/>
    <x v="2371"/>
    <n v="1438271624"/>
    <b v="0"/>
    <n v="1"/>
    <b v="0"/>
    <s v="technology/web"/>
    <n v="5.8823529411764708E-5"/>
    <n v="50"/>
    <x v="2"/>
    <s v="web"/>
    <x v="2373"/>
    <d v="2015-08-29T10:53:44"/>
  </r>
  <r>
    <x v="1"/>
    <s v="US"/>
    <s v="USD"/>
    <x v="2372"/>
    <n v="1421180060"/>
    <b v="0"/>
    <n v="1"/>
    <b v="0"/>
    <s v="technology/web"/>
    <n v="4.5454545454545455E-4"/>
    <n v="10"/>
    <x v="2"/>
    <s v="web"/>
    <x v="2374"/>
    <d v="2015-02-12T15:14:20"/>
  </r>
  <r>
    <x v="1"/>
    <s v="US"/>
    <s v="USD"/>
    <x v="2373"/>
    <n v="1470859437"/>
    <b v="0"/>
    <n v="0"/>
    <b v="0"/>
    <s v="technology/web"/>
    <n v="0"/>
    <e v="#DIV/0!"/>
    <x v="2"/>
    <s v="web"/>
    <x v="2375"/>
    <d v="2016-09-09T15:03:57"/>
  </r>
  <r>
    <x v="1"/>
    <s v="US"/>
    <s v="USD"/>
    <x v="2374"/>
    <n v="1447193566"/>
    <b v="0"/>
    <n v="4"/>
    <b v="0"/>
    <s v="technology/web"/>
    <n v="0.10877666666666666"/>
    <n v="81.582499999999996"/>
    <x v="2"/>
    <s v="web"/>
    <x v="2376"/>
    <d v="2015-12-10T17:12:46"/>
  </r>
  <r>
    <x v="1"/>
    <s v="CA"/>
    <s v="CAD"/>
    <x v="2375"/>
    <n v="1477515183"/>
    <b v="0"/>
    <n v="0"/>
    <b v="0"/>
    <s v="technology/web"/>
    <n v="0"/>
    <e v="#DIV/0!"/>
    <x v="2"/>
    <s v="web"/>
    <x v="2377"/>
    <d v="2016-11-25T16:53:03"/>
  </r>
  <r>
    <x v="1"/>
    <s v="US"/>
    <s v="USD"/>
    <x v="2376"/>
    <n v="1438042730"/>
    <b v="0"/>
    <n v="0"/>
    <b v="0"/>
    <s v="technology/web"/>
    <n v="0"/>
    <e v="#DIV/0!"/>
    <x v="2"/>
    <s v="web"/>
    <x v="2378"/>
    <d v="2015-08-25T19:18:50"/>
  </r>
  <r>
    <x v="1"/>
    <s v="US"/>
    <s v="USD"/>
    <x v="2377"/>
    <n v="1440116616"/>
    <b v="0"/>
    <n v="0"/>
    <b v="0"/>
    <s v="technology/web"/>
    <n v="0"/>
    <e v="#DIV/0!"/>
    <x v="2"/>
    <s v="web"/>
    <x v="2379"/>
    <d v="2015-10-04T19:23:36"/>
  </r>
  <r>
    <x v="1"/>
    <s v="US"/>
    <s v="USD"/>
    <x v="2378"/>
    <n v="1441134142"/>
    <b v="0"/>
    <n v="3"/>
    <b v="0"/>
    <s v="technology/web"/>
    <n v="3.6666666666666666E-3"/>
    <n v="18.333333333333332"/>
    <x v="2"/>
    <s v="web"/>
    <x v="2380"/>
    <d v="2015-10-01T14:02:22"/>
  </r>
  <r>
    <x v="1"/>
    <s v="US"/>
    <s v="USD"/>
    <x v="2379"/>
    <n v="1426112848"/>
    <b v="0"/>
    <n v="7"/>
    <b v="0"/>
    <s v="technology/web"/>
    <n v="1.8193398957730169E-2"/>
    <n v="224.42857142857142"/>
    <x v="2"/>
    <s v="web"/>
    <x v="2381"/>
    <d v="2015-04-10T17:27:28"/>
  </r>
  <r>
    <x v="1"/>
    <s v="US"/>
    <s v="USD"/>
    <x v="2380"/>
    <n v="1436502603"/>
    <b v="0"/>
    <n v="2"/>
    <b v="0"/>
    <s v="technology/web"/>
    <n v="2.5000000000000001E-2"/>
    <n v="37.5"/>
    <x v="2"/>
    <s v="web"/>
    <x v="2382"/>
    <d v="2015-08-03T23:30:03"/>
  </r>
  <r>
    <x v="1"/>
    <s v="NZ"/>
    <s v="NZD"/>
    <x v="2381"/>
    <n v="1421976107"/>
    <b v="0"/>
    <n v="3"/>
    <b v="0"/>
    <s v="technology/web"/>
    <n v="4.3499999999999997E-2"/>
    <n v="145"/>
    <x v="2"/>
    <s v="web"/>
    <x v="2383"/>
    <d v="2015-02-21T20:21:47"/>
  </r>
  <r>
    <x v="1"/>
    <s v="US"/>
    <s v="USD"/>
    <x v="2382"/>
    <n v="1413337043"/>
    <b v="0"/>
    <n v="8"/>
    <b v="0"/>
    <s v="technology/web"/>
    <n v="8.0000000000000002E-3"/>
    <n v="1"/>
    <x v="2"/>
    <s v="web"/>
    <x v="2384"/>
    <d v="2014-11-13T21:37:23"/>
  </r>
  <r>
    <x v="1"/>
    <s v="US"/>
    <s v="USD"/>
    <x v="2383"/>
    <n v="1436201432"/>
    <b v="0"/>
    <n v="7"/>
    <b v="0"/>
    <s v="technology/web"/>
    <n v="1.2123076923076924E-2"/>
    <n v="112.57142857142857"/>
    <x v="2"/>
    <s v="web"/>
    <x v="2385"/>
    <d v="2015-08-05T11:50:32"/>
  </r>
  <r>
    <x v="1"/>
    <s v="CA"/>
    <s v="CAD"/>
    <x v="2384"/>
    <n v="1415736424"/>
    <b v="0"/>
    <n v="0"/>
    <b v="0"/>
    <s v="technology/web"/>
    <n v="0"/>
    <e v="#DIV/0!"/>
    <x v="2"/>
    <s v="web"/>
    <x v="2386"/>
    <d v="2015-01-10T15:07:04"/>
  </r>
  <r>
    <x v="1"/>
    <s v="US"/>
    <s v="USD"/>
    <x v="2385"/>
    <n v="1465311740"/>
    <b v="0"/>
    <n v="3"/>
    <b v="0"/>
    <s v="technology/web"/>
    <n v="6.8399999999999997E-3"/>
    <n v="342"/>
    <x v="2"/>
    <s v="web"/>
    <x v="2387"/>
    <d v="2016-07-22T10:02:20"/>
  </r>
  <r>
    <x v="1"/>
    <s v="US"/>
    <s v="USD"/>
    <x v="2386"/>
    <n v="1418761759"/>
    <b v="0"/>
    <n v="8"/>
    <b v="0"/>
    <s v="technology/web"/>
    <n v="1.2513513513513513E-2"/>
    <n v="57.875"/>
    <x v="2"/>
    <s v="web"/>
    <x v="2388"/>
    <d v="2015-01-15T14:29:00"/>
  </r>
  <r>
    <x v="1"/>
    <s v="FR"/>
    <s v="EUR"/>
    <x v="2387"/>
    <n v="1435160452"/>
    <b v="0"/>
    <n v="1"/>
    <b v="0"/>
    <s v="technology/web"/>
    <n v="1.8749999999999999E-3"/>
    <n v="30"/>
    <x v="2"/>
    <s v="web"/>
    <x v="2389"/>
    <d v="2015-07-25T16:59:00"/>
  </r>
  <r>
    <x v="1"/>
    <s v="AU"/>
    <s v="AUD"/>
    <x v="2388"/>
    <n v="1416896264"/>
    <b v="0"/>
    <n v="0"/>
    <b v="0"/>
    <s v="technology/web"/>
    <n v="0"/>
    <e v="#DIV/0!"/>
    <x v="2"/>
    <s v="web"/>
    <x v="2390"/>
    <d v="2015-01-04T01:17:44"/>
  </r>
  <r>
    <x v="1"/>
    <s v="US"/>
    <s v="USD"/>
    <x v="2389"/>
    <n v="1425236644"/>
    <b v="0"/>
    <n v="1"/>
    <b v="0"/>
    <s v="technology/web"/>
    <n v="1.25E-3"/>
    <n v="25"/>
    <x v="2"/>
    <s v="web"/>
    <x v="2391"/>
    <d v="2015-03-31T13:04:04"/>
  </r>
  <r>
    <x v="1"/>
    <s v="US"/>
    <s v="USD"/>
    <x v="2390"/>
    <n v="1443495223"/>
    <b v="0"/>
    <n v="0"/>
    <b v="0"/>
    <s v="technology/web"/>
    <n v="0"/>
    <e v="#DIV/0!"/>
    <x v="2"/>
    <s v="web"/>
    <x v="2392"/>
    <d v="2015-10-28T21:53:43"/>
  </r>
  <r>
    <x v="1"/>
    <s v="US"/>
    <s v="USD"/>
    <x v="2391"/>
    <n v="1436456017"/>
    <b v="0"/>
    <n v="1"/>
    <b v="0"/>
    <s v="technology/web"/>
    <n v="5.0000000000000001E-4"/>
    <n v="50"/>
    <x v="2"/>
    <s v="web"/>
    <x v="2393"/>
    <d v="2015-08-08T10:33:37"/>
  </r>
  <r>
    <x v="1"/>
    <s v="IE"/>
    <s v="EUR"/>
    <x v="2392"/>
    <n v="1422348093"/>
    <b v="0"/>
    <n v="2"/>
    <b v="0"/>
    <s v="technology/web"/>
    <n v="5.9999999999999995E-4"/>
    <n v="1.5"/>
    <x v="2"/>
    <s v="web"/>
    <x v="2394"/>
    <d v="2015-02-26T03:41:33"/>
  </r>
  <r>
    <x v="1"/>
    <s v="US"/>
    <s v="USD"/>
    <x v="2393"/>
    <n v="1481597687"/>
    <b v="0"/>
    <n v="0"/>
    <b v="0"/>
    <s v="technology/web"/>
    <n v="0"/>
    <e v="#DIV/0!"/>
    <x v="2"/>
    <s v="web"/>
    <x v="2395"/>
    <d v="2017-01-10T03:57:00"/>
  </r>
  <r>
    <x v="1"/>
    <s v="CH"/>
    <s v="CHF"/>
    <x v="2394"/>
    <n v="1442348558"/>
    <b v="0"/>
    <n v="1"/>
    <b v="0"/>
    <s v="technology/web"/>
    <n v="2E-3"/>
    <n v="10"/>
    <x v="2"/>
    <s v="web"/>
    <x v="2396"/>
    <d v="2015-10-15T15:22:38"/>
  </r>
  <r>
    <x v="1"/>
    <s v="US"/>
    <s v="USD"/>
    <x v="2395"/>
    <n v="1417641256"/>
    <b v="0"/>
    <n v="0"/>
    <b v="0"/>
    <s v="technology/web"/>
    <n v="0"/>
    <e v="#DIV/0!"/>
    <x v="2"/>
    <s v="web"/>
    <x v="2397"/>
    <d v="2015-01-02T16:14:16"/>
  </r>
  <r>
    <x v="1"/>
    <s v="US"/>
    <s v="USD"/>
    <x v="2396"/>
    <n v="1433282384"/>
    <b v="0"/>
    <n v="0"/>
    <b v="0"/>
    <s v="technology/web"/>
    <n v="0"/>
    <e v="#DIV/0!"/>
    <x v="2"/>
    <s v="web"/>
    <x v="2398"/>
    <d v="2015-07-02T16:59:44"/>
  </r>
  <r>
    <x v="1"/>
    <s v="SE"/>
    <s v="SEK"/>
    <x v="2397"/>
    <n v="1415910506"/>
    <b v="0"/>
    <n v="0"/>
    <b v="0"/>
    <s v="technology/web"/>
    <n v="0"/>
    <e v="#DIV/0!"/>
    <x v="2"/>
    <s v="web"/>
    <x v="2399"/>
    <d v="2014-12-18T15:28:26"/>
  </r>
  <r>
    <x v="1"/>
    <s v="AU"/>
    <s v="AUD"/>
    <x v="2398"/>
    <n v="1458023164"/>
    <b v="0"/>
    <n v="0"/>
    <b v="0"/>
    <s v="technology/web"/>
    <n v="0"/>
    <e v="#DIV/0!"/>
    <x v="2"/>
    <s v="web"/>
    <x v="2400"/>
    <d v="2016-04-14T01:26:04"/>
  </r>
  <r>
    <x v="2"/>
    <s v="US"/>
    <s v="USD"/>
    <x v="2399"/>
    <n v="1452023096"/>
    <b v="0"/>
    <n v="9"/>
    <b v="0"/>
    <s v="food/food trucks"/>
    <n v="7.1785714285714283E-3"/>
    <n v="22.333333333333332"/>
    <x v="7"/>
    <s v="food trucks"/>
    <x v="2401"/>
    <d v="2016-03-05T14:44:56"/>
  </r>
  <r>
    <x v="2"/>
    <s v="US"/>
    <s v="USD"/>
    <x v="2400"/>
    <n v="1428941931"/>
    <b v="0"/>
    <n v="1"/>
    <b v="0"/>
    <s v="food/food trucks"/>
    <n v="4.3333333333333331E-3"/>
    <n v="52"/>
    <x v="7"/>
    <s v="food trucks"/>
    <x v="2402"/>
    <d v="2015-05-13T11:18:51"/>
  </r>
  <r>
    <x v="2"/>
    <s v="GB"/>
    <s v="GBP"/>
    <x v="2401"/>
    <n v="1454188258"/>
    <b v="0"/>
    <n v="12"/>
    <b v="0"/>
    <s v="food/food trucks"/>
    <n v="0.16833333333333333"/>
    <n v="16.833333333333332"/>
    <x v="7"/>
    <s v="food trucks"/>
    <x v="2403"/>
    <d v="2016-03-30T15:10:58"/>
  </r>
  <r>
    <x v="2"/>
    <s v="US"/>
    <s v="USD"/>
    <x v="2402"/>
    <n v="1449190607"/>
    <b v="0"/>
    <n v="0"/>
    <b v="0"/>
    <s v="food/food trucks"/>
    <n v="0"/>
    <e v="#DIV/0!"/>
    <x v="7"/>
    <s v="food trucks"/>
    <x v="2404"/>
    <d v="2016-01-02T19:56:47"/>
  </r>
  <r>
    <x v="2"/>
    <s v="US"/>
    <s v="USD"/>
    <x v="2403"/>
    <n v="1471096975"/>
    <b v="0"/>
    <n v="20"/>
    <b v="0"/>
    <s v="food/food trucks"/>
    <n v="0.22520000000000001"/>
    <n v="56.3"/>
    <x v="7"/>
    <s v="food trucks"/>
    <x v="2405"/>
    <d v="2016-09-03T09:02:55"/>
  </r>
  <r>
    <x v="2"/>
    <s v="US"/>
    <s v="USD"/>
    <x v="2404"/>
    <n v="1418179190"/>
    <b v="0"/>
    <n v="16"/>
    <b v="0"/>
    <s v="food/food trucks"/>
    <n v="0.41384615384615386"/>
    <n v="84.0625"/>
    <x v="7"/>
    <s v="food trucks"/>
    <x v="2406"/>
    <d v="2015-01-18T21:39:50"/>
  </r>
  <r>
    <x v="2"/>
    <s v="US"/>
    <s v="USD"/>
    <x v="2405"/>
    <n v="1426772928"/>
    <b v="0"/>
    <n v="33"/>
    <b v="0"/>
    <s v="food/food trucks"/>
    <n v="0.25259090909090909"/>
    <n v="168.39393939393941"/>
    <x v="7"/>
    <s v="food trucks"/>
    <x v="2407"/>
    <d v="2015-04-11T01:00:00"/>
  </r>
  <r>
    <x v="2"/>
    <s v="US"/>
    <s v="USD"/>
    <x v="2406"/>
    <n v="1412652157"/>
    <b v="0"/>
    <n v="2"/>
    <b v="0"/>
    <s v="food/food trucks"/>
    <n v="2E-3"/>
    <n v="15"/>
    <x v="7"/>
    <s v="food trucks"/>
    <x v="2408"/>
    <d v="2014-11-05T23:22:37"/>
  </r>
  <r>
    <x v="2"/>
    <s v="US"/>
    <s v="USD"/>
    <x v="2407"/>
    <n v="1437339675"/>
    <b v="0"/>
    <n v="6"/>
    <b v="0"/>
    <s v="food/food trucks"/>
    <n v="1.84E-2"/>
    <n v="76.666666666666671"/>
    <x v="7"/>
    <s v="food trucks"/>
    <x v="2409"/>
    <d v="2015-08-18T16:01:15"/>
  </r>
  <r>
    <x v="2"/>
    <s v="AU"/>
    <s v="AUD"/>
    <x v="2408"/>
    <n v="1439027275"/>
    <b v="0"/>
    <n v="0"/>
    <b v="0"/>
    <s v="food/food trucks"/>
    <n v="0"/>
    <e v="#DIV/0!"/>
    <x v="7"/>
    <s v="food trucks"/>
    <x v="2410"/>
    <d v="2015-09-07T04:47:55"/>
  </r>
  <r>
    <x v="2"/>
    <s v="US"/>
    <s v="USD"/>
    <x v="2409"/>
    <n v="1437932082"/>
    <b v="0"/>
    <n v="3"/>
    <b v="0"/>
    <s v="food/food trucks"/>
    <n v="6.0400000000000002E-3"/>
    <n v="50.333333333333336"/>
    <x v="7"/>
    <s v="food trucks"/>
    <x v="2411"/>
    <d v="2015-08-25T12:34:42"/>
  </r>
  <r>
    <x v="2"/>
    <s v="FR"/>
    <s v="EUR"/>
    <x v="2410"/>
    <n v="1476294073"/>
    <b v="0"/>
    <n v="0"/>
    <b v="0"/>
    <s v="food/food trucks"/>
    <n v="0"/>
    <e v="#DIV/0!"/>
    <x v="7"/>
    <s v="food trucks"/>
    <x v="2412"/>
    <d v="2016-11-26T13:41:13"/>
  </r>
  <r>
    <x v="2"/>
    <s v="US"/>
    <s v="USD"/>
    <x v="2411"/>
    <n v="1398911882"/>
    <b v="0"/>
    <n v="3"/>
    <b v="0"/>
    <s v="food/food trucks"/>
    <n v="8.3333333333333332E-3"/>
    <n v="8.3333333333333339"/>
    <x v="7"/>
    <s v="food trucks"/>
    <x v="2413"/>
    <d v="2014-05-31T18:30:00"/>
  </r>
  <r>
    <x v="2"/>
    <s v="US"/>
    <s v="USD"/>
    <x v="2412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x v="2"/>
    <s v="US"/>
    <s v="USD"/>
    <x v="2413"/>
    <n v="1466023346"/>
    <b v="0"/>
    <n v="6"/>
    <b v="0"/>
    <s v="food/food trucks"/>
    <n v="5.5833333333333334E-3"/>
    <n v="55.833333333333336"/>
    <x v="7"/>
    <s v="food trucks"/>
    <x v="2415"/>
    <d v="2016-07-15T15:42:26"/>
  </r>
  <r>
    <x v="2"/>
    <s v="US"/>
    <s v="USD"/>
    <x v="2414"/>
    <n v="1421343743"/>
    <b v="0"/>
    <n v="1"/>
    <b v="0"/>
    <s v="food/food trucks"/>
    <n v="2.5000000000000001E-4"/>
    <n v="5"/>
    <x v="7"/>
    <s v="food trucks"/>
    <x v="2416"/>
    <d v="2015-03-14T10:00:00"/>
  </r>
  <r>
    <x v="2"/>
    <s v="US"/>
    <s v="USD"/>
    <x v="2415"/>
    <n v="1405113187"/>
    <b v="0"/>
    <n v="0"/>
    <b v="0"/>
    <s v="food/food trucks"/>
    <n v="0"/>
    <e v="#DIV/0!"/>
    <x v="7"/>
    <s v="food trucks"/>
    <x v="2417"/>
    <d v="2014-08-10T16:13:07"/>
  </r>
  <r>
    <x v="2"/>
    <s v="US"/>
    <s v="USD"/>
    <x v="2416"/>
    <n v="1422045244"/>
    <b v="0"/>
    <n v="5"/>
    <b v="0"/>
    <s v="food/food trucks"/>
    <n v="2.0000000000000001E-4"/>
    <n v="1"/>
    <x v="7"/>
    <s v="food trucks"/>
    <x v="2418"/>
    <d v="2015-03-24T14:34:04"/>
  </r>
  <r>
    <x v="2"/>
    <s v="US"/>
    <s v="USD"/>
    <x v="2417"/>
    <n v="1419097389"/>
    <b v="0"/>
    <n v="0"/>
    <b v="0"/>
    <s v="food/food trucks"/>
    <n v="0"/>
    <e v="#DIV/0!"/>
    <x v="7"/>
    <s v="food trucks"/>
    <x v="2419"/>
    <d v="2015-02-18T12:43:09"/>
  </r>
  <r>
    <x v="2"/>
    <s v="US"/>
    <s v="USD"/>
    <x v="2418"/>
    <n v="1410396095"/>
    <b v="0"/>
    <n v="36"/>
    <b v="0"/>
    <s v="food/food trucks"/>
    <n v="0.14825133372851215"/>
    <n v="69.472222222222229"/>
    <x v="7"/>
    <s v="food trucks"/>
    <x v="2420"/>
    <d v="2014-11-09T20:41:35"/>
  </r>
  <r>
    <x v="2"/>
    <s v="US"/>
    <s v="USD"/>
    <x v="2419"/>
    <n v="1421944196"/>
    <b v="0"/>
    <n v="1"/>
    <b v="0"/>
    <s v="food/food trucks"/>
    <n v="1.6666666666666666E-4"/>
    <n v="1"/>
    <x v="7"/>
    <s v="food trucks"/>
    <x v="2421"/>
    <d v="2015-02-21T11:29:56"/>
  </r>
  <r>
    <x v="2"/>
    <s v="US"/>
    <s v="USD"/>
    <x v="2420"/>
    <n v="1423502636"/>
    <b v="0"/>
    <n v="1"/>
    <b v="0"/>
    <s v="food/food trucks"/>
    <n v="2E-3"/>
    <n v="1"/>
    <x v="7"/>
    <s v="food trucks"/>
    <x v="2422"/>
    <d v="2015-03-11T11:23:56"/>
  </r>
  <r>
    <x v="2"/>
    <s v="US"/>
    <s v="USD"/>
    <x v="2421"/>
    <n v="1417452890"/>
    <b v="0"/>
    <n v="1"/>
    <b v="0"/>
    <s v="food/food trucks"/>
    <n v="1.3333333333333334E-4"/>
    <n v="8"/>
    <x v="7"/>
    <s v="food trucks"/>
    <x v="2423"/>
    <d v="2014-12-31T11:54:50"/>
  </r>
  <r>
    <x v="2"/>
    <s v="US"/>
    <s v="USD"/>
    <x v="2422"/>
    <n v="1411853108"/>
    <b v="0"/>
    <n v="9"/>
    <b v="0"/>
    <s v="food/food trucks"/>
    <n v="1.24E-2"/>
    <n v="34.444444444444443"/>
    <x v="7"/>
    <s v="food trucks"/>
    <x v="2424"/>
    <d v="2014-10-27T16:25:08"/>
  </r>
  <r>
    <x v="2"/>
    <s v="US"/>
    <s v="USD"/>
    <x v="2423"/>
    <n v="1463090149"/>
    <b v="0"/>
    <n v="1"/>
    <b v="0"/>
    <s v="food/food trucks"/>
    <n v="2.8571428571428574E-4"/>
    <n v="1"/>
    <x v="7"/>
    <s v="food trucks"/>
    <x v="2425"/>
    <d v="2016-05-27T17:04:00"/>
  </r>
  <r>
    <x v="2"/>
    <s v="US"/>
    <s v="USD"/>
    <x v="2424"/>
    <n v="1433822692"/>
    <b v="0"/>
    <n v="0"/>
    <b v="0"/>
    <s v="food/food trucks"/>
    <n v="0"/>
    <e v="#DIV/0!"/>
    <x v="7"/>
    <s v="food trucks"/>
    <x v="2426"/>
    <d v="2015-08-07T23:04:52"/>
  </r>
  <r>
    <x v="2"/>
    <s v="US"/>
    <s v="USD"/>
    <x v="2425"/>
    <n v="1455262733"/>
    <b v="0"/>
    <n v="1"/>
    <b v="0"/>
    <s v="food/food trucks"/>
    <n v="2.0000000000000002E-5"/>
    <n v="1"/>
    <x v="7"/>
    <s v="food trucks"/>
    <x v="2427"/>
    <d v="2016-03-23T01:38:53"/>
  </r>
  <r>
    <x v="2"/>
    <s v="US"/>
    <s v="USD"/>
    <x v="2426"/>
    <n v="1423594151"/>
    <b v="0"/>
    <n v="1"/>
    <b v="0"/>
    <s v="food/food trucks"/>
    <n v="2.8571428571428571E-5"/>
    <n v="1"/>
    <x v="7"/>
    <s v="food trucks"/>
    <x v="2428"/>
    <d v="2015-03-12T12:49:11"/>
  </r>
  <r>
    <x v="2"/>
    <s v="NO"/>
    <s v="NOK"/>
    <x v="2427"/>
    <n v="1483131966"/>
    <b v="0"/>
    <n v="4"/>
    <b v="0"/>
    <s v="food/food trucks"/>
    <n v="1.4321428571428572E-2"/>
    <n v="501.25"/>
    <x v="7"/>
    <s v="food trucks"/>
    <x v="2429"/>
    <d v="2017-02-05T11:44:00"/>
  </r>
  <r>
    <x v="2"/>
    <s v="US"/>
    <s v="USD"/>
    <x v="2428"/>
    <n v="1452654504"/>
    <b v="0"/>
    <n v="2"/>
    <b v="0"/>
    <s v="food/food trucks"/>
    <n v="7.0000000000000001E-3"/>
    <n v="10.5"/>
    <x v="7"/>
    <s v="food trucks"/>
    <x v="2430"/>
    <d v="2016-02-11T22:08:24"/>
  </r>
  <r>
    <x v="2"/>
    <s v="US"/>
    <s v="USD"/>
    <x v="2429"/>
    <n v="1461896613"/>
    <b v="0"/>
    <n v="2"/>
    <b v="0"/>
    <s v="food/food trucks"/>
    <n v="2.0000000000000002E-5"/>
    <n v="1"/>
    <x v="7"/>
    <s v="food trucks"/>
    <x v="2431"/>
    <d v="2016-06-27T21:23:33"/>
  </r>
  <r>
    <x v="2"/>
    <s v="US"/>
    <s v="USD"/>
    <x v="2430"/>
    <n v="1423199697"/>
    <b v="0"/>
    <n v="2"/>
    <b v="0"/>
    <s v="food/food trucks"/>
    <n v="1.4285714285714287E-4"/>
    <n v="1"/>
    <x v="7"/>
    <s v="food trucks"/>
    <x v="2432"/>
    <d v="2015-03-08T00:14:57"/>
  </r>
  <r>
    <x v="2"/>
    <s v="US"/>
    <s v="USD"/>
    <x v="2431"/>
    <n v="1454016943"/>
    <b v="0"/>
    <n v="0"/>
    <b v="0"/>
    <s v="food/food trucks"/>
    <n v="0"/>
    <e v="#DIV/0!"/>
    <x v="7"/>
    <s v="food trucks"/>
    <x v="2433"/>
    <d v="2016-02-27T16:35:43"/>
  </r>
  <r>
    <x v="2"/>
    <s v="US"/>
    <s v="USD"/>
    <x v="2432"/>
    <n v="1435206474"/>
    <b v="0"/>
    <n v="2"/>
    <b v="0"/>
    <s v="food/food trucks"/>
    <n v="1.2999999999999999E-3"/>
    <n v="13"/>
    <x v="7"/>
    <s v="food trucks"/>
    <x v="2434"/>
    <d v="2015-08-03T23:27:54"/>
  </r>
  <r>
    <x v="2"/>
    <s v="SE"/>
    <s v="SEK"/>
    <x v="2433"/>
    <n v="1441435186"/>
    <b v="0"/>
    <n v="4"/>
    <b v="0"/>
    <s v="food/food trucks"/>
    <n v="4.8960000000000002E-3"/>
    <n v="306"/>
    <x v="7"/>
    <s v="food trucks"/>
    <x v="2435"/>
    <d v="2015-10-05T01:39:46"/>
  </r>
  <r>
    <x v="2"/>
    <s v="CA"/>
    <s v="CAD"/>
    <x v="2434"/>
    <n v="1448894770"/>
    <b v="0"/>
    <n v="2"/>
    <b v="0"/>
    <s v="food/food trucks"/>
    <n v="3.8461538461538462E-4"/>
    <n v="22.5"/>
    <x v="7"/>
    <s v="food trucks"/>
    <x v="2436"/>
    <d v="2016-01-29T09:46:10"/>
  </r>
  <r>
    <x v="2"/>
    <s v="US"/>
    <s v="USD"/>
    <x v="2435"/>
    <n v="1422400188"/>
    <b v="0"/>
    <n v="0"/>
    <b v="0"/>
    <s v="food/food trucks"/>
    <n v="0"/>
    <e v="#DIV/0!"/>
    <x v="7"/>
    <s v="food trucks"/>
    <x v="2437"/>
    <d v="2015-03-17T13:00:00"/>
  </r>
  <r>
    <x v="2"/>
    <s v="US"/>
    <s v="USD"/>
    <x v="2436"/>
    <n v="1444341462"/>
    <b v="0"/>
    <n v="1"/>
    <b v="0"/>
    <s v="food/food trucks"/>
    <n v="3.3333333333333335E-3"/>
    <n v="50"/>
    <x v="7"/>
    <s v="food trucks"/>
    <x v="2438"/>
    <d v="2015-12-07T17:57:42"/>
  </r>
  <r>
    <x v="2"/>
    <s v="US"/>
    <s v="USD"/>
    <x v="2437"/>
    <n v="1442605129"/>
    <b v="0"/>
    <n v="0"/>
    <b v="0"/>
    <s v="food/food trucks"/>
    <n v="0"/>
    <e v="#DIV/0!"/>
    <x v="7"/>
    <s v="food trucks"/>
    <x v="2439"/>
    <d v="2015-10-18T14:38:49"/>
  </r>
  <r>
    <x v="2"/>
    <s v="BE"/>
    <s v="EUR"/>
    <x v="2438"/>
    <n v="1452807313"/>
    <b v="0"/>
    <n v="2"/>
    <b v="0"/>
    <s v="food/food trucks"/>
    <n v="2E-3"/>
    <n v="5"/>
    <x v="7"/>
    <s v="food trucks"/>
    <x v="2440"/>
    <d v="2016-02-13T16:35:13"/>
  </r>
  <r>
    <x v="0"/>
    <s v="US"/>
    <s v="USD"/>
    <x v="2439"/>
    <n v="1435806054"/>
    <b v="0"/>
    <n v="109"/>
    <b v="1"/>
    <s v="food/small batch"/>
    <n v="1.0788"/>
    <n v="74.22935779816514"/>
    <x v="7"/>
    <s v="small batch"/>
    <x v="2441"/>
    <d v="2015-07-22T23:59:00"/>
  </r>
  <r>
    <x v="0"/>
    <s v="US"/>
    <s v="USD"/>
    <x v="2440"/>
    <n v="1424188828"/>
    <b v="0"/>
    <n v="372"/>
    <b v="1"/>
    <s v="food/small batch"/>
    <n v="1.2594166666666666"/>
    <n v="81.252688172043008"/>
    <x v="7"/>
    <s v="small batch"/>
    <x v="2442"/>
    <d v="2015-03-19T10:00:28"/>
  </r>
  <r>
    <x v="0"/>
    <s v="US"/>
    <s v="USD"/>
    <x v="2441"/>
    <n v="1405522822"/>
    <b v="0"/>
    <n v="311"/>
    <b v="1"/>
    <s v="food/small batch"/>
    <n v="2.0251494999999999"/>
    <n v="130.23469453376205"/>
    <x v="7"/>
    <s v="small batch"/>
    <x v="2443"/>
    <d v="2014-08-15T10:00:22"/>
  </r>
  <r>
    <x v="0"/>
    <s v="US"/>
    <s v="USD"/>
    <x v="2442"/>
    <n v="1461607591"/>
    <b v="0"/>
    <n v="61"/>
    <b v="1"/>
    <s v="food/small batch"/>
    <n v="1.0860000000000001"/>
    <n v="53.409836065573771"/>
    <x v="7"/>
    <s v="small batch"/>
    <x v="2444"/>
    <d v="2016-05-25T13:06:31"/>
  </r>
  <r>
    <x v="0"/>
    <s v="US"/>
    <s v="USD"/>
    <x v="2443"/>
    <n v="1440650021"/>
    <b v="0"/>
    <n v="115"/>
    <b v="1"/>
    <s v="food/small batch"/>
    <n v="1.728"/>
    <n v="75.130434782608702"/>
    <x v="7"/>
    <s v="small batch"/>
    <x v="2445"/>
    <d v="2015-09-25T23:33:41"/>
  </r>
  <r>
    <x v="0"/>
    <s v="US"/>
    <s v="USD"/>
    <x v="2444"/>
    <n v="1477578471"/>
    <b v="0"/>
    <n v="111"/>
    <b v="1"/>
    <s v="food/small batch"/>
    <n v="1.6798"/>
    <n v="75.666666666666671"/>
    <x v="7"/>
    <s v="small batch"/>
    <x v="2446"/>
    <d v="2016-11-26T10:27:51"/>
  </r>
  <r>
    <x v="0"/>
    <s v="US"/>
    <s v="USD"/>
    <x v="2445"/>
    <n v="1476184593"/>
    <b v="0"/>
    <n v="337"/>
    <b v="1"/>
    <s v="food/small batch"/>
    <n v="4.2720000000000002"/>
    <n v="31.691394658753708"/>
    <x v="7"/>
    <s v="small batch"/>
    <x v="2447"/>
    <d v="2016-11-11T23:00:00"/>
  </r>
  <r>
    <x v="0"/>
    <s v="US"/>
    <s v="USD"/>
    <x v="2446"/>
    <n v="1472110513"/>
    <b v="0"/>
    <n v="9"/>
    <b v="1"/>
    <s v="food/small batch"/>
    <n v="1.075"/>
    <n v="47.777777777777779"/>
    <x v="7"/>
    <s v="small batch"/>
    <x v="2448"/>
    <d v="2016-08-31T00:36:00"/>
  </r>
  <r>
    <x v="0"/>
    <s v="US"/>
    <s v="USD"/>
    <x v="2447"/>
    <n v="1414725915"/>
    <b v="0"/>
    <n v="120"/>
    <b v="1"/>
    <s v="food/small batch"/>
    <n v="1.08"/>
    <n v="90"/>
    <x v="7"/>
    <s v="small batch"/>
    <x v="2449"/>
    <d v="2014-11-29T23:25:15"/>
  </r>
  <r>
    <x v="0"/>
    <s v="US"/>
    <s v="USD"/>
    <x v="2448"/>
    <n v="1411177456"/>
    <b v="0"/>
    <n v="102"/>
    <b v="1"/>
    <s v="food/small batch"/>
    <n v="1.0153353333333335"/>
    <n v="149.31401960784314"/>
    <x v="7"/>
    <s v="small batch"/>
    <x v="2450"/>
    <d v="2014-10-27T22:11:00"/>
  </r>
  <r>
    <x v="0"/>
    <s v="US"/>
    <s v="USD"/>
    <x v="2449"/>
    <n v="1487022490"/>
    <b v="0"/>
    <n v="186"/>
    <b v="1"/>
    <s v="food/small batch"/>
    <n v="1.1545000000000001"/>
    <n v="62.06989247311828"/>
    <x v="7"/>
    <s v="small batch"/>
    <x v="2451"/>
    <d v="2017-03-05T16:48:10"/>
  </r>
  <r>
    <x v="0"/>
    <s v="US"/>
    <s v="USD"/>
    <x v="2450"/>
    <n v="1448914500"/>
    <b v="0"/>
    <n v="15"/>
    <b v="1"/>
    <s v="food/small batch"/>
    <n v="1.335"/>
    <n v="53.4"/>
    <x v="7"/>
    <s v="small batch"/>
    <x v="2452"/>
    <d v="2015-12-29T18:00:00"/>
  </r>
  <r>
    <x v="0"/>
    <s v="US"/>
    <s v="USD"/>
    <x v="2451"/>
    <n v="1483461409"/>
    <b v="0"/>
    <n v="67"/>
    <b v="1"/>
    <s v="food/small batch"/>
    <n v="1.5469999999999999"/>
    <n v="69.268656716417908"/>
    <x v="7"/>
    <s v="small batch"/>
    <x v="2453"/>
    <d v="2017-02-02T11:36:49"/>
  </r>
  <r>
    <x v="0"/>
    <s v="US"/>
    <s v="USD"/>
    <x v="2452"/>
    <n v="1486183808"/>
    <b v="0"/>
    <n v="130"/>
    <b v="1"/>
    <s v="food/small batch"/>
    <n v="1.0084571428571429"/>
    <n v="271.50769230769231"/>
    <x v="7"/>
    <s v="small batch"/>
    <x v="2454"/>
    <d v="2017-03-10T23:50:08"/>
  </r>
  <r>
    <x v="0"/>
    <s v="US"/>
    <s v="USD"/>
    <x v="2453"/>
    <n v="1458758750"/>
    <b v="0"/>
    <n v="16"/>
    <b v="1"/>
    <s v="food/small batch"/>
    <n v="1.82"/>
    <n v="34.125"/>
    <x v="7"/>
    <s v="small batch"/>
    <x v="2455"/>
    <d v="2016-04-20T13:45:50"/>
  </r>
  <r>
    <x v="0"/>
    <s v="US"/>
    <s v="USD"/>
    <x v="2454"/>
    <n v="1485471839"/>
    <b v="0"/>
    <n v="67"/>
    <b v="1"/>
    <s v="food/small batch"/>
    <n v="1.8086666666666666"/>
    <n v="40.492537313432834"/>
    <x v="7"/>
    <s v="small batch"/>
    <x v="2456"/>
    <d v="2017-02-25T18:03:59"/>
  </r>
  <r>
    <x v="0"/>
    <s v="US"/>
    <s v="USD"/>
    <x v="2455"/>
    <n v="1456237656"/>
    <b v="0"/>
    <n v="124"/>
    <b v="1"/>
    <s v="food/small batch"/>
    <n v="1.0230434782608695"/>
    <n v="189.75806451612902"/>
    <x v="7"/>
    <s v="small batch"/>
    <x v="2457"/>
    <d v="2016-03-24T08:27:36"/>
  </r>
  <r>
    <x v="0"/>
    <s v="US"/>
    <s v="USD"/>
    <x v="2456"/>
    <n v="1462481718"/>
    <b v="0"/>
    <n v="80"/>
    <b v="1"/>
    <s v="food/small batch"/>
    <n v="1.1017999999999999"/>
    <n v="68.862499999999997"/>
    <x v="7"/>
    <s v="small batch"/>
    <x v="2458"/>
    <d v="2016-06-09T14:00:00"/>
  </r>
  <r>
    <x v="0"/>
    <s v="US"/>
    <s v="USD"/>
    <x v="2457"/>
    <n v="1454858285"/>
    <b v="0"/>
    <n v="282"/>
    <b v="1"/>
    <s v="food/small batch"/>
    <n v="1.0225"/>
    <n v="108.77659574468085"/>
    <x v="7"/>
    <s v="small batch"/>
    <x v="2459"/>
    <d v="2016-03-23T09:18:05"/>
  </r>
  <r>
    <x v="0"/>
    <s v="US"/>
    <s v="USD"/>
    <x v="2458"/>
    <n v="1480480167"/>
    <b v="0"/>
    <n v="68"/>
    <b v="1"/>
    <s v="food/small batch"/>
    <n v="1.0078823529411765"/>
    <n v="125.98529411764706"/>
    <x v="7"/>
    <s v="small batch"/>
    <x v="2460"/>
    <d v="2017-01-02T23:17:00"/>
  </r>
  <r>
    <x v="0"/>
    <s v="US"/>
    <s v="USD"/>
    <x v="1837"/>
    <n v="1314577097"/>
    <b v="0"/>
    <n v="86"/>
    <b v="1"/>
    <s v="music/indie rock"/>
    <n v="1.038"/>
    <n v="90.523255813953483"/>
    <x v="4"/>
    <s v="indie rock"/>
    <x v="2461"/>
    <d v="2011-09-30T22:00:00"/>
  </r>
  <r>
    <x v="0"/>
    <s v="US"/>
    <s v="USD"/>
    <x v="2459"/>
    <n v="1340944096"/>
    <b v="0"/>
    <n v="115"/>
    <b v="1"/>
    <s v="music/indie rock"/>
    <n v="1.1070833333333334"/>
    <n v="28.880434782608695"/>
    <x v="4"/>
    <s v="indie rock"/>
    <x v="2462"/>
    <d v="2012-07-18T23:28:16"/>
  </r>
  <r>
    <x v="0"/>
    <s v="US"/>
    <s v="USD"/>
    <x v="2460"/>
    <n v="1362710425"/>
    <b v="0"/>
    <n v="75"/>
    <b v="1"/>
    <s v="music/indie rock"/>
    <n v="1.1625000000000001"/>
    <n v="31"/>
    <x v="4"/>
    <s v="indie rock"/>
    <x v="2463"/>
    <d v="2013-04-16T14:00:00"/>
  </r>
  <r>
    <x v="0"/>
    <s v="CA"/>
    <s v="CAD"/>
    <x v="2461"/>
    <n v="1441143397"/>
    <b v="0"/>
    <n v="43"/>
    <b v="1"/>
    <s v="music/indie rock"/>
    <n v="1.111"/>
    <n v="51.674418604651166"/>
    <x v="4"/>
    <s v="indie rock"/>
    <x v="2464"/>
    <d v="2015-09-30T14:29:00"/>
  </r>
  <r>
    <x v="0"/>
    <s v="US"/>
    <s v="USD"/>
    <x v="2462"/>
    <n v="1345828548"/>
    <b v="0"/>
    <n v="48"/>
    <b v="1"/>
    <s v="music/indie rock"/>
    <n v="1.8014285714285714"/>
    <n v="26.270833333333332"/>
    <x v="4"/>
    <s v="indie rock"/>
    <x v="2465"/>
    <d v="2012-09-23T12:15:48"/>
  </r>
  <r>
    <x v="0"/>
    <s v="US"/>
    <s v="USD"/>
    <x v="2463"/>
    <n v="1365474453"/>
    <b v="0"/>
    <n v="52"/>
    <b v="1"/>
    <s v="music/indie rock"/>
    <n v="1"/>
    <n v="48.07692307692308"/>
    <x v="4"/>
    <s v="indie rock"/>
    <x v="2466"/>
    <d v="2013-05-08T21:27:33"/>
  </r>
  <r>
    <x v="0"/>
    <s v="US"/>
    <s v="USD"/>
    <x v="2464"/>
    <n v="1335473931"/>
    <b v="0"/>
    <n v="43"/>
    <b v="1"/>
    <s v="music/indie rock"/>
    <n v="1.1850000000000001"/>
    <n v="27.558139534883722"/>
    <x v="4"/>
    <s v="indie rock"/>
    <x v="2467"/>
    <d v="2012-05-10T12:00:00"/>
  </r>
  <r>
    <x v="0"/>
    <s v="US"/>
    <s v="USD"/>
    <x v="2465"/>
    <n v="1348285321"/>
    <b v="0"/>
    <n v="58"/>
    <b v="1"/>
    <s v="music/indie rock"/>
    <n v="1.0721700000000001"/>
    <n v="36.97137931034483"/>
    <x v="4"/>
    <s v="indie rock"/>
    <x v="2468"/>
    <d v="2012-10-28T00:00:00"/>
  </r>
  <r>
    <x v="0"/>
    <s v="US"/>
    <s v="USD"/>
    <x v="2466"/>
    <n v="1295000329"/>
    <b v="0"/>
    <n v="47"/>
    <b v="1"/>
    <s v="music/indie rock"/>
    <n v="1.1366666666666667"/>
    <n v="29.021276595744681"/>
    <x v="4"/>
    <s v="indie rock"/>
    <x v="2469"/>
    <d v="2011-02-08T05:18:49"/>
  </r>
  <r>
    <x v="0"/>
    <s v="US"/>
    <s v="USD"/>
    <x v="2467"/>
    <n v="1335232055"/>
    <b v="0"/>
    <n v="36"/>
    <b v="1"/>
    <s v="music/indie rock"/>
    <n v="1.0316400000000001"/>
    <n v="28.65666666666667"/>
    <x v="4"/>
    <s v="indie rock"/>
    <x v="2470"/>
    <d v="2012-05-23T20:47:35"/>
  </r>
  <r>
    <x v="0"/>
    <s v="US"/>
    <s v="USD"/>
    <x v="2468"/>
    <n v="1324079392"/>
    <b v="0"/>
    <n v="17"/>
    <b v="1"/>
    <s v="music/indie rock"/>
    <n v="1.28"/>
    <n v="37.647058823529413"/>
    <x v="4"/>
    <s v="indie rock"/>
    <x v="2471"/>
    <d v="2012-01-25T18:49:52"/>
  </r>
  <r>
    <x v="0"/>
    <s v="US"/>
    <s v="USD"/>
    <x v="2469"/>
    <n v="1277433980"/>
    <b v="0"/>
    <n v="104"/>
    <b v="1"/>
    <s v="music/indie rock"/>
    <n v="1.3576026666666667"/>
    <n v="97.904038461538462"/>
    <x v="4"/>
    <s v="indie rock"/>
    <x v="2472"/>
    <d v="2010-09-03T20:03:00"/>
  </r>
  <r>
    <x v="0"/>
    <s v="US"/>
    <s v="USD"/>
    <x v="2470"/>
    <n v="1349978269"/>
    <b v="0"/>
    <n v="47"/>
    <b v="1"/>
    <s v="music/indie rock"/>
    <n v="1"/>
    <n v="42.553191489361701"/>
    <x v="4"/>
    <s v="indie rock"/>
    <x v="2473"/>
    <d v="2012-11-10T13:57:49"/>
  </r>
  <r>
    <x v="0"/>
    <s v="US"/>
    <s v="USD"/>
    <x v="2471"/>
    <n v="1282868176"/>
    <b v="0"/>
    <n v="38"/>
    <b v="1"/>
    <s v="music/indie rock"/>
    <n v="1.0000360000000001"/>
    <n v="131.58368421052631"/>
    <x v="4"/>
    <s v="indie rock"/>
    <x v="2474"/>
    <d v="2010-10-10T19:16:16"/>
  </r>
  <r>
    <x v="0"/>
    <s v="US"/>
    <s v="USD"/>
    <x v="2472"/>
    <n v="1273647255"/>
    <b v="0"/>
    <n v="81"/>
    <b v="1"/>
    <s v="music/indie rock"/>
    <n v="1.0471999999999999"/>
    <n v="32.320987654320987"/>
    <x v="4"/>
    <s v="indie rock"/>
    <x v="2475"/>
    <d v="2010-07-10T17:00:00"/>
  </r>
  <r>
    <x v="0"/>
    <s v="US"/>
    <s v="USD"/>
    <x v="2473"/>
    <n v="1412149970"/>
    <b v="0"/>
    <n v="55"/>
    <b v="1"/>
    <s v="music/indie rock"/>
    <n v="1.050225"/>
    <n v="61.103999999999999"/>
    <x v="4"/>
    <s v="indie rock"/>
    <x v="2476"/>
    <d v="2014-11-03T03:52:50"/>
  </r>
  <r>
    <x v="0"/>
    <s v="US"/>
    <s v="USD"/>
    <x v="2474"/>
    <n v="1340901345"/>
    <b v="0"/>
    <n v="41"/>
    <b v="1"/>
    <s v="music/indie rock"/>
    <n v="1.7133333333333334"/>
    <n v="31.341463414634145"/>
    <x v="4"/>
    <s v="indie rock"/>
    <x v="2477"/>
    <d v="2012-08-12T11:35:45"/>
  </r>
  <r>
    <x v="0"/>
    <s v="US"/>
    <s v="USD"/>
    <x v="2475"/>
    <n v="1355525313"/>
    <b v="0"/>
    <n v="79"/>
    <b v="1"/>
    <s v="music/indie rock"/>
    <n v="1.2749999999999999"/>
    <n v="129.1139240506329"/>
    <x v="4"/>
    <s v="indie rock"/>
    <x v="2478"/>
    <d v="2013-01-13T17:48:33"/>
  </r>
  <r>
    <x v="0"/>
    <s v="US"/>
    <s v="USD"/>
    <x v="2476"/>
    <n v="1342545994"/>
    <b v="0"/>
    <n v="16"/>
    <b v="1"/>
    <s v="music/indie rock"/>
    <n v="1.3344333333333334"/>
    <n v="25.020624999999999"/>
    <x v="4"/>
    <s v="indie rock"/>
    <x v="2479"/>
    <d v="2012-07-27T21:00:00"/>
  </r>
  <r>
    <x v="0"/>
    <s v="US"/>
    <s v="USD"/>
    <x v="2477"/>
    <n v="1439332084"/>
    <b v="0"/>
    <n v="8"/>
    <b v="1"/>
    <s v="music/indie rock"/>
    <n v="1"/>
    <n v="250"/>
    <x v="4"/>
    <s v="indie rock"/>
    <x v="2480"/>
    <d v="2015-10-10T17:28:04"/>
  </r>
  <r>
    <x v="0"/>
    <s v="US"/>
    <s v="USD"/>
    <x v="2478"/>
    <n v="1333207808"/>
    <b v="0"/>
    <n v="95"/>
    <b v="1"/>
    <s v="music/indie rock"/>
    <n v="1.1291099999999998"/>
    <n v="47.541473684210523"/>
    <x v="4"/>
    <s v="indie rock"/>
    <x v="2481"/>
    <d v="2012-04-30T10:30:08"/>
  </r>
  <r>
    <x v="0"/>
    <s v="US"/>
    <s v="USD"/>
    <x v="2479"/>
    <n v="1308336383"/>
    <b v="0"/>
    <n v="25"/>
    <b v="1"/>
    <s v="music/indie rock"/>
    <n v="1.0009999999999999"/>
    <n v="40.04"/>
    <x v="4"/>
    <s v="indie rock"/>
    <x v="2482"/>
    <d v="2011-08-01T13:46:23"/>
  </r>
  <r>
    <x v="0"/>
    <s v="US"/>
    <s v="USD"/>
    <x v="2480"/>
    <n v="1330711203"/>
    <b v="0"/>
    <n v="19"/>
    <b v="1"/>
    <s v="music/indie rock"/>
    <n v="1.1372727272727272"/>
    <n v="65.84210526315789"/>
    <x v="4"/>
    <s v="indie rock"/>
    <x v="2483"/>
    <d v="2012-05-01T12:00:03"/>
  </r>
  <r>
    <x v="0"/>
    <s v="US"/>
    <s v="USD"/>
    <x v="2481"/>
    <n v="1313532003"/>
    <b v="0"/>
    <n v="90"/>
    <b v="1"/>
    <s v="music/indie rock"/>
    <n v="1.1931742857142855"/>
    <n v="46.401222222222216"/>
    <x v="4"/>
    <s v="indie rock"/>
    <x v="2484"/>
    <d v="2011-09-15T17:00:03"/>
  </r>
  <r>
    <x v="0"/>
    <s v="US"/>
    <s v="USD"/>
    <x v="2482"/>
    <n v="1315439879"/>
    <b v="0"/>
    <n v="41"/>
    <b v="1"/>
    <s v="music/indie rock"/>
    <n v="1.0325"/>
    <n v="50.365853658536587"/>
    <x v="4"/>
    <s v="indie rock"/>
    <x v="2485"/>
    <d v="2011-10-12T18:57:59"/>
  </r>
  <r>
    <x v="0"/>
    <s v="US"/>
    <s v="USD"/>
    <x v="2483"/>
    <n v="1332521976"/>
    <b v="0"/>
    <n v="30"/>
    <b v="1"/>
    <s v="music/indie rock"/>
    <n v="2.6566666666666667"/>
    <n v="26.566666666666666"/>
    <x v="4"/>
    <s v="indie rock"/>
    <x v="2486"/>
    <d v="2012-04-22T11:59:36"/>
  </r>
  <r>
    <x v="0"/>
    <s v="US"/>
    <s v="USD"/>
    <x v="2484"/>
    <n v="1335491997"/>
    <b v="0"/>
    <n v="38"/>
    <b v="1"/>
    <s v="music/indie rock"/>
    <n v="1.0005066666666667"/>
    <n v="39.493684210526318"/>
    <x v="4"/>
    <s v="indie rock"/>
    <x v="2487"/>
    <d v="2012-05-26T20:59:57"/>
  </r>
  <r>
    <x v="0"/>
    <s v="US"/>
    <s v="USD"/>
    <x v="2485"/>
    <n v="1318864308"/>
    <b v="0"/>
    <n v="65"/>
    <b v="1"/>
    <s v="music/indie rock"/>
    <n v="1.0669999999999999"/>
    <n v="49.246153846153845"/>
    <x v="4"/>
    <s v="indie rock"/>
    <x v="2488"/>
    <d v="2011-11-16T11:11:48"/>
  </r>
  <r>
    <x v="0"/>
    <s v="US"/>
    <s v="USD"/>
    <x v="2486"/>
    <n v="1365525239"/>
    <b v="0"/>
    <n v="75"/>
    <b v="1"/>
    <s v="music/indie rock"/>
    <n v="1.3367142857142857"/>
    <n v="62.38"/>
    <x v="4"/>
    <s v="indie rock"/>
    <x v="2489"/>
    <d v="2013-05-09T11:33:59"/>
  </r>
  <r>
    <x v="0"/>
    <s v="US"/>
    <s v="USD"/>
    <x v="2487"/>
    <n v="1335245276"/>
    <b v="0"/>
    <n v="16"/>
    <b v="1"/>
    <s v="music/indie rock"/>
    <n v="1.214"/>
    <n v="37.9375"/>
    <x v="4"/>
    <s v="indie rock"/>
    <x v="2490"/>
    <d v="2012-06-23T00:27:56"/>
  </r>
  <r>
    <x v="0"/>
    <s v="US"/>
    <s v="USD"/>
    <x v="2488"/>
    <n v="1293739714"/>
    <b v="0"/>
    <n v="10"/>
    <b v="1"/>
    <s v="music/indie rock"/>
    <n v="1.032"/>
    <n v="51.6"/>
    <x v="4"/>
    <s v="indie rock"/>
    <x v="2491"/>
    <d v="2011-01-15T20:51:00"/>
  </r>
  <r>
    <x v="0"/>
    <s v="US"/>
    <s v="USD"/>
    <x v="2489"/>
    <n v="1335397188"/>
    <b v="0"/>
    <n v="27"/>
    <b v="1"/>
    <s v="music/indie rock"/>
    <n v="1.25"/>
    <n v="27.777777777777779"/>
    <x v="4"/>
    <s v="indie rock"/>
    <x v="2492"/>
    <d v="2012-06-16T04:59:00"/>
  </r>
  <r>
    <x v="0"/>
    <s v="US"/>
    <s v="USD"/>
    <x v="2490"/>
    <n v="1363320140"/>
    <b v="0"/>
    <n v="259"/>
    <b v="1"/>
    <s v="music/indie rock"/>
    <n v="1.2869999999999999"/>
    <n v="99.382239382239376"/>
    <x v="4"/>
    <s v="indie rock"/>
    <x v="2493"/>
    <d v="2013-04-28T23:02:20"/>
  </r>
  <r>
    <x v="0"/>
    <s v="US"/>
    <s v="USD"/>
    <x v="2491"/>
    <n v="1335194944"/>
    <b v="0"/>
    <n v="39"/>
    <b v="1"/>
    <s v="music/indie rock"/>
    <n v="1.0100533333333332"/>
    <n v="38.848205128205123"/>
    <x v="4"/>
    <s v="indie rock"/>
    <x v="2494"/>
    <d v="2012-05-23T10:29:04"/>
  </r>
  <r>
    <x v="0"/>
    <s v="US"/>
    <s v="USD"/>
    <x v="2492"/>
    <n v="1336430575"/>
    <b v="0"/>
    <n v="42"/>
    <b v="1"/>
    <s v="music/indie rock"/>
    <n v="1.2753666666666665"/>
    <n v="45.548809523809524"/>
    <x v="4"/>
    <s v="indie rock"/>
    <x v="2495"/>
    <d v="2012-06-06T17:42:55"/>
  </r>
  <r>
    <x v="0"/>
    <s v="US"/>
    <s v="USD"/>
    <x v="2493"/>
    <n v="1361577292"/>
    <b v="0"/>
    <n v="10"/>
    <b v="1"/>
    <s v="music/indie rock"/>
    <n v="1"/>
    <n v="600"/>
    <x v="4"/>
    <s v="indie rock"/>
    <x v="2496"/>
    <d v="2013-03-29T17:54:52"/>
  </r>
  <r>
    <x v="0"/>
    <s v="US"/>
    <s v="USD"/>
    <x v="2494"/>
    <n v="1309986338"/>
    <b v="0"/>
    <n v="56"/>
    <b v="1"/>
    <s v="music/indie rock"/>
    <n v="1.127715"/>
    <n v="80.551071428571419"/>
    <x v="4"/>
    <s v="indie rock"/>
    <x v="2497"/>
    <d v="2011-08-05T16:05:38"/>
  </r>
  <r>
    <x v="0"/>
    <s v="US"/>
    <s v="USD"/>
    <x v="2495"/>
    <n v="1421190787"/>
    <b v="0"/>
    <n v="20"/>
    <b v="1"/>
    <s v="music/indie rock"/>
    <n v="1.056"/>
    <n v="52.8"/>
    <x v="4"/>
    <s v="indie rock"/>
    <x v="2498"/>
    <d v="2015-01-27T18:13:07"/>
  </r>
  <r>
    <x v="0"/>
    <s v="US"/>
    <s v="USD"/>
    <x v="2496"/>
    <n v="1352820837"/>
    <b v="0"/>
    <n v="170"/>
    <b v="1"/>
    <s v="music/indie rock"/>
    <n v="2.0262500000000001"/>
    <n v="47.676470588235297"/>
    <x v="4"/>
    <s v="indie rock"/>
    <x v="2499"/>
    <d v="2012-12-31T13:00:00"/>
  </r>
  <r>
    <x v="0"/>
    <s v="US"/>
    <s v="USD"/>
    <x v="2497"/>
    <n v="1337884375"/>
    <b v="0"/>
    <n v="29"/>
    <b v="1"/>
    <s v="music/indie rock"/>
    <n v="1.1333333333333333"/>
    <n v="23.448275862068964"/>
    <x v="4"/>
    <s v="indie rock"/>
    <x v="2500"/>
    <d v="2012-06-23T13:32:55"/>
  </r>
  <r>
    <x v="2"/>
    <s v="CA"/>
    <s v="CAD"/>
    <x v="2498"/>
    <n v="1440787104"/>
    <b v="0"/>
    <n v="7"/>
    <b v="0"/>
    <s v="food/restaurants"/>
    <n v="2.5545454545454545E-2"/>
    <n v="40.142857142857146"/>
    <x v="7"/>
    <s v="restaurants"/>
    <x v="2501"/>
    <d v="2015-09-27T13:38:24"/>
  </r>
  <r>
    <x v="2"/>
    <s v="US"/>
    <s v="USD"/>
    <x v="2499"/>
    <n v="1407440918"/>
    <b v="0"/>
    <n v="5"/>
    <b v="0"/>
    <s v="food/restaurants"/>
    <n v="7.8181818181818181E-4"/>
    <n v="17.2"/>
    <x v="7"/>
    <s v="restaurants"/>
    <x v="2502"/>
    <d v="2014-09-21T14:48:38"/>
  </r>
  <r>
    <x v="2"/>
    <s v="US"/>
    <s v="USD"/>
    <x v="2500"/>
    <n v="1462743308"/>
    <b v="0"/>
    <n v="0"/>
    <b v="0"/>
    <s v="food/restaurants"/>
    <n v="0"/>
    <e v="#DIV/0!"/>
    <x v="7"/>
    <s v="restaurants"/>
    <x v="2503"/>
    <d v="2016-06-07T16:06:00"/>
  </r>
  <r>
    <x v="2"/>
    <s v="US"/>
    <s v="USD"/>
    <x v="2501"/>
    <n v="1413418934"/>
    <b v="0"/>
    <n v="0"/>
    <b v="0"/>
    <s v="food/restaurants"/>
    <n v="0"/>
    <e v="#DIV/0!"/>
    <x v="7"/>
    <s v="restaurants"/>
    <x v="2504"/>
    <d v="2014-11-14T20:22:14"/>
  </r>
  <r>
    <x v="2"/>
    <s v="US"/>
    <s v="USD"/>
    <x v="2502"/>
    <n v="1423704016"/>
    <b v="0"/>
    <n v="0"/>
    <b v="0"/>
    <s v="food/restaurants"/>
    <n v="0"/>
    <e v="#DIV/0!"/>
    <x v="7"/>
    <s v="restaurants"/>
    <x v="2505"/>
    <d v="2015-03-13T19:20:16"/>
  </r>
  <r>
    <x v="2"/>
    <s v="GB"/>
    <s v="GBP"/>
    <x v="2503"/>
    <n v="1441955269"/>
    <b v="0"/>
    <n v="2"/>
    <b v="0"/>
    <s v="food/restaurants"/>
    <n v="6.0000000000000001E-3"/>
    <n v="15"/>
    <x v="7"/>
    <s v="restaurants"/>
    <x v="2506"/>
    <d v="2015-10-03T16:00:00"/>
  </r>
  <r>
    <x v="2"/>
    <s v="US"/>
    <s v="USD"/>
    <x v="2504"/>
    <n v="1428716704"/>
    <b v="0"/>
    <n v="0"/>
    <b v="0"/>
    <s v="food/restaurants"/>
    <n v="0"/>
    <e v="#DIV/0!"/>
    <x v="7"/>
    <s v="restaurants"/>
    <x v="2507"/>
    <d v="2015-05-10T20:45:04"/>
  </r>
  <r>
    <x v="2"/>
    <s v="US"/>
    <s v="USD"/>
    <x v="2505"/>
    <n v="1405464634"/>
    <b v="0"/>
    <n v="0"/>
    <b v="0"/>
    <s v="food/restaurants"/>
    <n v="0"/>
    <e v="#DIV/0!"/>
    <x v="7"/>
    <s v="restaurants"/>
    <x v="2508"/>
    <d v="2014-08-14T17:50:34"/>
  </r>
  <r>
    <x v="2"/>
    <s v="GB"/>
    <s v="GBP"/>
    <x v="2506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x v="2"/>
    <s v="US"/>
    <s v="USD"/>
    <x v="2507"/>
    <n v="1426463772"/>
    <b v="0"/>
    <n v="2"/>
    <b v="0"/>
    <s v="food/restaurants"/>
    <n v="1.5E-3"/>
    <n v="37.5"/>
    <x v="7"/>
    <s v="restaurants"/>
    <x v="2510"/>
    <d v="2015-05-14T18:56:12"/>
  </r>
  <r>
    <x v="2"/>
    <s v="GB"/>
    <s v="GBP"/>
    <x v="2508"/>
    <n v="1451731413"/>
    <b v="0"/>
    <n v="0"/>
    <b v="0"/>
    <s v="food/restaurants"/>
    <n v="0"/>
    <e v="#DIV/0!"/>
    <x v="7"/>
    <s v="restaurants"/>
    <x v="2511"/>
    <d v="2016-02-01T05:43:33"/>
  </r>
  <r>
    <x v="2"/>
    <s v="US"/>
    <s v="USD"/>
    <x v="2509"/>
    <n v="1417208561"/>
    <b v="0"/>
    <n v="0"/>
    <b v="0"/>
    <s v="food/restaurants"/>
    <n v="0"/>
    <e v="#DIV/0!"/>
    <x v="7"/>
    <s v="restaurants"/>
    <x v="2512"/>
    <d v="2014-12-13T16:02:41"/>
  </r>
  <r>
    <x v="2"/>
    <s v="DE"/>
    <s v="EUR"/>
    <x v="2510"/>
    <n v="1482883789"/>
    <b v="0"/>
    <n v="0"/>
    <b v="0"/>
    <s v="food/restaurants"/>
    <n v="0"/>
    <e v="#DIV/0!"/>
    <x v="7"/>
    <s v="restaurants"/>
    <x v="2513"/>
    <d v="2017-02-25T19:09:49"/>
  </r>
  <r>
    <x v="2"/>
    <s v="US"/>
    <s v="USD"/>
    <x v="2511"/>
    <n v="1407057677"/>
    <b v="0"/>
    <n v="4"/>
    <b v="0"/>
    <s v="food/restaurants"/>
    <n v="1.7500000000000002E-2"/>
    <n v="52.5"/>
    <x v="7"/>
    <s v="restaurants"/>
    <x v="2514"/>
    <d v="2014-08-20T04:21:17"/>
  </r>
  <r>
    <x v="2"/>
    <s v="US"/>
    <s v="USD"/>
    <x v="2512"/>
    <n v="1422043753"/>
    <b v="0"/>
    <n v="12"/>
    <b v="0"/>
    <s v="food/restaurants"/>
    <n v="0.186"/>
    <n v="77.5"/>
    <x v="7"/>
    <s v="restaurants"/>
    <x v="2515"/>
    <d v="2015-02-22T15:09:13"/>
  </r>
  <r>
    <x v="2"/>
    <s v="US"/>
    <s v="USD"/>
    <x v="2513"/>
    <n v="1414683652"/>
    <b v="0"/>
    <n v="0"/>
    <b v="0"/>
    <s v="food/restaurants"/>
    <n v="0"/>
    <e v="#DIV/0!"/>
    <x v="7"/>
    <s v="restaurants"/>
    <x v="2516"/>
    <d v="2014-11-29T11:40:52"/>
  </r>
  <r>
    <x v="2"/>
    <s v="CA"/>
    <s v="CAD"/>
    <x v="2514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x v="2"/>
    <s v="US"/>
    <s v="USD"/>
    <x v="2515"/>
    <n v="1413303628"/>
    <b v="0"/>
    <n v="0"/>
    <b v="0"/>
    <s v="food/restaurants"/>
    <n v="0"/>
    <e v="#DIV/0!"/>
    <x v="7"/>
    <s v="restaurants"/>
    <x v="2518"/>
    <d v="2014-11-13T12:20:28"/>
  </r>
  <r>
    <x v="2"/>
    <s v="US"/>
    <s v="USD"/>
    <x v="2516"/>
    <n v="1403149404"/>
    <b v="0"/>
    <n v="4"/>
    <b v="0"/>
    <s v="food/restaurants"/>
    <n v="4.3333333333333331E-4"/>
    <n v="16.25"/>
    <x v="7"/>
    <s v="restaurants"/>
    <x v="2519"/>
    <d v="2014-07-18T22:43:24"/>
  </r>
  <r>
    <x v="2"/>
    <s v="US"/>
    <s v="USD"/>
    <x v="2517"/>
    <n v="1472567085"/>
    <b v="0"/>
    <n v="0"/>
    <b v="0"/>
    <s v="food/restaurants"/>
    <n v="0"/>
    <e v="#DIV/0!"/>
    <x v="7"/>
    <s v="restaurants"/>
    <x v="2520"/>
    <d v="2016-10-15T14:21:00"/>
  </r>
  <r>
    <x v="0"/>
    <s v="US"/>
    <s v="USD"/>
    <x v="2518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x v="0"/>
    <s v="US"/>
    <s v="USD"/>
    <x v="2519"/>
    <n v="1459431960"/>
    <b v="0"/>
    <n v="27"/>
    <b v="1"/>
    <s v="music/classical music"/>
    <n v="1"/>
    <n v="185.18518518518519"/>
    <x v="4"/>
    <s v="classical music"/>
    <x v="2522"/>
    <d v="2016-04-22T09:52:00"/>
  </r>
  <r>
    <x v="0"/>
    <s v="US"/>
    <s v="USD"/>
    <x v="2520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x v="0"/>
    <s v="US"/>
    <s v="USD"/>
    <x v="2521"/>
    <n v="1416338557"/>
    <b v="0"/>
    <n v="43"/>
    <b v="1"/>
    <s v="music/classical music"/>
    <n v="1.016"/>
    <n v="177.2093023255814"/>
    <x v="4"/>
    <s v="classical music"/>
    <x v="2524"/>
    <d v="2014-12-20T23:30:00"/>
  </r>
  <r>
    <x v="0"/>
    <s v="US"/>
    <s v="USD"/>
    <x v="2522"/>
    <n v="1338322571"/>
    <b v="0"/>
    <n v="80"/>
    <b v="1"/>
    <s v="music/classical music"/>
    <n v="1.00325"/>
    <n v="100.325"/>
    <x v="4"/>
    <s v="classical music"/>
    <x v="2525"/>
    <d v="2012-06-28T15:16:11"/>
  </r>
  <r>
    <x v="0"/>
    <s v="US"/>
    <s v="USD"/>
    <x v="2523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x v="0"/>
    <s v="US"/>
    <s v="USD"/>
    <x v="2524"/>
    <n v="1380477691"/>
    <b v="0"/>
    <n v="71"/>
    <b v="1"/>
    <s v="music/classical music"/>
    <n v="1.02125"/>
    <n v="57.535211267605632"/>
    <x v="4"/>
    <s v="classical music"/>
    <x v="2527"/>
    <d v="2013-10-17T22:59:00"/>
  </r>
  <r>
    <x v="0"/>
    <s v="GB"/>
    <s v="GBP"/>
    <x v="2525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x v="0"/>
    <s v="US"/>
    <s v="USD"/>
    <x v="2526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x v="0"/>
    <s v="US"/>
    <s v="USD"/>
    <x v="2527"/>
    <n v="1426711505"/>
    <b v="0"/>
    <n v="48"/>
    <b v="1"/>
    <s v="music/classical music"/>
    <n v="1"/>
    <n v="135.41666666666666"/>
    <x v="4"/>
    <s v="classical music"/>
    <x v="2530"/>
    <d v="2015-04-19T23:50:00"/>
  </r>
  <r>
    <x v="0"/>
    <s v="US"/>
    <s v="USD"/>
    <x v="2528"/>
    <n v="1437668354"/>
    <b v="0"/>
    <n v="61"/>
    <b v="1"/>
    <s v="music/classical music"/>
    <n v="1.004"/>
    <n v="74.06557377049181"/>
    <x v="4"/>
    <s v="classical music"/>
    <x v="2531"/>
    <d v="2015-08-14T22:59:00"/>
  </r>
  <r>
    <x v="0"/>
    <s v="US"/>
    <s v="USD"/>
    <x v="2529"/>
    <n v="1342556566"/>
    <b v="0"/>
    <n v="60"/>
    <b v="1"/>
    <s v="music/classical music"/>
    <n v="1.26125"/>
    <n v="84.083333333333329"/>
    <x v="4"/>
    <s v="classical music"/>
    <x v="2532"/>
    <d v="2012-08-16T15:22:46"/>
  </r>
  <r>
    <x v="0"/>
    <s v="US"/>
    <s v="USD"/>
    <x v="2530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x v="0"/>
    <s v="US"/>
    <s v="USD"/>
    <x v="2531"/>
    <n v="1257871712"/>
    <b v="0"/>
    <n v="14"/>
    <b v="1"/>
    <s v="music/classical music"/>
    <n v="1.05"/>
    <n v="150"/>
    <x v="4"/>
    <s v="classical music"/>
    <x v="2534"/>
    <d v="2010-01-01T01:00:00"/>
  </r>
  <r>
    <x v="0"/>
    <s v="US"/>
    <s v="USD"/>
    <x v="2532"/>
    <n v="1414781945"/>
    <b v="0"/>
    <n v="78"/>
    <b v="1"/>
    <s v="music/classical music"/>
    <n v="1.03775"/>
    <n v="266.08974358974359"/>
    <x v="4"/>
    <s v="classical music"/>
    <x v="2535"/>
    <d v="2014-12-01T14:59:05"/>
  </r>
  <r>
    <x v="0"/>
    <s v="US"/>
    <s v="USD"/>
    <x v="2533"/>
    <n v="1373337166"/>
    <b v="0"/>
    <n v="4"/>
    <b v="1"/>
    <s v="music/classical music"/>
    <n v="1.1599999999999999"/>
    <n v="7.25"/>
    <x v="4"/>
    <s v="classical music"/>
    <x v="2536"/>
    <d v="2013-07-29T21:32:46"/>
  </r>
  <r>
    <x v="0"/>
    <s v="US"/>
    <s v="USD"/>
    <x v="2534"/>
    <n v="1307028855"/>
    <b v="0"/>
    <n v="11"/>
    <b v="1"/>
    <s v="music/classical music"/>
    <n v="1.1000000000000001"/>
    <n v="100"/>
    <x v="4"/>
    <s v="classical music"/>
    <x v="2537"/>
    <d v="2011-08-01T10:34:15"/>
  </r>
  <r>
    <x v="0"/>
    <s v="US"/>
    <s v="USD"/>
    <x v="2535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x v="0"/>
    <s v="US"/>
    <s v="USD"/>
    <x v="2536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x v="0"/>
    <s v="US"/>
    <s v="USD"/>
    <x v="2537"/>
    <n v="1314720721"/>
    <b v="0"/>
    <n v="27"/>
    <b v="1"/>
    <s v="music/classical music"/>
    <n v="1.034"/>
    <n v="95.740740740740748"/>
    <x v="4"/>
    <s v="classical music"/>
    <x v="2540"/>
    <d v="2011-10-29T11:12:01"/>
  </r>
  <r>
    <x v="0"/>
    <s v="GB"/>
    <s v="GBP"/>
    <x v="253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x v="0"/>
    <s v="US"/>
    <s v="USD"/>
    <x v="2539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x v="0"/>
    <s v="US"/>
    <s v="USD"/>
    <x v="254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x v="0"/>
    <s v="US"/>
    <s v="USD"/>
    <x v="2541"/>
    <n v="1339158569"/>
    <b v="0"/>
    <n v="57"/>
    <b v="1"/>
    <s v="music/classical music"/>
    <n v="1.0082"/>
    <n v="88.438596491228068"/>
    <x v="4"/>
    <s v="classical music"/>
    <x v="2544"/>
    <d v="2012-07-08T07:29:29"/>
  </r>
  <r>
    <x v="0"/>
    <s v="US"/>
    <s v="USD"/>
    <x v="2542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x v="0"/>
    <s v="US"/>
    <s v="USD"/>
    <x v="2543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x v="0"/>
    <s v="US"/>
    <s v="USD"/>
    <x v="2544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x v="0"/>
    <s v="FR"/>
    <s v="EUR"/>
    <x v="2545"/>
    <n v="1473087637"/>
    <b v="0"/>
    <n v="37"/>
    <b v="1"/>
    <s v="music/classical music"/>
    <n v="1.0185"/>
    <n v="165.16216216216216"/>
    <x v="4"/>
    <s v="classical music"/>
    <x v="2548"/>
    <d v="2016-09-29T23:27:00"/>
  </r>
  <r>
    <x v="0"/>
    <s v="GB"/>
    <s v="GBP"/>
    <x v="2546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x v="0"/>
    <s v="US"/>
    <s v="USD"/>
    <x v="2547"/>
    <n v="1439392406"/>
    <b v="0"/>
    <n v="150"/>
    <b v="1"/>
    <s v="music/classical music"/>
    <n v="1.0084615384615385"/>
    <n v="43.7"/>
    <x v="4"/>
    <s v="classical music"/>
    <x v="2550"/>
    <d v="2015-10-07T22:59:00"/>
  </r>
  <r>
    <x v="0"/>
    <s v="US"/>
    <s v="USD"/>
    <x v="2548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x v="0"/>
    <s v="US"/>
    <s v="USD"/>
    <x v="2549"/>
    <n v="1486149981"/>
    <b v="0"/>
    <n v="18"/>
    <b v="1"/>
    <s v="music/classical music"/>
    <n v="1.0649999999999999"/>
    <n v="177.5"/>
    <x v="4"/>
    <s v="classical music"/>
    <x v="2552"/>
    <d v="2017-03-05T14:26:21"/>
  </r>
  <r>
    <x v="0"/>
    <s v="US"/>
    <s v="USD"/>
    <x v="2550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x v="0"/>
    <s v="US"/>
    <s v="USD"/>
    <x v="2551"/>
    <n v="1430445163"/>
    <b v="0"/>
    <n v="67"/>
    <b v="1"/>
    <s v="music/classical music"/>
    <n v="1.228"/>
    <n v="54.985074626865675"/>
    <x v="4"/>
    <s v="classical music"/>
    <x v="2554"/>
    <d v="2015-05-31T22:59:00"/>
  </r>
  <r>
    <x v="0"/>
    <s v="US"/>
    <s v="USD"/>
    <x v="2552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x v="0"/>
    <s v="US"/>
    <s v="USD"/>
    <x v="2553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x v="0"/>
    <s v="GB"/>
    <s v="GBP"/>
    <x v="2554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x v="0"/>
    <s v="AU"/>
    <s v="AUD"/>
    <x v="2555"/>
    <n v="1427747906"/>
    <b v="0"/>
    <n v="18"/>
    <b v="1"/>
    <s v="music/classical music"/>
    <n v="1.0888"/>
    <n v="75.611111111111114"/>
    <x v="4"/>
    <s v="classical music"/>
    <x v="2558"/>
    <d v="2015-05-01T08:59:00"/>
  </r>
  <r>
    <x v="0"/>
    <s v="US"/>
    <s v="USD"/>
    <x v="2556"/>
    <n v="1318539484"/>
    <b v="0"/>
    <n v="25"/>
    <b v="1"/>
    <s v="music/classical music"/>
    <n v="1.1125"/>
    <n v="35.6"/>
    <x v="4"/>
    <s v="classical music"/>
    <x v="2559"/>
    <d v="2011-11-15T14:37:00"/>
  </r>
  <r>
    <x v="0"/>
    <s v="GB"/>
    <s v="GBP"/>
    <x v="2557"/>
    <n v="1423090174"/>
    <b v="0"/>
    <n v="21"/>
    <b v="1"/>
    <s v="music/classical music"/>
    <n v="1.0009999999999999"/>
    <n v="143"/>
    <x v="4"/>
    <s v="classical music"/>
    <x v="2560"/>
    <d v="2015-03-06T17:49:34"/>
  </r>
  <r>
    <x v="1"/>
    <s v="CA"/>
    <s v="CAD"/>
    <x v="2558"/>
    <n v="1442148089"/>
    <b v="0"/>
    <n v="0"/>
    <b v="0"/>
    <s v="food/food trucks"/>
    <n v="0"/>
    <e v="#DIV/0!"/>
    <x v="7"/>
    <s v="food trucks"/>
    <x v="2561"/>
    <d v="2015-10-13T07:41:29"/>
  </r>
  <r>
    <x v="1"/>
    <s v="DE"/>
    <s v="EUR"/>
    <x v="2559"/>
    <n v="1471005339"/>
    <b v="0"/>
    <n v="3"/>
    <b v="0"/>
    <s v="food/food trucks"/>
    <n v="7.4999999999999997E-3"/>
    <n v="25"/>
    <x v="7"/>
    <s v="food trucks"/>
    <x v="2562"/>
    <d v="2016-10-11T07:35:39"/>
  </r>
  <r>
    <x v="1"/>
    <s v="US"/>
    <s v="USD"/>
    <x v="2560"/>
    <n v="1433042451"/>
    <b v="0"/>
    <n v="0"/>
    <b v="0"/>
    <s v="food/food trucks"/>
    <n v="0"/>
    <e v="#DIV/0!"/>
    <x v="7"/>
    <s v="food trucks"/>
    <x v="2563"/>
    <d v="2015-07-29T22:20:51"/>
  </r>
  <r>
    <x v="1"/>
    <s v="CA"/>
    <s v="CAD"/>
    <x v="2561"/>
    <n v="1404262699"/>
    <b v="0"/>
    <n v="0"/>
    <b v="0"/>
    <s v="food/food trucks"/>
    <n v="0"/>
    <e v="#DIV/0!"/>
    <x v="7"/>
    <s v="food trucks"/>
    <x v="2564"/>
    <d v="2014-07-31T19:58:19"/>
  </r>
  <r>
    <x v="1"/>
    <s v="US"/>
    <s v="USD"/>
    <x v="2562"/>
    <n v="1457710589"/>
    <b v="0"/>
    <n v="1"/>
    <b v="0"/>
    <s v="food/food trucks"/>
    <n v="0.01"/>
    <n v="100"/>
    <x v="7"/>
    <s v="food trucks"/>
    <x v="2565"/>
    <d v="2016-05-09T15:50:00"/>
  </r>
  <r>
    <x v="1"/>
    <s v="US"/>
    <s v="USD"/>
    <x v="2563"/>
    <n v="1406071948"/>
    <b v="0"/>
    <n v="0"/>
    <b v="0"/>
    <s v="food/food trucks"/>
    <n v="0"/>
    <e v="#DIV/0!"/>
    <x v="7"/>
    <s v="food trucks"/>
    <x v="2566"/>
    <d v="2014-08-21T18:32:28"/>
  </r>
  <r>
    <x v="1"/>
    <s v="US"/>
    <s v="USD"/>
    <x v="2564"/>
    <n v="1427231138"/>
    <b v="0"/>
    <n v="2"/>
    <b v="0"/>
    <s v="food/food trucks"/>
    <n v="2.6666666666666666E-3"/>
    <n v="60"/>
    <x v="7"/>
    <s v="food trucks"/>
    <x v="2567"/>
    <d v="2015-04-23T16:05:38"/>
  </r>
  <r>
    <x v="1"/>
    <s v="GB"/>
    <s v="GBP"/>
    <x v="2565"/>
    <n v="1470153594"/>
    <b v="0"/>
    <n v="1"/>
    <b v="0"/>
    <s v="food/food trucks"/>
    <n v="5.0000000000000001E-3"/>
    <n v="50"/>
    <x v="7"/>
    <s v="food trucks"/>
    <x v="2568"/>
    <d v="2016-09-01T10:59:54"/>
  </r>
  <r>
    <x v="1"/>
    <s v="US"/>
    <s v="USD"/>
    <x v="2566"/>
    <n v="1439865112"/>
    <b v="0"/>
    <n v="2"/>
    <b v="0"/>
    <s v="food/food trucks"/>
    <n v="2.2307692307692306E-2"/>
    <n v="72.5"/>
    <x v="7"/>
    <s v="food trucks"/>
    <x v="2569"/>
    <d v="2015-09-16T21:31:52"/>
  </r>
  <r>
    <x v="1"/>
    <s v="US"/>
    <s v="USD"/>
    <x v="2567"/>
    <n v="1483998035"/>
    <b v="0"/>
    <n v="2"/>
    <b v="0"/>
    <s v="food/food trucks"/>
    <n v="8.4285714285714294E-3"/>
    <n v="29.5"/>
    <x v="7"/>
    <s v="food trucks"/>
    <x v="2570"/>
    <d v="2017-02-08T16:40:35"/>
  </r>
  <r>
    <x v="1"/>
    <s v="AU"/>
    <s v="AUD"/>
    <x v="2568"/>
    <n v="1458461521"/>
    <b v="0"/>
    <n v="4"/>
    <b v="0"/>
    <s v="food/food trucks"/>
    <n v="2.5000000000000001E-3"/>
    <n v="62.5"/>
    <x v="7"/>
    <s v="food trucks"/>
    <x v="2571"/>
    <d v="2016-05-19T03:12:01"/>
  </r>
  <r>
    <x v="1"/>
    <s v="US"/>
    <s v="USD"/>
    <x v="2569"/>
    <n v="1426301517"/>
    <b v="0"/>
    <n v="0"/>
    <b v="0"/>
    <s v="food/food trucks"/>
    <n v="0"/>
    <e v="#DIV/0!"/>
    <x v="7"/>
    <s v="food trucks"/>
    <x v="2572"/>
    <d v="2015-04-12T21:51:57"/>
  </r>
  <r>
    <x v="1"/>
    <s v="US"/>
    <s v="USD"/>
    <x v="2570"/>
    <n v="1404915149"/>
    <b v="0"/>
    <n v="0"/>
    <b v="0"/>
    <s v="food/food trucks"/>
    <n v="0"/>
    <e v="#DIV/0!"/>
    <x v="7"/>
    <s v="food trucks"/>
    <x v="2573"/>
    <d v="2014-08-23T09:12:29"/>
  </r>
  <r>
    <x v="1"/>
    <s v="US"/>
    <s v="USD"/>
    <x v="2571"/>
    <n v="1461786545"/>
    <b v="0"/>
    <n v="0"/>
    <b v="0"/>
    <s v="food/food trucks"/>
    <n v="0"/>
    <e v="#DIV/0!"/>
    <x v="7"/>
    <s v="food trucks"/>
    <x v="2574"/>
    <d v="2016-05-18T14:49:05"/>
  </r>
  <r>
    <x v="1"/>
    <s v="US"/>
    <s v="USD"/>
    <x v="2572"/>
    <n v="1418438194"/>
    <b v="0"/>
    <n v="0"/>
    <b v="0"/>
    <s v="food/food trucks"/>
    <n v="0"/>
    <e v="#DIV/0!"/>
    <x v="7"/>
    <s v="food trucks"/>
    <x v="2575"/>
    <d v="2015-01-11T21:36:34"/>
  </r>
  <r>
    <x v="1"/>
    <s v="US"/>
    <s v="USD"/>
    <x v="2573"/>
    <n v="1424823247"/>
    <b v="0"/>
    <n v="0"/>
    <b v="0"/>
    <s v="food/food trucks"/>
    <n v="0"/>
    <e v="#DIV/0!"/>
    <x v="7"/>
    <s v="food trucks"/>
    <x v="2576"/>
    <d v="2015-04-10T18:14:07"/>
  </r>
  <r>
    <x v="1"/>
    <s v="US"/>
    <s v="USD"/>
    <x v="2574"/>
    <n v="1405021297"/>
    <b v="0"/>
    <n v="0"/>
    <b v="0"/>
    <s v="food/food trucks"/>
    <n v="0"/>
    <e v="#DIV/0!"/>
    <x v="7"/>
    <s v="food trucks"/>
    <x v="2577"/>
    <d v="2014-08-04T14:41:37"/>
  </r>
  <r>
    <x v="1"/>
    <s v="US"/>
    <s v="USD"/>
    <x v="2575"/>
    <n v="1440203579"/>
    <b v="0"/>
    <n v="0"/>
    <b v="0"/>
    <s v="food/food trucks"/>
    <n v="0"/>
    <e v="#DIV/0!"/>
    <x v="7"/>
    <s v="food trucks"/>
    <x v="2578"/>
    <d v="2015-10-09T12:00:00"/>
  </r>
  <r>
    <x v="1"/>
    <s v="US"/>
    <s v="USD"/>
    <x v="2576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x v="1"/>
    <s v="US"/>
    <s v="USD"/>
    <x v="2577"/>
    <n v="1429170603"/>
    <b v="0"/>
    <n v="2"/>
    <b v="0"/>
    <s v="food/food trucks"/>
    <n v="6.0000000000000001E-3"/>
    <n v="25.5"/>
    <x v="7"/>
    <s v="food trucks"/>
    <x v="2580"/>
    <d v="2015-05-15T22:00:00"/>
  </r>
  <r>
    <x v="2"/>
    <s v="US"/>
    <s v="USD"/>
    <x v="2578"/>
    <n v="1445094298"/>
    <b v="0"/>
    <n v="11"/>
    <b v="0"/>
    <s v="food/food trucks"/>
    <n v="0.106"/>
    <n v="48.18181818181818"/>
    <x v="7"/>
    <s v="food trucks"/>
    <x v="2581"/>
    <d v="2015-11-16T11:04:58"/>
  </r>
  <r>
    <x v="2"/>
    <s v="US"/>
    <s v="USD"/>
    <x v="2579"/>
    <n v="1475192634"/>
    <b v="0"/>
    <n v="1"/>
    <b v="0"/>
    <s v="food/food trucks"/>
    <n v="1.1111111111111112E-5"/>
    <n v="1"/>
    <x v="7"/>
    <s v="food trucks"/>
    <x v="2582"/>
    <d v="2016-10-29T18:43:54"/>
  </r>
  <r>
    <x v="2"/>
    <s v="US"/>
    <s v="USD"/>
    <x v="2580"/>
    <n v="1421346480"/>
    <b v="0"/>
    <n v="5"/>
    <b v="0"/>
    <s v="food/food trucks"/>
    <n v="5.0000000000000001E-3"/>
    <n v="1"/>
    <x v="7"/>
    <s v="food trucks"/>
    <x v="2583"/>
    <d v="2015-03-16T12:28:00"/>
  </r>
  <r>
    <x v="2"/>
    <s v="US"/>
    <s v="USD"/>
    <x v="2581"/>
    <n v="1431749369"/>
    <b v="0"/>
    <n v="0"/>
    <b v="0"/>
    <s v="food/food trucks"/>
    <n v="0"/>
    <e v="#DIV/0!"/>
    <x v="7"/>
    <s v="food trucks"/>
    <x v="2584"/>
    <d v="2015-06-14T23:09:29"/>
  </r>
  <r>
    <x v="2"/>
    <s v="US"/>
    <s v="USD"/>
    <x v="2582"/>
    <n v="1402009632"/>
    <b v="0"/>
    <n v="1"/>
    <b v="0"/>
    <s v="food/food trucks"/>
    <n v="1.6666666666666668E-3"/>
    <n v="50"/>
    <x v="7"/>
    <s v="food trucks"/>
    <x v="2585"/>
    <d v="2014-07-05T18:07:12"/>
  </r>
  <r>
    <x v="2"/>
    <s v="GB"/>
    <s v="GBP"/>
    <x v="2583"/>
    <n v="1448438136"/>
    <b v="0"/>
    <n v="1"/>
    <b v="0"/>
    <s v="food/food trucks"/>
    <n v="1.6666666666666668E-3"/>
    <n v="5"/>
    <x v="7"/>
    <s v="food trucks"/>
    <x v="2586"/>
    <d v="2015-12-25T02:55:36"/>
  </r>
  <r>
    <x v="2"/>
    <s v="US"/>
    <s v="USD"/>
    <x v="2584"/>
    <n v="1448899953"/>
    <b v="0"/>
    <n v="6"/>
    <b v="0"/>
    <s v="food/food trucks"/>
    <n v="2.4340000000000001E-2"/>
    <n v="202.83333333333334"/>
    <x v="7"/>
    <s v="food trucks"/>
    <x v="2587"/>
    <d v="2015-12-30T11:12:33"/>
  </r>
  <r>
    <x v="2"/>
    <s v="US"/>
    <s v="USD"/>
    <x v="2585"/>
    <n v="1423325626"/>
    <b v="0"/>
    <n v="8"/>
    <b v="0"/>
    <s v="food/food trucks"/>
    <n v="3.8833333333333331E-2"/>
    <n v="29.125"/>
    <x v="7"/>
    <s v="food trucks"/>
    <x v="2588"/>
    <d v="2015-03-31T08:14:00"/>
  </r>
  <r>
    <x v="2"/>
    <s v="DK"/>
    <s v="DKK"/>
    <x v="2586"/>
    <n v="1456145527"/>
    <b v="0"/>
    <n v="1"/>
    <b v="0"/>
    <s v="food/food trucks"/>
    <n v="1E-4"/>
    <n v="5"/>
    <x v="7"/>
    <s v="food trucks"/>
    <x v="2589"/>
    <d v="2016-03-23T06:52:07"/>
  </r>
  <r>
    <x v="2"/>
    <s v="AU"/>
    <s v="AUD"/>
    <x v="2587"/>
    <n v="1453212497"/>
    <b v="0"/>
    <n v="0"/>
    <b v="0"/>
    <s v="food/food trucks"/>
    <n v="0"/>
    <e v="#DIV/0!"/>
    <x v="7"/>
    <s v="food trucks"/>
    <x v="2590"/>
    <d v="2016-01-26T09:08:17"/>
  </r>
  <r>
    <x v="2"/>
    <s v="US"/>
    <s v="USD"/>
    <x v="2588"/>
    <n v="1452721524"/>
    <b v="0"/>
    <n v="2"/>
    <b v="0"/>
    <s v="food/food trucks"/>
    <n v="1.7333333333333333E-2"/>
    <n v="13"/>
    <x v="7"/>
    <s v="food trucks"/>
    <x v="2591"/>
    <d v="2016-03-13T15:45:24"/>
  </r>
  <r>
    <x v="2"/>
    <s v="US"/>
    <s v="USD"/>
    <x v="2589"/>
    <n v="1409944421"/>
    <b v="0"/>
    <n v="1"/>
    <b v="0"/>
    <s v="food/food trucks"/>
    <n v="1.6666666666666668E-3"/>
    <n v="50"/>
    <x v="7"/>
    <s v="food trucks"/>
    <x v="2592"/>
    <d v="2014-10-05T14:13:41"/>
  </r>
  <r>
    <x v="2"/>
    <s v="US"/>
    <s v="USD"/>
    <x v="2590"/>
    <n v="1427401026"/>
    <b v="0"/>
    <n v="0"/>
    <b v="0"/>
    <s v="food/food trucks"/>
    <n v="0"/>
    <e v="#DIV/0!"/>
    <x v="7"/>
    <s v="food trucks"/>
    <x v="2593"/>
    <d v="2015-04-25T15:17:06"/>
  </r>
  <r>
    <x v="2"/>
    <s v="US"/>
    <s v="USD"/>
    <x v="2591"/>
    <n v="1404861228"/>
    <b v="0"/>
    <n v="1"/>
    <b v="0"/>
    <s v="food/food trucks"/>
    <n v="1.2500000000000001E-5"/>
    <n v="1"/>
    <x v="7"/>
    <s v="food trucks"/>
    <x v="2594"/>
    <d v="2014-08-07T18:13:48"/>
  </r>
  <r>
    <x v="2"/>
    <s v="US"/>
    <s v="USD"/>
    <x v="2592"/>
    <n v="1485323500"/>
    <b v="0"/>
    <n v="19"/>
    <b v="0"/>
    <s v="food/food trucks"/>
    <n v="0.12166666666666667"/>
    <n v="96.05263157894737"/>
    <x v="7"/>
    <s v="food trucks"/>
    <x v="2595"/>
    <d v="2017-02-24T00:51:40"/>
  </r>
  <r>
    <x v="2"/>
    <s v="CA"/>
    <s v="CAD"/>
    <x v="2593"/>
    <n v="1404835009"/>
    <b v="0"/>
    <n v="27"/>
    <b v="0"/>
    <s v="food/food trucks"/>
    <n v="0.23588571428571428"/>
    <n v="305.77777777777777"/>
    <x v="7"/>
    <s v="food trucks"/>
    <x v="2596"/>
    <d v="2014-08-07T10:56:49"/>
  </r>
  <r>
    <x v="2"/>
    <s v="GB"/>
    <s v="GBP"/>
    <x v="2594"/>
    <n v="1463731917"/>
    <b v="0"/>
    <n v="7"/>
    <b v="0"/>
    <s v="food/food trucks"/>
    <n v="5.6666666666666664E-2"/>
    <n v="12.142857142857142"/>
    <x v="7"/>
    <s v="food trucks"/>
    <x v="2597"/>
    <d v="2016-06-19T03:11:57"/>
  </r>
  <r>
    <x v="2"/>
    <s v="US"/>
    <s v="USD"/>
    <x v="2595"/>
    <n v="1440447001"/>
    <b v="0"/>
    <n v="14"/>
    <b v="0"/>
    <s v="food/food trucks"/>
    <n v="0.39"/>
    <n v="83.571428571428569"/>
    <x v="7"/>
    <s v="food trucks"/>
    <x v="2598"/>
    <d v="2015-09-23T15:10:01"/>
  </r>
  <r>
    <x v="2"/>
    <s v="US"/>
    <s v="USD"/>
    <x v="2596"/>
    <n v="1403201147"/>
    <b v="0"/>
    <n v="5"/>
    <b v="0"/>
    <s v="food/food trucks"/>
    <n v="9.9546510341776348E-3"/>
    <n v="18"/>
    <x v="7"/>
    <s v="food trucks"/>
    <x v="2599"/>
    <d v="2014-08-03T13:05:47"/>
  </r>
  <r>
    <x v="2"/>
    <s v="US"/>
    <s v="USD"/>
    <x v="2597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x v="0"/>
    <s v="US"/>
    <s v="USD"/>
    <x v="2598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x v="0"/>
    <s v="US"/>
    <s v="USD"/>
    <x v="2599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x v="0"/>
    <s v="US"/>
    <s v="USD"/>
    <x v="2600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x v="0"/>
    <s v="US"/>
    <s v="USD"/>
    <x v="2601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x v="0"/>
    <s v="US"/>
    <s v="USD"/>
    <x v="2602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x v="0"/>
    <s v="US"/>
    <s v="USD"/>
    <x v="2603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x v="0"/>
    <s v="US"/>
    <s v="USD"/>
    <x v="2604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x v="0"/>
    <s v="US"/>
    <s v="USD"/>
    <x v="2605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x v="0"/>
    <s v="US"/>
    <s v="USD"/>
    <x v="2606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x v="0"/>
    <s v="US"/>
    <s v="USD"/>
    <x v="2607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x v="0"/>
    <s v="DE"/>
    <s v="EUR"/>
    <x v="2608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x v="0"/>
    <s v="US"/>
    <s v="USD"/>
    <x v="2609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x v="0"/>
    <s v="US"/>
    <s v="USD"/>
    <x v="2610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x v="0"/>
    <s v="US"/>
    <s v="USD"/>
    <x v="2611"/>
    <n v="1396371612"/>
    <b v="1"/>
    <n v="100"/>
    <b v="1"/>
    <s v="technology/space exploration"/>
    <n v="1.02"/>
    <n v="107.1"/>
    <x v="2"/>
    <s v="space exploration"/>
    <x v="2614"/>
    <d v="2014-04-30T00:00:00"/>
  </r>
  <r>
    <x v="0"/>
    <s v="GB"/>
    <s v="GBP"/>
    <x v="2612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x v="0"/>
    <s v="US"/>
    <s v="USD"/>
    <x v="2613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x v="0"/>
    <s v="US"/>
    <s v="USD"/>
    <x v="2614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x v="0"/>
    <s v="US"/>
    <s v="USD"/>
    <x v="2615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x v="0"/>
    <s v="US"/>
    <s v="USD"/>
    <x v="2616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x v="0"/>
    <s v="AU"/>
    <s v="AUD"/>
    <x v="2617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x v="0"/>
    <s v="US"/>
    <s v="USD"/>
    <x v="261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x v="0"/>
    <s v="IT"/>
    <s v="EUR"/>
    <x v="2619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x v="0"/>
    <s v="US"/>
    <s v="USD"/>
    <x v="2620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x v="0"/>
    <s v="US"/>
    <s v="USD"/>
    <x v="2621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x v="0"/>
    <s v="DE"/>
    <s v="EUR"/>
    <x v="2622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x v="0"/>
    <s v="US"/>
    <s v="USD"/>
    <x v="2623"/>
    <n v="1430751869"/>
    <b v="0"/>
    <n v="50"/>
    <b v="1"/>
    <s v="technology/space exploration"/>
    <n v="1.1200000000000001"/>
    <n v="56"/>
    <x v="2"/>
    <s v="space exploration"/>
    <x v="2626"/>
    <d v="2015-06-03T10:04:29"/>
  </r>
  <r>
    <x v="0"/>
    <s v="US"/>
    <s v="USD"/>
    <x v="2624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x v="0"/>
    <s v="US"/>
    <s v="USD"/>
    <x v="2625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x v="0"/>
    <s v="GB"/>
    <s v="GBP"/>
    <x v="2626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x v="0"/>
    <s v="AU"/>
    <s v="AUD"/>
    <x v="2627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x v="0"/>
    <s v="US"/>
    <s v="USD"/>
    <x v="2628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x v="0"/>
    <s v="US"/>
    <s v="USD"/>
    <x v="262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x v="0"/>
    <s v="US"/>
    <s v="USD"/>
    <x v="263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x v="0"/>
    <s v="US"/>
    <s v="USD"/>
    <x v="263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x v="0"/>
    <s v="CA"/>
    <s v="CAD"/>
    <x v="2632"/>
    <n v="1422917361"/>
    <b v="0"/>
    <n v="84"/>
    <b v="1"/>
    <s v="technology/space exploration"/>
    <n v="1"/>
    <n v="136.9047619047619"/>
    <x v="2"/>
    <s v="space exploration"/>
    <x v="2635"/>
    <d v="2015-03-09T16:49:21"/>
  </r>
  <r>
    <x v="0"/>
    <s v="US"/>
    <s v="USD"/>
    <x v="2633"/>
    <n v="1474641914"/>
    <b v="0"/>
    <n v="50"/>
    <b v="1"/>
    <s v="technology/space exploration"/>
    <n v="1.873"/>
    <n v="37.46"/>
    <x v="2"/>
    <s v="space exploration"/>
    <x v="2636"/>
    <d v="2016-10-15T20:00:00"/>
  </r>
  <r>
    <x v="0"/>
    <s v="US"/>
    <s v="USD"/>
    <x v="2634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x v="0"/>
    <s v="US"/>
    <s v="USD"/>
    <x v="263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x v="0"/>
    <s v="GB"/>
    <s v="GBP"/>
    <x v="2636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x v="0"/>
    <s v="US"/>
    <s v="USD"/>
    <x v="2637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x v="2"/>
    <s v="US"/>
    <s v="USD"/>
    <x v="2638"/>
    <n v="1409341863"/>
    <b v="0"/>
    <n v="1"/>
    <b v="0"/>
    <s v="technology/space exploration"/>
    <n v="0.01"/>
    <n v="15"/>
    <x v="2"/>
    <s v="space exploration"/>
    <x v="2641"/>
    <d v="2014-09-15T15:09:00"/>
  </r>
  <r>
    <x v="2"/>
    <s v="DE"/>
    <s v="EUR"/>
    <x v="2639"/>
    <n v="1465970108"/>
    <b v="0"/>
    <n v="0"/>
    <b v="0"/>
    <s v="technology/space exploration"/>
    <n v="0"/>
    <e v="#DIV/0!"/>
    <x v="2"/>
    <s v="space exploration"/>
    <x v="2642"/>
    <d v="2016-07-15T01:57:00"/>
  </r>
  <r>
    <x v="1"/>
    <s v="US"/>
    <s v="USD"/>
    <x v="323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x v="1"/>
    <s v="US"/>
    <s v="USD"/>
    <x v="2640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x v="1"/>
    <s v="AU"/>
    <s v="AUD"/>
    <x v="2641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x v="1"/>
    <s v="US"/>
    <s v="USD"/>
    <x v="2642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x v="1"/>
    <s v="CA"/>
    <s v="CAD"/>
    <x v="2643"/>
    <n v="1436941019"/>
    <b v="0"/>
    <n v="3"/>
    <b v="0"/>
    <s v="technology/space exploration"/>
    <n v="1.44E-2"/>
    <n v="12"/>
    <x v="2"/>
    <s v="space exploration"/>
    <x v="2647"/>
    <d v="2015-08-14T01:16:59"/>
  </r>
  <r>
    <x v="1"/>
    <s v="US"/>
    <s v="USD"/>
    <x v="2644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x v="1"/>
    <s v="US"/>
    <s v="USD"/>
    <x v="2645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x v="1"/>
    <s v="US"/>
    <s v="USD"/>
    <x v="2646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x v="1"/>
    <s v="US"/>
    <s v="USD"/>
    <x v="2647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x v="1"/>
    <s v="AU"/>
    <s v="AUD"/>
    <x v="2648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x v="1"/>
    <s v="US"/>
    <s v="USD"/>
    <x v="2649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x v="1"/>
    <s v="US"/>
    <s v="USD"/>
    <x v="2650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x v="1"/>
    <s v="US"/>
    <s v="USD"/>
    <x v="2651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x v="1"/>
    <s v="US"/>
    <s v="USD"/>
    <x v="2652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x v="1"/>
    <s v="US"/>
    <s v="USD"/>
    <x v="2653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x v="1"/>
    <s v="US"/>
    <s v="USD"/>
    <x v="265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x v="1"/>
    <s v="US"/>
    <s v="USD"/>
    <x v="2655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x v="1"/>
    <s v="US"/>
    <s v="USD"/>
    <x v="2656"/>
    <n v="1443200818"/>
    <b v="0"/>
    <n v="5"/>
    <b v="0"/>
    <s v="technology/space exploration"/>
    <n v="9.5E-4"/>
    <n v="3.8"/>
    <x v="2"/>
    <s v="space exploration"/>
    <x v="2660"/>
    <d v="2015-11-24T13:06:58"/>
  </r>
  <r>
    <x v="0"/>
    <s v="US"/>
    <s v="USD"/>
    <x v="2657"/>
    <n v="1380150010"/>
    <b v="0"/>
    <n v="60"/>
    <b v="1"/>
    <s v="technology/makerspaces"/>
    <n v="1.0289999999999999"/>
    <n v="85.75"/>
    <x v="2"/>
    <s v="makerspaces"/>
    <x v="2661"/>
    <d v="2013-10-25T18:00:10"/>
  </r>
  <r>
    <x v="0"/>
    <s v="US"/>
    <s v="USD"/>
    <x v="2658"/>
    <n v="1437587713"/>
    <b v="0"/>
    <n v="80"/>
    <b v="1"/>
    <s v="technology/makerspaces"/>
    <n v="1.0680000000000001"/>
    <n v="267"/>
    <x v="2"/>
    <s v="makerspaces"/>
    <x v="2662"/>
    <d v="2015-08-21T12:55:13"/>
  </r>
  <r>
    <x v="0"/>
    <s v="CA"/>
    <s v="CAD"/>
    <x v="2659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x v="0"/>
    <s v="US"/>
    <s v="USD"/>
    <x v="266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x v="0"/>
    <s v="US"/>
    <s v="USD"/>
    <x v="2661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x v="0"/>
    <s v="US"/>
    <s v="USD"/>
    <x v="2662"/>
    <n v="1440008439"/>
    <b v="0"/>
    <n v="206"/>
    <b v="1"/>
    <s v="technology/makerspaces"/>
    <n v="1.592951"/>
    <n v="77.327718446601949"/>
    <x v="2"/>
    <s v="makerspaces"/>
    <x v="2666"/>
    <d v="2015-09-25T16:00:00"/>
  </r>
  <r>
    <x v="0"/>
    <s v="US"/>
    <s v="USD"/>
    <x v="2663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x v="0"/>
    <s v="CA"/>
    <s v="CAD"/>
    <x v="2664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x v="0"/>
    <s v="US"/>
    <s v="USD"/>
    <x v="2665"/>
    <n v="1447203096"/>
    <b v="0"/>
    <n v="11"/>
    <b v="1"/>
    <s v="technology/makerspaces"/>
    <n v="1.25125"/>
    <n v="91"/>
    <x v="2"/>
    <s v="makerspaces"/>
    <x v="2669"/>
    <d v="2016-01-09T19:51:36"/>
  </r>
  <r>
    <x v="2"/>
    <s v="AU"/>
    <s v="AUD"/>
    <x v="2666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x v="2"/>
    <s v="US"/>
    <s v="USD"/>
    <x v="2667"/>
    <n v="1416419916"/>
    <b v="1"/>
    <n v="84"/>
    <b v="0"/>
    <s v="technology/makerspaces"/>
    <n v="0.11344"/>
    <n v="33.761904761904759"/>
    <x v="2"/>
    <s v="makerspaces"/>
    <x v="2671"/>
    <d v="2014-12-19T14:38:00"/>
  </r>
  <r>
    <x v="2"/>
    <s v="US"/>
    <s v="USD"/>
    <x v="2668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x v="2"/>
    <s v="US"/>
    <s v="USD"/>
    <x v="2669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x v="2"/>
    <s v="US"/>
    <s v="USD"/>
    <x v="267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x v="2"/>
    <s v="US"/>
    <s v="USD"/>
    <x v="2671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x v="2"/>
    <s v="CA"/>
    <s v="CAD"/>
    <x v="2672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x v="2"/>
    <s v="US"/>
    <s v="USD"/>
    <x v="267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x v="2"/>
    <s v="ES"/>
    <s v="EUR"/>
    <x v="2674"/>
    <n v="1440529765"/>
    <b v="0"/>
    <n v="2"/>
    <b v="0"/>
    <s v="technology/makerspaces"/>
    <n v="1.3750000000000001E-4"/>
    <n v="550"/>
    <x v="2"/>
    <s v="makerspaces"/>
    <x v="2678"/>
    <d v="2015-09-24T14:09:25"/>
  </r>
  <r>
    <x v="2"/>
    <s v="US"/>
    <s v="USD"/>
    <x v="2675"/>
    <n v="1422489694"/>
    <b v="0"/>
    <n v="3"/>
    <b v="0"/>
    <s v="technology/makerspaces"/>
    <n v="3.3E-3"/>
    <n v="44"/>
    <x v="2"/>
    <s v="makerspaces"/>
    <x v="2679"/>
    <d v="2015-02-27T19:01:34"/>
  </r>
  <r>
    <x v="2"/>
    <s v="ES"/>
    <s v="EUR"/>
    <x v="2676"/>
    <n v="1457327091"/>
    <b v="0"/>
    <n v="4"/>
    <b v="0"/>
    <s v="technology/makerspaces"/>
    <n v="8.6250000000000007E-3"/>
    <n v="69"/>
    <x v="2"/>
    <s v="makerspaces"/>
    <x v="2680"/>
    <d v="2016-04-05T23:04:51"/>
  </r>
  <r>
    <x v="2"/>
    <s v="US"/>
    <s v="USD"/>
    <x v="2677"/>
    <n v="1402867750"/>
    <b v="0"/>
    <n v="2"/>
    <b v="0"/>
    <s v="food/food trucks"/>
    <n v="6.875E-3"/>
    <n v="27.5"/>
    <x v="7"/>
    <s v="food trucks"/>
    <x v="2681"/>
    <d v="2014-07-10T16:29:10"/>
  </r>
  <r>
    <x v="2"/>
    <s v="US"/>
    <s v="USD"/>
    <x v="2678"/>
    <n v="1413838540"/>
    <b v="0"/>
    <n v="20"/>
    <b v="0"/>
    <s v="food/food trucks"/>
    <n v="0.28299999999999997"/>
    <n v="84.9"/>
    <x v="7"/>
    <s v="food trucks"/>
    <x v="2682"/>
    <d v="2014-11-22T00:59:00"/>
  </r>
  <r>
    <x v="2"/>
    <s v="US"/>
    <s v="USD"/>
    <x v="2679"/>
    <n v="1422641240"/>
    <b v="0"/>
    <n v="3"/>
    <b v="0"/>
    <s v="food/food trucks"/>
    <n v="2.3999999999999998E-3"/>
    <n v="12"/>
    <x v="7"/>
    <s v="food trucks"/>
    <x v="2683"/>
    <d v="2015-03-01T13:07:20"/>
  </r>
  <r>
    <x v="2"/>
    <s v="US"/>
    <s v="USD"/>
    <x v="2680"/>
    <n v="1404165425"/>
    <b v="0"/>
    <n v="4"/>
    <b v="0"/>
    <s v="food/food trucks"/>
    <n v="1.1428571428571429E-2"/>
    <n v="200"/>
    <x v="7"/>
    <s v="food trucks"/>
    <x v="2684"/>
    <d v="2014-08-09T16:57:05"/>
  </r>
  <r>
    <x v="2"/>
    <s v="US"/>
    <s v="USD"/>
    <x v="2681"/>
    <n v="1424968930"/>
    <b v="0"/>
    <n v="1"/>
    <b v="0"/>
    <s v="food/food trucks"/>
    <n v="2.0000000000000001E-4"/>
    <n v="10"/>
    <x v="7"/>
    <s v="food trucks"/>
    <x v="2685"/>
    <d v="2015-04-27T10:42:10"/>
  </r>
  <r>
    <x v="2"/>
    <s v="US"/>
    <s v="USD"/>
    <x v="2682"/>
    <n v="1410391423"/>
    <b v="0"/>
    <n v="0"/>
    <b v="0"/>
    <s v="food/food trucks"/>
    <n v="0"/>
    <e v="#DIV/0!"/>
    <x v="7"/>
    <s v="food trucks"/>
    <x v="2686"/>
    <d v="2014-09-30T18:23:43"/>
  </r>
  <r>
    <x v="2"/>
    <s v="US"/>
    <s v="USD"/>
    <x v="2683"/>
    <n v="1432999318"/>
    <b v="0"/>
    <n v="0"/>
    <b v="0"/>
    <s v="food/food trucks"/>
    <n v="0"/>
    <e v="#DIV/0!"/>
    <x v="7"/>
    <s v="food trucks"/>
    <x v="2687"/>
    <d v="2015-06-29T10:21:58"/>
  </r>
  <r>
    <x v="2"/>
    <s v="US"/>
    <s v="USD"/>
    <x v="2684"/>
    <n v="1422067870"/>
    <b v="0"/>
    <n v="14"/>
    <b v="0"/>
    <s v="food/food trucks"/>
    <n v="1.48E-3"/>
    <n v="5.2857142857142856"/>
    <x v="7"/>
    <s v="food trucks"/>
    <x v="2688"/>
    <d v="2015-02-23T22:00:00"/>
  </r>
  <r>
    <x v="2"/>
    <s v="US"/>
    <s v="USD"/>
    <x v="2685"/>
    <n v="1467327890"/>
    <b v="0"/>
    <n v="1"/>
    <b v="0"/>
    <s v="food/food trucks"/>
    <n v="2.8571428571428571E-5"/>
    <n v="1"/>
    <x v="7"/>
    <s v="food trucks"/>
    <x v="2689"/>
    <d v="2016-07-30T18:04:50"/>
  </r>
  <r>
    <x v="2"/>
    <s v="US"/>
    <s v="USD"/>
    <x v="2686"/>
    <n v="1429410676"/>
    <b v="0"/>
    <n v="118"/>
    <b v="0"/>
    <s v="food/food trucks"/>
    <n v="0.107325"/>
    <n v="72.762711864406782"/>
    <x v="7"/>
    <s v="food trucks"/>
    <x v="2690"/>
    <d v="2015-06-02T21:31:16"/>
  </r>
  <r>
    <x v="2"/>
    <s v="CA"/>
    <s v="CAD"/>
    <x v="2687"/>
    <n v="1427390557"/>
    <b v="0"/>
    <n v="2"/>
    <b v="0"/>
    <s v="food/food trucks"/>
    <n v="5.3846153846153844E-4"/>
    <n v="17.5"/>
    <x v="7"/>
    <s v="food trucks"/>
    <x v="2691"/>
    <d v="2015-05-10T12:22:37"/>
  </r>
  <r>
    <x v="2"/>
    <s v="US"/>
    <s v="USD"/>
    <x v="2688"/>
    <n v="1424678460"/>
    <b v="0"/>
    <n v="1"/>
    <b v="0"/>
    <s v="food/food trucks"/>
    <n v="7.1428571428571426E-3"/>
    <n v="25"/>
    <x v="7"/>
    <s v="food trucks"/>
    <x v="2692"/>
    <d v="2015-03-25T02:01:00"/>
  </r>
  <r>
    <x v="2"/>
    <s v="US"/>
    <s v="USD"/>
    <x v="2689"/>
    <n v="1405307966"/>
    <b v="0"/>
    <n v="3"/>
    <b v="0"/>
    <s v="food/food trucks"/>
    <n v="8.0000000000000002E-3"/>
    <n v="13.333333333333334"/>
    <x v="7"/>
    <s v="food trucks"/>
    <x v="2693"/>
    <d v="2014-08-12T22:19:26"/>
  </r>
  <r>
    <x v="2"/>
    <s v="US"/>
    <s v="USD"/>
    <x v="2690"/>
    <n v="1409109739"/>
    <b v="0"/>
    <n v="1"/>
    <b v="0"/>
    <s v="food/food trucks"/>
    <n v="3.3333333333333335E-5"/>
    <n v="1"/>
    <x v="7"/>
    <s v="food trucks"/>
    <x v="2694"/>
    <d v="2014-09-25T22:22:19"/>
  </r>
  <r>
    <x v="2"/>
    <s v="US"/>
    <s v="USD"/>
    <x v="2691"/>
    <n v="1423801318"/>
    <b v="0"/>
    <n v="3"/>
    <b v="0"/>
    <s v="food/food trucks"/>
    <n v="4.7333333333333333E-3"/>
    <n v="23.666666666666668"/>
    <x v="7"/>
    <s v="food trucks"/>
    <x v="2695"/>
    <d v="2015-04-13T22:21:58"/>
  </r>
  <r>
    <x v="2"/>
    <s v="US"/>
    <s v="USD"/>
    <x v="2692"/>
    <n v="1416600960"/>
    <b v="0"/>
    <n v="38"/>
    <b v="0"/>
    <s v="food/food trucks"/>
    <n v="5.6500000000000002E-2"/>
    <n v="89.21052631578948"/>
    <x v="7"/>
    <s v="food trucks"/>
    <x v="2696"/>
    <d v="2014-12-25T15:16:00"/>
  </r>
  <r>
    <x v="2"/>
    <s v="US"/>
    <s v="USD"/>
    <x v="2693"/>
    <n v="1435876423"/>
    <b v="0"/>
    <n v="52"/>
    <b v="0"/>
    <s v="food/food trucks"/>
    <n v="0.26352173913043481"/>
    <n v="116.55769230769231"/>
    <x v="7"/>
    <s v="food trucks"/>
    <x v="2697"/>
    <d v="2015-08-02T17:00:00"/>
  </r>
  <r>
    <x v="2"/>
    <s v="US"/>
    <s v="USD"/>
    <x v="2694"/>
    <n v="1401312808"/>
    <b v="0"/>
    <n v="2"/>
    <b v="0"/>
    <s v="food/food trucks"/>
    <n v="3.2512500000000002E-3"/>
    <n v="13.005000000000001"/>
    <x v="7"/>
    <s v="food trucks"/>
    <x v="2698"/>
    <d v="2014-06-27T16:33:28"/>
  </r>
  <r>
    <x v="2"/>
    <s v="CA"/>
    <s v="CAD"/>
    <x v="2695"/>
    <n v="1404941463"/>
    <b v="0"/>
    <n v="0"/>
    <b v="0"/>
    <s v="food/food trucks"/>
    <n v="0"/>
    <e v="#DIV/0!"/>
    <x v="7"/>
    <s v="food trucks"/>
    <x v="2699"/>
    <d v="2014-08-08T16:31:03"/>
  </r>
  <r>
    <x v="2"/>
    <s v="US"/>
    <s v="USD"/>
    <x v="2696"/>
    <n v="1408481972"/>
    <b v="0"/>
    <n v="4"/>
    <b v="0"/>
    <s v="food/food trucks"/>
    <n v="7.0007000700070005E-3"/>
    <n v="17.5"/>
    <x v="7"/>
    <s v="food trucks"/>
    <x v="2700"/>
    <d v="2014-09-18T15:59:32"/>
  </r>
  <r>
    <x v="3"/>
    <s v="IE"/>
    <s v="EUR"/>
    <x v="2697"/>
    <n v="1488911734"/>
    <b v="0"/>
    <n v="46"/>
    <b v="0"/>
    <s v="theater/spaces"/>
    <n v="0.46176470588235297"/>
    <n v="34.130434782608695"/>
    <x v="1"/>
    <s v="spaces"/>
    <x v="2701"/>
    <d v="2017-04-07T12:35:34"/>
  </r>
  <r>
    <x v="3"/>
    <s v="US"/>
    <s v="USD"/>
    <x v="2698"/>
    <n v="1488827677"/>
    <b v="1"/>
    <n v="26"/>
    <b v="0"/>
    <s v="theater/spaces"/>
    <n v="0.34410000000000002"/>
    <n v="132.34615384615384"/>
    <x v="1"/>
    <s v="spaces"/>
    <x v="2702"/>
    <d v="2017-04-05T13:14:37"/>
  </r>
  <r>
    <x v="3"/>
    <s v="MX"/>
    <s v="MXN"/>
    <x v="2699"/>
    <n v="1485016430"/>
    <b v="0"/>
    <n v="45"/>
    <b v="0"/>
    <s v="theater/spaces"/>
    <n v="1.0375000000000001"/>
    <n v="922.22222222222217"/>
    <x v="1"/>
    <s v="spaces"/>
    <x v="2703"/>
    <d v="2017-03-22T10:33:50"/>
  </r>
  <r>
    <x v="3"/>
    <s v="US"/>
    <s v="USD"/>
    <x v="2700"/>
    <n v="1487709714"/>
    <b v="0"/>
    <n v="7"/>
    <b v="0"/>
    <s v="theater/spaces"/>
    <n v="6.0263157894736845E-2"/>
    <n v="163.57142857142858"/>
    <x v="1"/>
    <s v="spaces"/>
    <x v="2704"/>
    <d v="2017-04-05T14:41:54"/>
  </r>
  <r>
    <x v="3"/>
    <s v="US"/>
    <s v="USD"/>
    <x v="2701"/>
    <n v="1486504758"/>
    <b v="0"/>
    <n v="8"/>
    <b v="0"/>
    <s v="theater/spaces"/>
    <n v="0.10539393939393939"/>
    <n v="217.375"/>
    <x v="1"/>
    <s v="spaces"/>
    <x v="2705"/>
    <d v="2017-03-24T15:59:18"/>
  </r>
  <r>
    <x v="0"/>
    <s v="US"/>
    <s v="USD"/>
    <x v="2702"/>
    <n v="1410937483"/>
    <b v="1"/>
    <n v="263"/>
    <b v="1"/>
    <s v="theater/spaces"/>
    <n v="1.1229714285714285"/>
    <n v="149.44486692015209"/>
    <x v="1"/>
    <s v="spaces"/>
    <x v="2706"/>
    <d v="2014-10-16T01:59:00"/>
  </r>
  <r>
    <x v="0"/>
    <s v="US"/>
    <s v="USD"/>
    <x v="2703"/>
    <n v="1367088443"/>
    <b v="1"/>
    <n v="394"/>
    <b v="1"/>
    <s v="theater/spaces"/>
    <n v="3.50844625"/>
    <n v="71.237487309644663"/>
    <x v="1"/>
    <s v="spaces"/>
    <x v="2707"/>
    <d v="2013-05-27T01:59:00"/>
  </r>
  <r>
    <x v="0"/>
    <s v="GB"/>
    <s v="GBP"/>
    <x v="2704"/>
    <n v="1463935526"/>
    <b v="1"/>
    <n v="1049"/>
    <b v="1"/>
    <s v="theater/spaces"/>
    <n v="2.3321535"/>
    <n v="44.464318398474738"/>
    <x v="1"/>
    <s v="spaces"/>
    <x v="2708"/>
    <d v="2016-07-21T11:45:26"/>
  </r>
  <r>
    <x v="0"/>
    <s v="US"/>
    <s v="USD"/>
    <x v="2705"/>
    <n v="1472528141"/>
    <b v="1"/>
    <n v="308"/>
    <b v="1"/>
    <s v="theater/spaces"/>
    <n v="1.01606"/>
    <n v="164.94480519480518"/>
    <x v="1"/>
    <s v="spaces"/>
    <x v="2709"/>
    <d v="2016-10-03T22:59:00"/>
  </r>
  <r>
    <x v="0"/>
    <s v="US"/>
    <s v="USD"/>
    <x v="2706"/>
    <n v="1404797428"/>
    <b v="1"/>
    <n v="1088"/>
    <b v="1"/>
    <s v="theater/spaces"/>
    <n v="1.5390035000000002"/>
    <n v="84.871516544117654"/>
    <x v="1"/>
    <s v="spaces"/>
    <x v="2710"/>
    <d v="2014-08-08T21:00:00"/>
  </r>
  <r>
    <x v="0"/>
    <s v="GB"/>
    <s v="GBP"/>
    <x v="2707"/>
    <n v="1400694790"/>
    <b v="1"/>
    <n v="73"/>
    <b v="1"/>
    <s v="theater/spaces"/>
    <n v="1.007161125319693"/>
    <n v="53.945205479452056"/>
    <x v="1"/>
    <s v="spaces"/>
    <x v="2711"/>
    <d v="2014-06-20T17:01:00"/>
  </r>
  <r>
    <x v="0"/>
    <s v="US"/>
    <s v="USD"/>
    <x v="2708"/>
    <n v="1370568560"/>
    <b v="1"/>
    <n v="143"/>
    <b v="1"/>
    <s v="theater/spaces"/>
    <n v="1.3138181818181818"/>
    <n v="50.531468531468533"/>
    <x v="1"/>
    <s v="spaces"/>
    <x v="2712"/>
    <d v="2013-07-13T13:00:00"/>
  </r>
  <r>
    <x v="0"/>
    <s v="US"/>
    <s v="USD"/>
    <x v="2709"/>
    <n v="1447515684"/>
    <b v="1"/>
    <n v="1420"/>
    <b v="1"/>
    <s v="theater/spaces"/>
    <n v="1.0224133333333334"/>
    <n v="108.00140845070422"/>
    <x v="1"/>
    <s v="spaces"/>
    <x v="2713"/>
    <d v="2015-12-24T10:41:24"/>
  </r>
  <r>
    <x v="0"/>
    <s v="US"/>
    <s v="USD"/>
    <x v="2710"/>
    <n v="1474040596"/>
    <b v="1"/>
    <n v="305"/>
    <b v="1"/>
    <s v="theater/spaces"/>
    <n v="1.1635599999999999"/>
    <n v="95.373770491803285"/>
    <x v="1"/>
    <s v="spaces"/>
    <x v="2714"/>
    <d v="2016-10-14T18:00:00"/>
  </r>
  <r>
    <x v="0"/>
    <s v="US"/>
    <s v="USD"/>
    <x v="2711"/>
    <n v="1453109628"/>
    <b v="1"/>
    <n v="551"/>
    <b v="1"/>
    <s v="theater/spaces"/>
    <n v="2.6462241666666664"/>
    <n v="57.631016333938291"/>
    <x v="1"/>
    <s v="spaces"/>
    <x v="2715"/>
    <d v="2016-02-21T04:33:48"/>
  </r>
  <r>
    <x v="0"/>
    <s v="DE"/>
    <s v="EUR"/>
    <x v="2712"/>
    <n v="1441699193"/>
    <b v="1"/>
    <n v="187"/>
    <b v="1"/>
    <s v="theater/spaces"/>
    <n v="1.1998010000000001"/>
    <n v="64.160481283422456"/>
    <x v="1"/>
    <s v="spaces"/>
    <x v="2716"/>
    <d v="2015-10-08T02:59:53"/>
  </r>
  <r>
    <x v="0"/>
    <s v="US"/>
    <s v="USD"/>
    <x v="2713"/>
    <n v="1414015049"/>
    <b v="1"/>
    <n v="325"/>
    <b v="1"/>
    <s v="theater/spaces"/>
    <n v="1.2010400000000001"/>
    <n v="92.387692307692305"/>
    <x v="1"/>
    <s v="spaces"/>
    <x v="2717"/>
    <d v="2014-12-06T17:57:29"/>
  </r>
  <r>
    <x v="0"/>
    <s v="US"/>
    <s v="USD"/>
    <x v="2714"/>
    <n v="1459865945"/>
    <b v="1"/>
    <n v="148"/>
    <b v="1"/>
    <s v="theater/spaces"/>
    <n v="1.0358333333333334"/>
    <n v="125.97972972972973"/>
    <x v="1"/>
    <s v="spaces"/>
    <x v="2718"/>
    <d v="2016-05-03T18:00:00"/>
  </r>
  <r>
    <x v="0"/>
    <s v="US"/>
    <s v="USD"/>
    <x v="2715"/>
    <n v="1455756294"/>
    <b v="0"/>
    <n v="69"/>
    <b v="1"/>
    <s v="theater/spaces"/>
    <n v="1.0883333333333334"/>
    <n v="94.637681159420296"/>
    <x v="1"/>
    <s v="spaces"/>
    <x v="2719"/>
    <d v="2016-04-17T18:44:54"/>
  </r>
  <r>
    <x v="0"/>
    <s v="US"/>
    <s v="USD"/>
    <x v="2716"/>
    <n v="1476270653"/>
    <b v="0"/>
    <n v="173"/>
    <b v="1"/>
    <s v="theater/spaces"/>
    <n v="1.1812400000000001"/>
    <n v="170.69942196531792"/>
    <x v="1"/>
    <s v="spaces"/>
    <x v="2720"/>
    <d v="2016-11-11T07:10:53"/>
  </r>
  <r>
    <x v="0"/>
    <s v="GB"/>
    <s v="GBP"/>
    <x v="2717"/>
    <n v="1375880598"/>
    <b v="0"/>
    <n v="269"/>
    <b v="1"/>
    <s v="technology/hardware"/>
    <n v="14.62"/>
    <n v="40.762081784386616"/>
    <x v="2"/>
    <s v="hardware"/>
    <x v="2721"/>
    <d v="2013-09-06T14:00:00"/>
  </r>
  <r>
    <x v="0"/>
    <s v="US"/>
    <s v="USD"/>
    <x v="2718"/>
    <n v="1480538053"/>
    <b v="0"/>
    <n v="185"/>
    <b v="1"/>
    <s v="technology/hardware"/>
    <n v="2.5253999999999999"/>
    <n v="68.254054054054052"/>
    <x v="2"/>
    <s v="hardware"/>
    <x v="2722"/>
    <d v="2017-01-29T15:34:13"/>
  </r>
  <r>
    <x v="0"/>
    <s v="US"/>
    <s v="USD"/>
    <x v="2719"/>
    <n v="1414872488"/>
    <b v="0"/>
    <n v="176"/>
    <b v="1"/>
    <s v="technology/hardware"/>
    <n v="1.4005000000000001"/>
    <n v="95.48863636363636"/>
    <x v="2"/>
    <s v="hardware"/>
    <x v="2723"/>
    <d v="2014-12-31T16:08:08"/>
  </r>
  <r>
    <x v="0"/>
    <s v="GB"/>
    <s v="GBP"/>
    <x v="2720"/>
    <n v="1436860259"/>
    <b v="0"/>
    <n v="1019"/>
    <b v="1"/>
    <s v="technology/hardware"/>
    <n v="2.9687520259319289"/>
    <n v="7.1902649656526005"/>
    <x v="2"/>
    <s v="hardware"/>
    <x v="2724"/>
    <d v="2015-08-15T02:50:59"/>
  </r>
  <r>
    <x v="0"/>
    <s v="CA"/>
    <s v="CAD"/>
    <x v="2721"/>
    <n v="1484070735"/>
    <b v="0"/>
    <n v="113"/>
    <b v="1"/>
    <s v="technology/hardware"/>
    <n v="1.445425"/>
    <n v="511.65486725663715"/>
    <x v="2"/>
    <s v="hardware"/>
    <x v="2725"/>
    <d v="2017-03-01T12:52:15"/>
  </r>
  <r>
    <x v="0"/>
    <s v="US"/>
    <s v="USD"/>
    <x v="2722"/>
    <n v="1458741311"/>
    <b v="0"/>
    <n v="404"/>
    <b v="1"/>
    <s v="technology/hardware"/>
    <n v="1.05745"/>
    <n v="261.74504950495049"/>
    <x v="2"/>
    <s v="hardware"/>
    <x v="2726"/>
    <d v="2016-04-22T08:55:11"/>
  </r>
  <r>
    <x v="0"/>
    <s v="US"/>
    <s v="USD"/>
    <x v="2723"/>
    <n v="1436804063"/>
    <b v="0"/>
    <n v="707"/>
    <b v="1"/>
    <s v="technology/hardware"/>
    <n v="4.9321000000000002"/>
    <n v="69.760961810466767"/>
    <x v="2"/>
    <s v="hardware"/>
    <x v="2727"/>
    <d v="2015-08-07T11:14:23"/>
  </r>
  <r>
    <x v="0"/>
    <s v="US"/>
    <s v="USD"/>
    <x v="2724"/>
    <n v="1448461434"/>
    <b v="0"/>
    <n v="392"/>
    <b v="1"/>
    <s v="technology/hardware"/>
    <n v="2.0182666666666669"/>
    <n v="77.229591836734699"/>
    <x v="2"/>
    <s v="hardware"/>
    <x v="2728"/>
    <d v="2015-12-30T09:23:54"/>
  </r>
  <r>
    <x v="0"/>
    <s v="US"/>
    <s v="USD"/>
    <x v="2725"/>
    <n v="1427867197"/>
    <b v="0"/>
    <n v="23"/>
    <b v="1"/>
    <s v="technology/hardware"/>
    <n v="1.0444"/>
    <n v="340.56521739130437"/>
    <x v="2"/>
    <s v="hardware"/>
    <x v="2729"/>
    <d v="2015-05-01T00:46:37"/>
  </r>
  <r>
    <x v="0"/>
    <s v="US"/>
    <s v="USD"/>
    <x v="2726"/>
    <n v="1363611575"/>
    <b v="0"/>
    <n v="682"/>
    <b v="1"/>
    <s v="technology/hardware"/>
    <n v="1.7029262962962963"/>
    <n v="67.417903225806455"/>
    <x v="2"/>
    <s v="hardware"/>
    <x v="2730"/>
    <d v="2013-04-22T07:59:35"/>
  </r>
  <r>
    <x v="0"/>
    <s v="US"/>
    <s v="USD"/>
    <x v="2727"/>
    <n v="1408624622"/>
    <b v="0"/>
    <n v="37"/>
    <b v="1"/>
    <s v="technology/hardware"/>
    <n v="1.0430333333333333"/>
    <n v="845.70270270270271"/>
    <x v="2"/>
    <s v="hardware"/>
    <x v="2731"/>
    <d v="2014-10-17T23:00:00"/>
  </r>
  <r>
    <x v="0"/>
    <s v="US"/>
    <s v="USD"/>
    <x v="2728"/>
    <n v="1366917828"/>
    <b v="0"/>
    <n v="146"/>
    <b v="1"/>
    <s v="technology/hardware"/>
    <n v="1.1825000000000001"/>
    <n v="97.191780821917803"/>
    <x v="2"/>
    <s v="hardware"/>
    <x v="2732"/>
    <d v="2013-05-27T19:00:00"/>
  </r>
  <r>
    <x v="0"/>
    <s v="US"/>
    <s v="USD"/>
    <x v="2729"/>
    <n v="1423463574"/>
    <b v="0"/>
    <n v="119"/>
    <b v="1"/>
    <s v="technology/hardware"/>
    <n v="1.07538"/>
    <n v="451.84033613445376"/>
    <x v="2"/>
    <s v="hardware"/>
    <x v="2733"/>
    <d v="2015-04-10T00:32:54"/>
  </r>
  <r>
    <x v="0"/>
    <s v="US"/>
    <s v="USD"/>
    <x v="2730"/>
    <n v="1473782592"/>
    <b v="0"/>
    <n v="163"/>
    <b v="1"/>
    <s v="technology/hardware"/>
    <n v="22603"/>
    <n v="138.66871165644173"/>
    <x v="2"/>
    <s v="hardware"/>
    <x v="2734"/>
    <d v="2016-10-13T16:59:00"/>
  </r>
  <r>
    <x v="0"/>
    <s v="GB"/>
    <s v="GBP"/>
    <x v="2731"/>
    <n v="1360551250"/>
    <b v="0"/>
    <n v="339"/>
    <b v="1"/>
    <s v="technology/hardware"/>
    <n v="9.7813466666666677"/>
    <n v="21.640147492625371"/>
    <x v="2"/>
    <s v="hardware"/>
    <x v="2735"/>
    <d v="2013-03-13T15:00:00"/>
  </r>
  <r>
    <x v="0"/>
    <s v="CA"/>
    <s v="CAD"/>
    <x v="2732"/>
    <n v="1395676773"/>
    <b v="0"/>
    <n v="58"/>
    <b v="1"/>
    <s v="technology/hardware"/>
    <n v="1.2290000000000001"/>
    <n v="169.51724137931035"/>
    <x v="2"/>
    <s v="hardware"/>
    <x v="2736"/>
    <d v="2014-04-23T10:59:33"/>
  </r>
  <r>
    <x v="0"/>
    <s v="US"/>
    <s v="USD"/>
    <x v="2733"/>
    <n v="1386108087"/>
    <b v="0"/>
    <n v="456"/>
    <b v="1"/>
    <s v="technology/hardware"/>
    <n v="2.4606080000000001"/>
    <n v="161.88210526315791"/>
    <x v="2"/>
    <s v="hardware"/>
    <x v="2737"/>
    <d v="2014-01-15T14:00:00"/>
  </r>
  <r>
    <x v="0"/>
    <s v="US"/>
    <s v="USD"/>
    <x v="2734"/>
    <n v="1473218804"/>
    <b v="0"/>
    <n v="15"/>
    <b v="1"/>
    <s v="technology/hardware"/>
    <n v="1.4794"/>
    <n v="493.13333333333333"/>
    <x v="2"/>
    <s v="hardware"/>
    <x v="2738"/>
    <d v="2016-11-05T22:26:44"/>
  </r>
  <r>
    <x v="0"/>
    <s v="GB"/>
    <s v="GBP"/>
    <x v="2735"/>
    <n v="1395436717"/>
    <b v="0"/>
    <n v="191"/>
    <b v="1"/>
    <s v="technology/hardware"/>
    <n v="3.8409090909090908"/>
    <n v="22.120418848167539"/>
    <x v="2"/>
    <s v="hardware"/>
    <x v="2739"/>
    <d v="2014-05-05T16:18:37"/>
  </r>
  <r>
    <x v="0"/>
    <s v="US"/>
    <s v="USD"/>
    <x v="2736"/>
    <n v="1423529152"/>
    <b v="0"/>
    <n v="17"/>
    <b v="1"/>
    <s v="technology/hardware"/>
    <n v="1.0333333333333334"/>
    <n v="18.235294117647058"/>
    <x v="2"/>
    <s v="hardware"/>
    <x v="2740"/>
    <d v="2015-03-11T18:45:52"/>
  </r>
  <r>
    <x v="2"/>
    <s v="US"/>
    <s v="USD"/>
    <x v="2737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x v="2"/>
    <s v="US"/>
    <s v="USD"/>
    <x v="2738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x v="2"/>
    <s v="US"/>
    <s v="USD"/>
    <x v="2739"/>
    <n v="1474271607"/>
    <b v="0"/>
    <n v="0"/>
    <b v="0"/>
    <s v="publishing/children's books"/>
    <n v="0"/>
    <e v="#DIV/0!"/>
    <x v="3"/>
    <s v="children's books"/>
    <x v="2743"/>
    <d v="2016-10-19T02:53:27"/>
  </r>
  <r>
    <x v="2"/>
    <s v="US"/>
    <s v="USD"/>
    <x v="2740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x v="2"/>
    <s v="US"/>
    <s v="USD"/>
    <x v="2741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x v="2"/>
    <s v="US"/>
    <s v="USD"/>
    <x v="2742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x v="2"/>
    <s v="US"/>
    <s v="USD"/>
    <x v="2743"/>
    <n v="1337095997"/>
    <b v="0"/>
    <n v="4"/>
    <b v="0"/>
    <s v="publishing/children's books"/>
    <n v="0.28000000000000003"/>
    <n v="35"/>
    <x v="3"/>
    <s v="children's books"/>
    <x v="2747"/>
    <d v="2012-06-15T22:10:00"/>
  </r>
  <r>
    <x v="2"/>
    <s v="US"/>
    <s v="USD"/>
    <x v="2744"/>
    <n v="1470243802"/>
    <b v="0"/>
    <n v="4"/>
    <b v="0"/>
    <s v="publishing/children's books"/>
    <n v="1.06E-2"/>
    <n v="13.25"/>
    <x v="3"/>
    <s v="children's books"/>
    <x v="2748"/>
    <d v="2016-09-02T12:03:22"/>
  </r>
  <r>
    <x v="2"/>
    <s v="US"/>
    <s v="USD"/>
    <x v="2745"/>
    <n v="1425582637"/>
    <b v="0"/>
    <n v="2"/>
    <b v="0"/>
    <s v="publishing/children's books"/>
    <n v="1.0999999999999999E-2"/>
    <n v="55"/>
    <x v="3"/>
    <s v="children's books"/>
    <x v="2749"/>
    <d v="2015-04-04T13:10:37"/>
  </r>
  <r>
    <x v="2"/>
    <s v="US"/>
    <s v="USD"/>
    <x v="2746"/>
    <n v="1340055345"/>
    <b v="0"/>
    <n v="0"/>
    <b v="0"/>
    <s v="publishing/children's books"/>
    <n v="0"/>
    <e v="#DIV/0!"/>
    <x v="3"/>
    <s v="children's books"/>
    <x v="2750"/>
    <d v="2012-06-30T15:00:00"/>
  </r>
  <r>
    <x v="2"/>
    <s v="US"/>
    <s v="USD"/>
    <x v="2747"/>
    <n v="1397855842"/>
    <b v="0"/>
    <n v="0"/>
    <b v="0"/>
    <s v="publishing/children's books"/>
    <n v="0"/>
    <e v="#DIV/0!"/>
    <x v="3"/>
    <s v="children's books"/>
    <x v="2751"/>
    <d v="2014-06-17T16:17:22"/>
  </r>
  <r>
    <x v="2"/>
    <s v="US"/>
    <s v="USD"/>
    <x v="2748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x v="2"/>
    <s v="US"/>
    <s v="USD"/>
    <x v="2749"/>
    <n v="1343425023"/>
    <b v="0"/>
    <n v="8"/>
    <b v="0"/>
    <s v="publishing/children's books"/>
    <n v="0.19"/>
    <n v="47.5"/>
    <x v="3"/>
    <s v="children's books"/>
    <x v="2753"/>
    <d v="2012-08-26T16:37:03"/>
  </r>
  <r>
    <x v="2"/>
    <s v="US"/>
    <s v="USD"/>
    <x v="2750"/>
    <n v="1407856551"/>
    <b v="0"/>
    <n v="0"/>
    <b v="0"/>
    <s v="publishing/children's books"/>
    <n v="0"/>
    <e v="#DIV/0!"/>
    <x v="3"/>
    <s v="children's books"/>
    <x v="2754"/>
    <d v="2014-09-11T10:15:51"/>
  </r>
  <r>
    <x v="2"/>
    <s v="IE"/>
    <s v="EUR"/>
    <x v="2751"/>
    <n v="1425927527"/>
    <b v="0"/>
    <n v="15"/>
    <b v="0"/>
    <s v="publishing/children's books"/>
    <n v="0.52"/>
    <n v="17.333333333333332"/>
    <x v="3"/>
    <s v="children's books"/>
    <x v="2755"/>
    <d v="2015-04-08T13:58:47"/>
  </r>
  <r>
    <x v="2"/>
    <s v="US"/>
    <s v="USD"/>
    <x v="2752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x v="2"/>
    <s v="US"/>
    <s v="USD"/>
    <x v="2753"/>
    <n v="1469202332"/>
    <b v="0"/>
    <n v="2"/>
    <b v="0"/>
    <s v="publishing/children's books"/>
    <n v="6.6666666666666671E-3"/>
    <n v="5"/>
    <x v="3"/>
    <s v="children's books"/>
    <x v="2757"/>
    <d v="2016-08-06T10:45:32"/>
  </r>
  <r>
    <x v="2"/>
    <s v="AU"/>
    <s v="AUD"/>
    <x v="2754"/>
    <n v="1474886183"/>
    <b v="0"/>
    <n v="6"/>
    <b v="0"/>
    <s v="publishing/children's books"/>
    <n v="0.11700000000000001"/>
    <n v="39"/>
    <x v="3"/>
    <s v="children's books"/>
    <x v="2758"/>
    <d v="2016-10-10T05:36:23"/>
  </r>
  <r>
    <x v="2"/>
    <s v="AU"/>
    <s v="AUD"/>
    <x v="2755"/>
    <n v="1464943666"/>
    <b v="0"/>
    <n v="2"/>
    <b v="0"/>
    <s v="publishing/children's books"/>
    <n v="0.105"/>
    <n v="52.5"/>
    <x v="3"/>
    <s v="children's books"/>
    <x v="2759"/>
    <d v="2016-07-16T03:47:46"/>
  </r>
  <r>
    <x v="2"/>
    <s v="GB"/>
    <s v="GBP"/>
    <x v="2756"/>
    <n v="1369134258"/>
    <b v="0"/>
    <n v="0"/>
    <b v="0"/>
    <s v="publishing/children's books"/>
    <n v="0"/>
    <e v="#DIV/0!"/>
    <x v="3"/>
    <s v="children's books"/>
    <x v="2760"/>
    <d v="2013-06-20T06:04:18"/>
  </r>
  <r>
    <x v="2"/>
    <s v="US"/>
    <s v="USD"/>
    <x v="2757"/>
    <n v="1354584693"/>
    <b v="0"/>
    <n v="4"/>
    <b v="0"/>
    <s v="publishing/children's books"/>
    <n v="7.1999999999999998E-3"/>
    <n v="9"/>
    <x v="3"/>
    <s v="children's books"/>
    <x v="2761"/>
    <d v="2013-01-02T20:31:33"/>
  </r>
  <r>
    <x v="2"/>
    <s v="US"/>
    <s v="USD"/>
    <x v="2758"/>
    <n v="1326934395"/>
    <b v="0"/>
    <n v="1"/>
    <b v="0"/>
    <s v="publishing/children's books"/>
    <n v="7.6923076923076927E-3"/>
    <n v="25"/>
    <x v="3"/>
    <s v="children's books"/>
    <x v="2762"/>
    <d v="2012-03-18T18:53:15"/>
  </r>
  <r>
    <x v="2"/>
    <s v="US"/>
    <s v="USD"/>
    <x v="2759"/>
    <n v="1365515684"/>
    <b v="0"/>
    <n v="3"/>
    <b v="0"/>
    <s v="publishing/children's books"/>
    <n v="2.2842639593908631E-3"/>
    <n v="30"/>
    <x v="3"/>
    <s v="children's books"/>
    <x v="2763"/>
    <d v="2013-05-24T08:54:44"/>
  </r>
  <r>
    <x v="2"/>
    <s v="US"/>
    <s v="USD"/>
    <x v="2760"/>
    <n v="1335855631"/>
    <b v="0"/>
    <n v="4"/>
    <b v="0"/>
    <s v="publishing/children's books"/>
    <n v="1.125E-2"/>
    <n v="11.25"/>
    <x v="3"/>
    <s v="children's books"/>
    <x v="2764"/>
    <d v="2012-05-30T14:00:00"/>
  </r>
  <r>
    <x v="2"/>
    <s v="US"/>
    <s v="USD"/>
    <x v="2761"/>
    <n v="1350050028"/>
    <b v="0"/>
    <n v="0"/>
    <b v="0"/>
    <s v="publishing/children's books"/>
    <n v="0"/>
    <e v="#DIV/0!"/>
    <x v="3"/>
    <s v="children's books"/>
    <x v="2765"/>
    <d v="2012-10-28T08:53:48"/>
  </r>
  <r>
    <x v="2"/>
    <s v="US"/>
    <s v="USD"/>
    <x v="2762"/>
    <n v="1310486518"/>
    <b v="0"/>
    <n v="4"/>
    <b v="0"/>
    <s v="publishing/children's books"/>
    <n v="0.02"/>
    <n v="25"/>
    <x v="3"/>
    <s v="children's books"/>
    <x v="2766"/>
    <d v="2011-08-11T11:01:58"/>
  </r>
  <r>
    <x v="2"/>
    <s v="CA"/>
    <s v="CAD"/>
    <x v="2763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x v="2"/>
    <s v="US"/>
    <s v="USD"/>
    <x v="2764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x v="2"/>
    <s v="GB"/>
    <s v="GBP"/>
    <x v="2765"/>
    <n v="1397677790"/>
    <b v="0"/>
    <n v="2"/>
    <b v="0"/>
    <s v="publishing/children's books"/>
    <n v="2.5000000000000001E-3"/>
    <n v="1"/>
    <x v="3"/>
    <s v="children's books"/>
    <x v="2769"/>
    <d v="2014-06-05T14:49:50"/>
  </r>
  <r>
    <x v="2"/>
    <s v="US"/>
    <s v="USD"/>
    <x v="2766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x v="2"/>
    <s v="US"/>
    <s v="USD"/>
    <x v="2767"/>
    <n v="1355489140"/>
    <b v="0"/>
    <n v="0"/>
    <b v="0"/>
    <s v="publishing/children's books"/>
    <n v="0"/>
    <e v="#DIV/0!"/>
    <x v="3"/>
    <s v="children's books"/>
    <x v="2771"/>
    <d v="2013-02-01T12:00:00"/>
  </r>
  <r>
    <x v="2"/>
    <s v="US"/>
    <s v="USD"/>
    <x v="2768"/>
    <n v="1379710294"/>
    <b v="0"/>
    <n v="0"/>
    <b v="0"/>
    <s v="publishing/children's books"/>
    <n v="0"/>
    <e v="#DIV/0!"/>
    <x v="3"/>
    <s v="children's books"/>
    <x v="2772"/>
    <d v="2013-10-05T15:51:34"/>
  </r>
  <r>
    <x v="2"/>
    <s v="CA"/>
    <s v="CAD"/>
    <x v="2769"/>
    <n v="1460666721"/>
    <b v="0"/>
    <n v="1"/>
    <b v="0"/>
    <s v="publishing/children's books"/>
    <n v="1.8867924528301887E-3"/>
    <n v="1"/>
    <x v="3"/>
    <s v="children's books"/>
    <x v="2773"/>
    <d v="2016-04-24T15:45:21"/>
  </r>
  <r>
    <x v="2"/>
    <s v="US"/>
    <s v="USD"/>
    <x v="2770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x v="2"/>
    <s v="US"/>
    <s v="USD"/>
    <x v="2771"/>
    <n v="1321402754"/>
    <b v="0"/>
    <n v="2"/>
    <b v="0"/>
    <s v="publishing/children's books"/>
    <n v="0.03"/>
    <n v="75"/>
    <x v="3"/>
    <s v="children's books"/>
    <x v="2775"/>
    <d v="2011-12-15T19:19:14"/>
  </r>
  <r>
    <x v="2"/>
    <s v="US"/>
    <s v="USD"/>
    <x v="2772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x v="2"/>
    <s v="US"/>
    <s v="USD"/>
    <x v="2773"/>
    <n v="1434557004"/>
    <b v="0"/>
    <n v="1"/>
    <b v="0"/>
    <s v="publishing/children's books"/>
    <n v="3.3333333333333335E-3"/>
    <n v="10"/>
    <x v="3"/>
    <s v="children's books"/>
    <x v="2777"/>
    <d v="2015-07-17T11:03:24"/>
  </r>
  <r>
    <x v="2"/>
    <s v="US"/>
    <s v="USD"/>
    <x v="2774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x v="2"/>
    <s v="US"/>
    <s v="USD"/>
    <x v="2775"/>
    <n v="1445609021"/>
    <b v="0"/>
    <n v="1"/>
    <b v="0"/>
    <s v="publishing/children's books"/>
    <n v="2.12E-2"/>
    <n v="53"/>
    <x v="3"/>
    <s v="children's books"/>
    <x v="2779"/>
    <d v="2015-11-22T10:03:41"/>
  </r>
  <r>
    <x v="2"/>
    <s v="IT"/>
    <s v="EUR"/>
    <x v="2776"/>
    <n v="1486550688"/>
    <b v="0"/>
    <n v="0"/>
    <b v="0"/>
    <s v="publishing/children's books"/>
    <n v="0"/>
    <e v="#DIV/0!"/>
    <x v="3"/>
    <s v="children's books"/>
    <x v="2780"/>
    <d v="2017-03-10T05:44:48"/>
  </r>
  <r>
    <x v="0"/>
    <s v="US"/>
    <s v="USD"/>
    <x v="2777"/>
    <n v="1421274954"/>
    <b v="0"/>
    <n v="28"/>
    <b v="1"/>
    <s v="theater/plays"/>
    <n v="1.0528"/>
    <n v="47"/>
    <x v="1"/>
    <s v="plays"/>
    <x v="2781"/>
    <d v="2015-02-12T02:00:00"/>
  </r>
  <r>
    <x v="0"/>
    <s v="US"/>
    <s v="USD"/>
    <x v="2778"/>
    <n v="1421964718"/>
    <b v="0"/>
    <n v="18"/>
    <b v="1"/>
    <s v="theater/plays"/>
    <n v="1.2"/>
    <n v="66.666666666666671"/>
    <x v="1"/>
    <s v="plays"/>
    <x v="2782"/>
    <d v="2015-02-16T23:59:00"/>
  </r>
  <r>
    <x v="0"/>
    <s v="GB"/>
    <s v="GBP"/>
    <x v="2779"/>
    <n v="1428583846"/>
    <b v="0"/>
    <n v="61"/>
    <b v="1"/>
    <s v="theater/plays"/>
    <n v="1.145"/>
    <n v="18.770491803278688"/>
    <x v="1"/>
    <s v="plays"/>
    <x v="2783"/>
    <d v="2015-04-23T07:50:46"/>
  </r>
  <r>
    <x v="0"/>
    <s v="US"/>
    <s v="USD"/>
    <x v="2780"/>
    <n v="1412794443"/>
    <b v="0"/>
    <n v="108"/>
    <b v="1"/>
    <s v="theater/plays"/>
    <n v="1.19"/>
    <n v="66.111111111111114"/>
    <x v="1"/>
    <s v="plays"/>
    <x v="2784"/>
    <d v="2014-10-29T13:54:03"/>
  </r>
  <r>
    <x v="0"/>
    <s v="US"/>
    <s v="USD"/>
    <x v="2781"/>
    <n v="1467865967"/>
    <b v="0"/>
    <n v="142"/>
    <b v="1"/>
    <s v="theater/plays"/>
    <n v="1.0468"/>
    <n v="36.859154929577464"/>
    <x v="1"/>
    <s v="plays"/>
    <x v="2785"/>
    <d v="2016-08-05T16:00:00"/>
  </r>
  <r>
    <x v="0"/>
    <s v="GB"/>
    <s v="GBP"/>
    <x v="2782"/>
    <n v="1403703580"/>
    <b v="0"/>
    <n v="74"/>
    <b v="1"/>
    <s v="theater/plays"/>
    <n v="1.1783999999999999"/>
    <n v="39.810810810810814"/>
    <x v="1"/>
    <s v="plays"/>
    <x v="2786"/>
    <d v="2014-07-09T08:39:40"/>
  </r>
  <r>
    <x v="0"/>
    <s v="US"/>
    <s v="USD"/>
    <x v="2783"/>
    <n v="1403066752"/>
    <b v="0"/>
    <n v="38"/>
    <b v="1"/>
    <s v="theater/plays"/>
    <n v="1.1970000000000001"/>
    <n v="31.5"/>
    <x v="1"/>
    <s v="plays"/>
    <x v="2787"/>
    <d v="2014-07-17T23:45:52"/>
  </r>
  <r>
    <x v="0"/>
    <s v="US"/>
    <s v="USD"/>
    <x v="2784"/>
    <n v="1467219043"/>
    <b v="0"/>
    <n v="20"/>
    <b v="1"/>
    <s v="theater/plays"/>
    <n v="1.0249999999999999"/>
    <n v="102.5"/>
    <x v="1"/>
    <s v="plays"/>
    <x v="2788"/>
    <d v="2016-07-29T11:50:43"/>
  </r>
  <r>
    <x v="0"/>
    <s v="US"/>
    <s v="USD"/>
    <x v="2785"/>
    <n v="1424477934"/>
    <b v="0"/>
    <n v="24"/>
    <b v="1"/>
    <s v="theater/plays"/>
    <n v="1.0116666666666667"/>
    <n v="126.45833333333333"/>
    <x v="1"/>
    <s v="plays"/>
    <x v="2789"/>
    <d v="2015-03-11T23:00:00"/>
  </r>
  <r>
    <x v="0"/>
    <s v="US"/>
    <s v="USD"/>
    <x v="2786"/>
    <n v="1421101903"/>
    <b v="0"/>
    <n v="66"/>
    <b v="1"/>
    <s v="theater/plays"/>
    <n v="1.0533333333333332"/>
    <n v="47.878787878787875"/>
    <x v="1"/>
    <s v="plays"/>
    <x v="2790"/>
    <d v="2015-02-11T17:31:43"/>
  </r>
  <r>
    <x v="0"/>
    <s v="US"/>
    <s v="USD"/>
    <x v="2787"/>
    <n v="1470778559"/>
    <b v="0"/>
    <n v="28"/>
    <b v="1"/>
    <s v="theater/plays"/>
    <n v="1.0249999999999999"/>
    <n v="73.214285714285708"/>
    <x v="1"/>
    <s v="plays"/>
    <x v="2791"/>
    <d v="2016-09-08T23:00:00"/>
  </r>
  <r>
    <x v="0"/>
    <s v="US"/>
    <s v="USD"/>
    <x v="2788"/>
    <n v="1435469559"/>
    <b v="0"/>
    <n v="24"/>
    <b v="1"/>
    <s v="theater/plays"/>
    <n v="1.0760000000000001"/>
    <n v="89.666666666666671"/>
    <x v="1"/>
    <s v="plays"/>
    <x v="2792"/>
    <d v="2015-08-12T00:32:39"/>
  </r>
  <r>
    <x v="0"/>
    <s v="AU"/>
    <s v="AUD"/>
    <x v="2789"/>
    <n v="1434881005"/>
    <b v="0"/>
    <n v="73"/>
    <b v="1"/>
    <s v="theater/plays"/>
    <n v="1.105675"/>
    <n v="151.4623287671233"/>
    <x v="1"/>
    <s v="plays"/>
    <x v="2793"/>
    <d v="2015-07-21T05:03:25"/>
  </r>
  <r>
    <x v="0"/>
    <s v="GB"/>
    <s v="GBP"/>
    <x v="2790"/>
    <n v="1455640559"/>
    <b v="0"/>
    <n v="3"/>
    <b v="1"/>
    <s v="theater/plays"/>
    <n v="1.5"/>
    <n v="25"/>
    <x v="1"/>
    <s v="plays"/>
    <x v="2794"/>
    <d v="2016-03-03T14:00:00"/>
  </r>
  <r>
    <x v="0"/>
    <s v="US"/>
    <s v="USD"/>
    <x v="2791"/>
    <n v="1400675841"/>
    <b v="0"/>
    <n v="20"/>
    <b v="1"/>
    <s v="theater/plays"/>
    <n v="1.0428571428571429"/>
    <n v="36.5"/>
    <x v="1"/>
    <s v="plays"/>
    <x v="2795"/>
    <d v="2014-06-06T18:00:00"/>
  </r>
  <r>
    <x v="0"/>
    <s v="GB"/>
    <s v="GBP"/>
    <x v="2792"/>
    <n v="1401972028"/>
    <b v="0"/>
    <n v="21"/>
    <b v="1"/>
    <s v="theater/plays"/>
    <n v="1.155"/>
    <n v="44"/>
    <x v="1"/>
    <s v="plays"/>
    <x v="2796"/>
    <d v="2014-07-05T07:40:28"/>
  </r>
  <r>
    <x v="0"/>
    <s v="GB"/>
    <s v="GBP"/>
    <x v="2793"/>
    <n v="1402266840"/>
    <b v="0"/>
    <n v="94"/>
    <b v="1"/>
    <s v="theater/plays"/>
    <n v="1.02645125"/>
    <n v="87.357553191489373"/>
    <x v="1"/>
    <s v="plays"/>
    <x v="2797"/>
    <d v="2014-07-08T17:34:00"/>
  </r>
  <r>
    <x v="0"/>
    <s v="GB"/>
    <s v="GBP"/>
    <x v="2794"/>
    <n v="1437063121"/>
    <b v="0"/>
    <n v="139"/>
    <b v="1"/>
    <s v="theater/plays"/>
    <n v="1.014"/>
    <n v="36.474820143884891"/>
    <x v="1"/>
    <s v="plays"/>
    <x v="2798"/>
    <d v="2015-07-31T11:00:00"/>
  </r>
  <r>
    <x v="0"/>
    <s v="GB"/>
    <s v="GBP"/>
    <x v="2795"/>
    <n v="1463466070"/>
    <b v="0"/>
    <n v="130"/>
    <b v="1"/>
    <s v="theater/plays"/>
    <n v="1.1663479999999999"/>
    <n v="44.859538461538463"/>
    <x v="1"/>
    <s v="plays"/>
    <x v="2799"/>
    <d v="2016-06-17T11:00:00"/>
  </r>
  <r>
    <x v="0"/>
    <s v="GB"/>
    <s v="GBP"/>
    <x v="2796"/>
    <n v="1415193366"/>
    <b v="0"/>
    <n v="31"/>
    <b v="1"/>
    <s v="theater/plays"/>
    <n v="1.33"/>
    <n v="42.903225806451616"/>
    <x v="1"/>
    <s v="plays"/>
    <x v="2800"/>
    <d v="2015-01-04T08:16:06"/>
  </r>
  <r>
    <x v="0"/>
    <s v="AU"/>
    <s v="AUD"/>
    <x v="2797"/>
    <n v="1411019409"/>
    <b v="0"/>
    <n v="13"/>
    <b v="1"/>
    <s v="theater/plays"/>
    <n v="1.3320000000000001"/>
    <n v="51.230769230769234"/>
    <x v="1"/>
    <s v="plays"/>
    <x v="2801"/>
    <d v="2014-10-10T06:00:00"/>
  </r>
  <r>
    <x v="0"/>
    <s v="GB"/>
    <s v="GBP"/>
    <x v="2798"/>
    <n v="1436283107"/>
    <b v="0"/>
    <n v="90"/>
    <b v="1"/>
    <s v="theater/plays"/>
    <n v="1.0183333333333333"/>
    <n v="33.944444444444443"/>
    <x v="1"/>
    <s v="plays"/>
    <x v="2802"/>
    <d v="2015-08-06T10:31:47"/>
  </r>
  <r>
    <x v="0"/>
    <s v="US"/>
    <s v="USD"/>
    <x v="2799"/>
    <n v="1433295276"/>
    <b v="0"/>
    <n v="141"/>
    <b v="1"/>
    <s v="theater/plays"/>
    <n v="1.2795000000000001"/>
    <n v="90.744680851063833"/>
    <x v="1"/>
    <s v="plays"/>
    <x v="2803"/>
    <d v="2015-07-15T19:00:00"/>
  </r>
  <r>
    <x v="0"/>
    <s v="GB"/>
    <s v="GBP"/>
    <x v="2800"/>
    <n v="1409395990"/>
    <b v="0"/>
    <n v="23"/>
    <b v="1"/>
    <s v="theater/plays"/>
    <n v="1.1499999999999999"/>
    <n v="50"/>
    <x v="1"/>
    <s v="plays"/>
    <x v="2804"/>
    <d v="2014-09-29T05:53:10"/>
  </r>
  <r>
    <x v="0"/>
    <s v="GB"/>
    <s v="GBP"/>
    <x v="2801"/>
    <n v="1438085273"/>
    <b v="0"/>
    <n v="18"/>
    <b v="1"/>
    <s v="theater/plays"/>
    <n v="1.1000000000000001"/>
    <n v="24.444444444444443"/>
    <x v="1"/>
    <s v="plays"/>
    <x v="2805"/>
    <d v="2015-08-22T07:07:53"/>
  </r>
  <r>
    <x v="0"/>
    <s v="GB"/>
    <s v="GBP"/>
    <x v="2802"/>
    <n v="1435645490"/>
    <b v="0"/>
    <n v="76"/>
    <b v="1"/>
    <s v="theater/plays"/>
    <n v="1.121"/>
    <n v="44.25"/>
    <x v="1"/>
    <s v="plays"/>
    <x v="2806"/>
    <d v="2015-08-05T06:00:00"/>
  </r>
  <r>
    <x v="0"/>
    <s v="US"/>
    <s v="USD"/>
    <x v="2803"/>
    <n v="1433019438"/>
    <b v="0"/>
    <n v="93"/>
    <b v="1"/>
    <s v="theater/plays"/>
    <n v="1.26"/>
    <n v="67.741935483870961"/>
    <x v="1"/>
    <s v="plays"/>
    <x v="2807"/>
    <d v="2015-06-29T15:57:18"/>
  </r>
  <r>
    <x v="0"/>
    <s v="US"/>
    <s v="USD"/>
    <x v="2804"/>
    <n v="1437682735"/>
    <b v="0"/>
    <n v="69"/>
    <b v="1"/>
    <s v="theater/plays"/>
    <n v="1.0024444444444445"/>
    <n v="65.376811594202906"/>
    <x v="1"/>
    <s v="plays"/>
    <x v="2808"/>
    <d v="2015-08-22T15:18:55"/>
  </r>
  <r>
    <x v="0"/>
    <s v="US"/>
    <s v="USD"/>
    <x v="2805"/>
    <n v="1458647725"/>
    <b v="0"/>
    <n v="21"/>
    <b v="1"/>
    <s v="theater/plays"/>
    <n v="1.024"/>
    <n v="121.9047619047619"/>
    <x v="1"/>
    <s v="plays"/>
    <x v="2809"/>
    <d v="2016-03-30T09:39:00"/>
  </r>
  <r>
    <x v="0"/>
    <s v="US"/>
    <s v="USD"/>
    <x v="2806"/>
    <n v="1398828064"/>
    <b v="0"/>
    <n v="57"/>
    <b v="1"/>
    <s v="theater/plays"/>
    <n v="1.0820000000000001"/>
    <n v="47.456140350877192"/>
    <x v="1"/>
    <s v="plays"/>
    <x v="2810"/>
    <d v="2014-05-31T22:59:00"/>
  </r>
  <r>
    <x v="0"/>
    <s v="GB"/>
    <s v="GBP"/>
    <x v="2807"/>
    <n v="1422100503"/>
    <b v="0"/>
    <n v="108"/>
    <b v="1"/>
    <s v="theater/plays"/>
    <n v="1.0026999999999999"/>
    <n v="92.842592592592595"/>
    <x v="1"/>
    <s v="plays"/>
    <x v="2811"/>
    <d v="2015-02-23T06:55:03"/>
  </r>
  <r>
    <x v="0"/>
    <s v="CA"/>
    <s v="CAD"/>
    <x v="2808"/>
    <n v="1424368298"/>
    <b v="0"/>
    <n v="83"/>
    <b v="1"/>
    <s v="theater/plays"/>
    <n v="1.133"/>
    <n v="68.253012048192772"/>
    <x v="1"/>
    <s v="plays"/>
    <x v="2812"/>
    <d v="2015-04-05T23:00:00"/>
  </r>
  <r>
    <x v="0"/>
    <s v="US"/>
    <s v="USD"/>
    <x v="2809"/>
    <n v="1479577761"/>
    <b v="0"/>
    <n v="96"/>
    <b v="1"/>
    <s v="theater/plays"/>
    <n v="1.2757571428571428"/>
    <n v="37.209583333333335"/>
    <x v="1"/>
    <s v="plays"/>
    <x v="2813"/>
    <d v="2016-12-14T12:49:21"/>
  </r>
  <r>
    <x v="0"/>
    <s v="GB"/>
    <s v="GBP"/>
    <x v="2810"/>
    <n v="1428572115"/>
    <b v="0"/>
    <n v="64"/>
    <b v="1"/>
    <s v="theater/plays"/>
    <n v="1.0773333333333333"/>
    <n v="25.25"/>
    <x v="1"/>
    <s v="plays"/>
    <x v="2814"/>
    <d v="2015-05-09T04:35:15"/>
  </r>
  <r>
    <x v="0"/>
    <s v="CA"/>
    <s v="CAD"/>
    <x v="2811"/>
    <n v="1468003109"/>
    <b v="0"/>
    <n v="14"/>
    <b v="1"/>
    <s v="theater/plays"/>
    <n v="2.42"/>
    <n v="43.214285714285715"/>
    <x v="1"/>
    <s v="plays"/>
    <x v="2815"/>
    <d v="2016-08-07T13:38:29"/>
  </r>
  <r>
    <x v="0"/>
    <s v="GB"/>
    <s v="GBP"/>
    <x v="2812"/>
    <n v="1435921992"/>
    <b v="0"/>
    <n v="169"/>
    <b v="1"/>
    <s v="theater/plays"/>
    <n v="1.4156666666666666"/>
    <n v="25.130177514792898"/>
    <x v="1"/>
    <s v="plays"/>
    <x v="2816"/>
    <d v="2015-08-02T11:00:00"/>
  </r>
  <r>
    <x v="0"/>
    <s v="GB"/>
    <s v="GBP"/>
    <x v="2813"/>
    <n v="1421680462"/>
    <b v="0"/>
    <n v="33"/>
    <b v="1"/>
    <s v="theater/plays"/>
    <n v="1.3"/>
    <n v="23.636363636363637"/>
    <x v="1"/>
    <s v="plays"/>
    <x v="2817"/>
    <d v="2015-02-28T10:14:22"/>
  </r>
  <r>
    <x v="0"/>
    <s v="US"/>
    <s v="USD"/>
    <x v="2814"/>
    <n v="1441290086"/>
    <b v="0"/>
    <n v="102"/>
    <b v="1"/>
    <s v="theater/plays"/>
    <n v="1.0603"/>
    <n v="103.95098039215686"/>
    <x v="1"/>
    <s v="plays"/>
    <x v="2818"/>
    <d v="2015-09-23T09:21:26"/>
  </r>
  <r>
    <x v="0"/>
    <s v="GB"/>
    <s v="GBP"/>
    <x v="2815"/>
    <n v="1431693409"/>
    <b v="0"/>
    <n v="104"/>
    <b v="1"/>
    <s v="theater/plays"/>
    <n v="1.048"/>
    <n v="50.384615384615387"/>
    <x v="1"/>
    <s v="plays"/>
    <x v="2819"/>
    <d v="2015-06-14T07:36:49"/>
  </r>
  <r>
    <x v="0"/>
    <s v="GB"/>
    <s v="GBP"/>
    <x v="2816"/>
    <n v="1454337589"/>
    <b v="0"/>
    <n v="20"/>
    <b v="1"/>
    <s v="theater/plays"/>
    <n v="1.36"/>
    <n v="13.6"/>
    <x v="1"/>
    <s v="plays"/>
    <x v="2820"/>
    <d v="2016-02-25T19:00:00"/>
  </r>
  <r>
    <x v="0"/>
    <s v="GB"/>
    <s v="GBP"/>
    <x v="2817"/>
    <n v="1408918135"/>
    <b v="0"/>
    <n v="35"/>
    <b v="1"/>
    <s v="theater/plays"/>
    <n v="1"/>
    <n v="28.571428571428573"/>
    <x v="1"/>
    <s v="plays"/>
    <x v="2821"/>
    <d v="2014-09-23T17:08:55"/>
  </r>
  <r>
    <x v="0"/>
    <s v="US"/>
    <s v="USD"/>
    <x v="2818"/>
    <n v="1424881492"/>
    <b v="0"/>
    <n v="94"/>
    <b v="1"/>
    <s v="theater/plays"/>
    <n v="1"/>
    <n v="63.829787234042556"/>
    <x v="1"/>
    <s v="plays"/>
    <x v="2822"/>
    <d v="2015-03-27T10:24:52"/>
  </r>
  <r>
    <x v="0"/>
    <s v="GB"/>
    <s v="GBP"/>
    <x v="2819"/>
    <n v="1425428206"/>
    <b v="0"/>
    <n v="14"/>
    <b v="1"/>
    <s v="theater/plays"/>
    <n v="1.24"/>
    <n v="8.8571428571428577"/>
    <x v="1"/>
    <s v="plays"/>
    <x v="2823"/>
    <d v="2015-03-31T17:59:00"/>
  </r>
  <r>
    <x v="0"/>
    <s v="US"/>
    <s v="USD"/>
    <x v="2820"/>
    <n v="1431412196"/>
    <b v="0"/>
    <n v="15"/>
    <b v="1"/>
    <s v="theater/plays"/>
    <n v="1.1692307692307693"/>
    <n v="50.666666666666664"/>
    <x v="1"/>
    <s v="plays"/>
    <x v="2824"/>
    <d v="2015-06-12T20:43:00"/>
  </r>
  <r>
    <x v="0"/>
    <s v="GB"/>
    <s v="GBP"/>
    <x v="2821"/>
    <n v="1446663686"/>
    <b v="0"/>
    <n v="51"/>
    <b v="1"/>
    <s v="theater/plays"/>
    <n v="1.0333333333333334"/>
    <n v="60.784313725490193"/>
    <x v="1"/>
    <s v="plays"/>
    <x v="2825"/>
    <d v="2015-12-04T14:01:26"/>
  </r>
  <r>
    <x v="0"/>
    <s v="US"/>
    <s v="USD"/>
    <x v="2822"/>
    <n v="1434415812"/>
    <b v="0"/>
    <n v="19"/>
    <b v="1"/>
    <s v="theater/plays"/>
    <n v="1.0774999999999999"/>
    <n v="113.42105263157895"/>
    <x v="1"/>
    <s v="plays"/>
    <x v="2826"/>
    <d v="2015-07-10T02:00:00"/>
  </r>
  <r>
    <x v="0"/>
    <s v="US"/>
    <s v="USD"/>
    <x v="2823"/>
    <n v="1462379066"/>
    <b v="0"/>
    <n v="23"/>
    <b v="1"/>
    <s v="theater/plays"/>
    <n v="1.2024999999999999"/>
    <n v="104.56521739130434"/>
    <x v="1"/>
    <s v="plays"/>
    <x v="2827"/>
    <d v="2016-06-03T11:30:00"/>
  </r>
  <r>
    <x v="0"/>
    <s v="GB"/>
    <s v="GBP"/>
    <x v="2824"/>
    <n v="1441606869"/>
    <b v="0"/>
    <n v="97"/>
    <b v="1"/>
    <s v="theater/plays"/>
    <n v="1.0037894736842106"/>
    <n v="98.30927835051547"/>
    <x v="1"/>
    <s v="plays"/>
    <x v="2828"/>
    <d v="2015-10-02T18:00:00"/>
  </r>
  <r>
    <x v="0"/>
    <s v="GB"/>
    <s v="GBP"/>
    <x v="2825"/>
    <n v="1462443918"/>
    <b v="0"/>
    <n v="76"/>
    <b v="1"/>
    <s v="theater/plays"/>
    <n v="1.0651999999999999"/>
    <n v="35.039473684210527"/>
    <x v="1"/>
    <s v="plays"/>
    <x v="2829"/>
    <d v="2016-06-02T05:25:18"/>
  </r>
  <r>
    <x v="0"/>
    <s v="US"/>
    <s v="USD"/>
    <x v="2826"/>
    <n v="1398802148"/>
    <b v="0"/>
    <n v="11"/>
    <b v="1"/>
    <s v="theater/plays"/>
    <n v="1"/>
    <n v="272.72727272727275"/>
    <x v="1"/>
    <s v="plays"/>
    <x v="2830"/>
    <d v="2014-05-11T22:59:00"/>
  </r>
  <r>
    <x v="0"/>
    <s v="US"/>
    <s v="USD"/>
    <x v="2827"/>
    <n v="1434484070"/>
    <b v="0"/>
    <n v="52"/>
    <b v="1"/>
    <s v="theater/plays"/>
    <n v="1.1066666666666667"/>
    <n v="63.846153846153847"/>
    <x v="1"/>
    <s v="plays"/>
    <x v="2831"/>
    <d v="2015-07-16T14:47:50"/>
  </r>
  <r>
    <x v="0"/>
    <s v="GB"/>
    <s v="GBP"/>
    <x v="2828"/>
    <n v="1414342894"/>
    <b v="0"/>
    <n v="95"/>
    <b v="1"/>
    <s v="theater/plays"/>
    <n v="1.1471959999999999"/>
    <n v="30.189368421052631"/>
    <x v="1"/>
    <s v="plays"/>
    <x v="2832"/>
    <d v="2014-11-23T17:00:00"/>
  </r>
  <r>
    <x v="0"/>
    <s v="US"/>
    <s v="USD"/>
    <x v="2829"/>
    <n v="1442804633"/>
    <b v="0"/>
    <n v="35"/>
    <b v="1"/>
    <s v="theater/plays"/>
    <n v="1.0825925925925926"/>
    <n v="83.51428571428572"/>
    <x v="1"/>
    <s v="plays"/>
    <x v="2833"/>
    <d v="2015-10-10T21:00:00"/>
  </r>
  <r>
    <x v="0"/>
    <s v="GB"/>
    <s v="GBP"/>
    <x v="2830"/>
    <n v="1421362930"/>
    <b v="0"/>
    <n v="21"/>
    <b v="1"/>
    <s v="theater/plays"/>
    <n v="1.7"/>
    <n v="64.761904761904759"/>
    <x v="1"/>
    <s v="plays"/>
    <x v="2834"/>
    <d v="2015-01-30T18:02:10"/>
  </r>
  <r>
    <x v="0"/>
    <s v="GB"/>
    <s v="GBP"/>
    <x v="2831"/>
    <n v="1446742417"/>
    <b v="0"/>
    <n v="93"/>
    <b v="1"/>
    <s v="theater/plays"/>
    <n v="1.8709899999999999"/>
    <n v="20.118172043010752"/>
    <x v="1"/>
    <s v="plays"/>
    <x v="2835"/>
    <d v="2015-12-04T19:00:00"/>
  </r>
  <r>
    <x v="0"/>
    <s v="US"/>
    <s v="USD"/>
    <x v="2832"/>
    <n v="1484115418"/>
    <b v="0"/>
    <n v="11"/>
    <b v="1"/>
    <s v="theater/plays"/>
    <n v="1.0777777777777777"/>
    <n v="44.090909090909093"/>
    <x v="1"/>
    <s v="plays"/>
    <x v="2836"/>
    <d v="2017-02-17T23:59:00"/>
  </r>
  <r>
    <x v="0"/>
    <s v="CA"/>
    <s v="CAD"/>
    <x v="2833"/>
    <n v="1446241684"/>
    <b v="0"/>
    <n v="21"/>
    <b v="1"/>
    <s v="theater/plays"/>
    <n v="1"/>
    <n v="40.476190476190474"/>
    <x v="1"/>
    <s v="plays"/>
    <x v="2837"/>
    <d v="2015-12-09T17:48:04"/>
  </r>
  <r>
    <x v="0"/>
    <s v="US"/>
    <s v="USD"/>
    <x v="2834"/>
    <n v="1406039696"/>
    <b v="0"/>
    <n v="54"/>
    <b v="1"/>
    <s v="theater/plays"/>
    <n v="1.2024999999999999"/>
    <n v="44.537037037037038"/>
    <x v="1"/>
    <s v="plays"/>
    <x v="2838"/>
    <d v="2014-08-13T17:00:00"/>
  </r>
  <r>
    <x v="0"/>
    <s v="US"/>
    <s v="USD"/>
    <x v="2835"/>
    <n v="1406958354"/>
    <b v="0"/>
    <n v="31"/>
    <b v="1"/>
    <s v="theater/plays"/>
    <n v="1.1142857142857143"/>
    <n v="125.80645161290323"/>
    <x v="1"/>
    <s v="plays"/>
    <x v="2839"/>
    <d v="2014-08-24T23:59:00"/>
  </r>
  <r>
    <x v="0"/>
    <s v="GB"/>
    <s v="GBP"/>
    <x v="2836"/>
    <n v="1424825479"/>
    <b v="0"/>
    <n v="132"/>
    <b v="1"/>
    <s v="theater/plays"/>
    <n v="1.04"/>
    <n v="19.696969696969695"/>
    <x v="1"/>
    <s v="plays"/>
    <x v="2840"/>
    <d v="2015-03-18T12:00:00"/>
  </r>
  <r>
    <x v="2"/>
    <s v="GB"/>
    <s v="GBP"/>
    <x v="2837"/>
    <n v="1444844697"/>
    <b v="0"/>
    <n v="1"/>
    <b v="0"/>
    <s v="theater/plays"/>
    <n v="0.01"/>
    <n v="10"/>
    <x v="1"/>
    <s v="plays"/>
    <x v="2841"/>
    <d v="2015-12-13T13:44:57"/>
  </r>
  <r>
    <x v="2"/>
    <s v="GB"/>
    <s v="GBP"/>
    <x v="2838"/>
    <n v="1401058295"/>
    <b v="0"/>
    <n v="0"/>
    <b v="0"/>
    <s v="theater/plays"/>
    <n v="0"/>
    <e v="#DIV/0!"/>
    <x v="1"/>
    <s v="plays"/>
    <x v="2842"/>
    <d v="2014-06-21T06:00:00"/>
  </r>
  <r>
    <x v="2"/>
    <s v="US"/>
    <s v="USD"/>
    <x v="2839"/>
    <n v="1462210950"/>
    <b v="0"/>
    <n v="0"/>
    <b v="0"/>
    <s v="theater/plays"/>
    <n v="0"/>
    <e v="#DIV/0!"/>
    <x v="1"/>
    <s v="plays"/>
    <x v="2843"/>
    <d v="2016-06-12T23:00:00"/>
  </r>
  <r>
    <x v="2"/>
    <s v="AT"/>
    <s v="EUR"/>
    <x v="2840"/>
    <n v="1480943180"/>
    <b v="0"/>
    <n v="1"/>
    <b v="0"/>
    <s v="theater/plays"/>
    <n v="5.4545454545454543E-2"/>
    <n v="30"/>
    <x v="1"/>
    <s v="plays"/>
    <x v="2844"/>
    <d v="2017-01-04T08:06:20"/>
  </r>
  <r>
    <x v="2"/>
    <s v="US"/>
    <s v="USD"/>
    <x v="2841"/>
    <n v="1428539033"/>
    <b v="0"/>
    <n v="39"/>
    <b v="0"/>
    <s v="theater/plays"/>
    <n v="0.31546666666666667"/>
    <n v="60.666666666666664"/>
    <x v="1"/>
    <s v="plays"/>
    <x v="2845"/>
    <d v="2015-06-07T19:23:53"/>
  </r>
  <r>
    <x v="2"/>
    <s v="US"/>
    <s v="USD"/>
    <x v="2842"/>
    <n v="1429029394"/>
    <b v="0"/>
    <n v="0"/>
    <b v="0"/>
    <s v="theater/plays"/>
    <n v="0"/>
    <e v="#DIV/0!"/>
    <x v="1"/>
    <s v="plays"/>
    <x v="2846"/>
    <d v="2015-05-29T11:36:34"/>
  </r>
  <r>
    <x v="2"/>
    <s v="US"/>
    <s v="USD"/>
    <x v="2843"/>
    <n v="1458847265"/>
    <b v="0"/>
    <n v="0"/>
    <b v="0"/>
    <s v="theater/plays"/>
    <n v="0"/>
    <e v="#DIV/0!"/>
    <x v="1"/>
    <s v="plays"/>
    <x v="2847"/>
    <d v="2016-05-23T14:21:05"/>
  </r>
  <r>
    <x v="2"/>
    <s v="US"/>
    <s v="USD"/>
    <x v="2844"/>
    <n v="1430321659"/>
    <b v="0"/>
    <n v="3"/>
    <b v="0"/>
    <s v="theater/plays"/>
    <n v="2E-3"/>
    <n v="23.333333333333332"/>
    <x v="1"/>
    <s v="plays"/>
    <x v="2848"/>
    <d v="2015-05-29T10:34:19"/>
  </r>
  <r>
    <x v="2"/>
    <s v="GB"/>
    <s v="GBP"/>
    <x v="2845"/>
    <n v="1458814600"/>
    <b v="0"/>
    <n v="1"/>
    <b v="0"/>
    <s v="theater/plays"/>
    <n v="0.01"/>
    <n v="5"/>
    <x v="1"/>
    <s v="plays"/>
    <x v="2849"/>
    <d v="2016-04-23T05:16:40"/>
  </r>
  <r>
    <x v="2"/>
    <s v="US"/>
    <s v="USD"/>
    <x v="2846"/>
    <n v="1407370211"/>
    <b v="0"/>
    <n v="13"/>
    <b v="0"/>
    <s v="theater/plays"/>
    <n v="3.8875E-2"/>
    <n v="23.923076923076923"/>
    <x v="1"/>
    <s v="plays"/>
    <x v="2850"/>
    <d v="2014-09-05T19:10:11"/>
  </r>
  <r>
    <x v="2"/>
    <s v="IE"/>
    <s v="EUR"/>
    <x v="2847"/>
    <n v="1453334629"/>
    <b v="0"/>
    <n v="0"/>
    <b v="0"/>
    <s v="theater/plays"/>
    <n v="0"/>
    <e v="#DIV/0!"/>
    <x v="1"/>
    <s v="plays"/>
    <x v="2851"/>
    <d v="2016-01-29T18:17:00"/>
  </r>
  <r>
    <x v="2"/>
    <s v="US"/>
    <s v="USD"/>
    <x v="2848"/>
    <n v="1400720703"/>
    <b v="0"/>
    <n v="6"/>
    <b v="0"/>
    <s v="theater/plays"/>
    <n v="1.9E-2"/>
    <n v="15.833333333333334"/>
    <x v="1"/>
    <s v="plays"/>
    <x v="2852"/>
    <d v="2014-06-20T20:05:03"/>
  </r>
  <r>
    <x v="2"/>
    <s v="CA"/>
    <s v="CAD"/>
    <x v="2849"/>
    <n v="1405485297"/>
    <b v="0"/>
    <n v="0"/>
    <b v="0"/>
    <s v="theater/plays"/>
    <n v="0"/>
    <e v="#DIV/0!"/>
    <x v="1"/>
    <s v="plays"/>
    <x v="2853"/>
    <d v="2014-09-13T23:34:57"/>
  </r>
  <r>
    <x v="2"/>
    <s v="GB"/>
    <s v="GBP"/>
    <x v="2850"/>
    <n v="1429290719"/>
    <b v="0"/>
    <n v="14"/>
    <b v="0"/>
    <s v="theater/plays"/>
    <n v="0.41699999999999998"/>
    <n v="29.785714285714285"/>
    <x v="1"/>
    <s v="plays"/>
    <x v="2854"/>
    <d v="2015-05-07T12:11:59"/>
  </r>
  <r>
    <x v="2"/>
    <s v="US"/>
    <s v="USD"/>
    <x v="2851"/>
    <n v="1451607071"/>
    <b v="0"/>
    <n v="5"/>
    <b v="0"/>
    <s v="theater/plays"/>
    <n v="0.5"/>
    <n v="60"/>
    <x v="1"/>
    <s v="plays"/>
    <x v="2855"/>
    <d v="2016-01-29T18:34:00"/>
  </r>
  <r>
    <x v="2"/>
    <s v="US"/>
    <s v="USD"/>
    <x v="2852"/>
    <n v="1433897647"/>
    <b v="0"/>
    <n v="6"/>
    <b v="0"/>
    <s v="theater/plays"/>
    <n v="4.8666666666666664E-2"/>
    <n v="24.333333333333332"/>
    <x v="1"/>
    <s v="plays"/>
    <x v="2856"/>
    <d v="2015-08-08T16:34:00"/>
  </r>
  <r>
    <x v="2"/>
    <s v="MX"/>
    <s v="MXN"/>
    <x v="2853"/>
    <n v="1482444295"/>
    <b v="0"/>
    <n v="15"/>
    <b v="0"/>
    <s v="theater/plays"/>
    <n v="0.19736842105263158"/>
    <n v="500"/>
    <x v="1"/>
    <s v="plays"/>
    <x v="2857"/>
    <d v="2017-02-20T13:00:00"/>
  </r>
  <r>
    <x v="2"/>
    <s v="NL"/>
    <s v="EUR"/>
    <x v="2854"/>
    <n v="1415711095"/>
    <b v="0"/>
    <n v="0"/>
    <b v="0"/>
    <s v="theater/plays"/>
    <n v="0"/>
    <e v="#DIV/0!"/>
    <x v="1"/>
    <s v="plays"/>
    <x v="2858"/>
    <d v="2014-12-05T06:28:00"/>
  </r>
  <r>
    <x v="2"/>
    <s v="AU"/>
    <s v="AUD"/>
    <x v="2855"/>
    <n v="1439800904"/>
    <b v="0"/>
    <n v="1"/>
    <b v="0"/>
    <s v="theater/plays"/>
    <n v="1.7500000000000002E-2"/>
    <n v="35"/>
    <x v="1"/>
    <s v="plays"/>
    <x v="2859"/>
    <d v="2015-10-16T03:41:44"/>
  </r>
  <r>
    <x v="2"/>
    <s v="US"/>
    <s v="USD"/>
    <x v="2856"/>
    <n v="1461179576"/>
    <b v="0"/>
    <n v="9"/>
    <b v="0"/>
    <s v="theater/plays"/>
    <n v="6.6500000000000004E-2"/>
    <n v="29.555555555555557"/>
    <x v="1"/>
    <s v="plays"/>
    <x v="2860"/>
    <d v="2016-06-19T14:12:56"/>
  </r>
  <r>
    <x v="2"/>
    <s v="AU"/>
    <s v="AUD"/>
    <x v="2857"/>
    <n v="1441894248"/>
    <b v="0"/>
    <n v="3"/>
    <b v="0"/>
    <s v="theater/plays"/>
    <n v="0.32"/>
    <n v="26.666666666666668"/>
    <x v="1"/>
    <s v="plays"/>
    <x v="2861"/>
    <d v="2015-09-24T09:10:48"/>
  </r>
  <r>
    <x v="2"/>
    <s v="US"/>
    <s v="USD"/>
    <x v="2858"/>
    <n v="1401044229"/>
    <b v="0"/>
    <n v="3"/>
    <b v="0"/>
    <s v="theater/plays"/>
    <n v="4.3307086614173228E-3"/>
    <n v="18.333333333333332"/>
    <x v="1"/>
    <s v="plays"/>
    <x v="2862"/>
    <d v="2014-06-24T13:57:09"/>
  </r>
  <r>
    <x v="2"/>
    <s v="US"/>
    <s v="USD"/>
    <x v="2859"/>
    <n v="1405095123"/>
    <b v="0"/>
    <n v="1"/>
    <b v="0"/>
    <s v="theater/plays"/>
    <n v="4.0000000000000002E-4"/>
    <n v="20"/>
    <x v="1"/>
    <s v="plays"/>
    <x v="2863"/>
    <d v="2014-09-09T11:12:03"/>
  </r>
  <r>
    <x v="2"/>
    <s v="GB"/>
    <s v="GBP"/>
    <x v="2860"/>
    <n v="1434552207"/>
    <b v="0"/>
    <n v="3"/>
    <b v="0"/>
    <s v="theater/plays"/>
    <n v="1.6E-2"/>
    <n v="13.333333333333334"/>
    <x v="1"/>
    <s v="plays"/>
    <x v="2864"/>
    <d v="2015-07-17T08:18:00"/>
  </r>
  <r>
    <x v="2"/>
    <s v="US"/>
    <s v="USD"/>
    <x v="2861"/>
    <n v="1415328259"/>
    <b v="0"/>
    <n v="0"/>
    <b v="0"/>
    <s v="theater/plays"/>
    <n v="0"/>
    <e v="#DIV/0!"/>
    <x v="1"/>
    <s v="plays"/>
    <x v="2865"/>
    <d v="2015-01-05T21:44:19"/>
  </r>
  <r>
    <x v="2"/>
    <s v="US"/>
    <s v="USD"/>
    <x v="2862"/>
    <n v="1473893721"/>
    <b v="0"/>
    <n v="2"/>
    <b v="0"/>
    <s v="theater/plays"/>
    <n v="8.9999999999999993E-3"/>
    <n v="22.5"/>
    <x v="1"/>
    <s v="plays"/>
    <x v="2866"/>
    <d v="2016-10-14T17:00:00"/>
  </r>
  <r>
    <x v="2"/>
    <s v="US"/>
    <s v="USD"/>
    <x v="2863"/>
    <n v="1465533672"/>
    <b v="0"/>
    <n v="10"/>
    <b v="0"/>
    <s v="theater/plays"/>
    <n v="0.2016"/>
    <n v="50.4"/>
    <x v="1"/>
    <s v="plays"/>
    <x v="2867"/>
    <d v="2016-07-03T23:00:00"/>
  </r>
  <r>
    <x v="2"/>
    <s v="US"/>
    <s v="USD"/>
    <x v="2864"/>
    <n v="1473105054"/>
    <b v="0"/>
    <n v="60"/>
    <b v="0"/>
    <s v="theater/plays"/>
    <n v="0.42011733333333334"/>
    <n v="105.02933333333334"/>
    <x v="1"/>
    <s v="plays"/>
    <x v="2868"/>
    <d v="2016-10-05T14:50:54"/>
  </r>
  <r>
    <x v="2"/>
    <s v="US"/>
    <s v="USD"/>
    <x v="2865"/>
    <n v="1466345681"/>
    <b v="0"/>
    <n v="5"/>
    <b v="0"/>
    <s v="theater/plays"/>
    <n v="8.8500000000000002E-3"/>
    <n v="35.4"/>
    <x v="1"/>
    <s v="plays"/>
    <x v="2869"/>
    <d v="2016-07-19T09:14:41"/>
  </r>
  <r>
    <x v="2"/>
    <s v="US"/>
    <s v="USD"/>
    <x v="2866"/>
    <n v="1397709165"/>
    <b v="0"/>
    <n v="9"/>
    <b v="0"/>
    <s v="theater/plays"/>
    <n v="0.15"/>
    <n v="83.333333333333329"/>
    <x v="1"/>
    <s v="plays"/>
    <x v="2870"/>
    <d v="2014-05-16T23:32:45"/>
  </r>
  <r>
    <x v="2"/>
    <s v="US"/>
    <s v="USD"/>
    <x v="2867"/>
    <n v="1417455813"/>
    <b v="0"/>
    <n v="13"/>
    <b v="0"/>
    <s v="theater/plays"/>
    <n v="4.6699999999999998E-2"/>
    <n v="35.92307692307692"/>
    <x v="1"/>
    <s v="plays"/>
    <x v="2871"/>
    <d v="2014-12-21T12:43:33"/>
  </r>
  <r>
    <x v="2"/>
    <s v="US"/>
    <s v="USD"/>
    <x v="2868"/>
    <n v="1429584438"/>
    <b v="0"/>
    <n v="0"/>
    <b v="0"/>
    <s v="theater/plays"/>
    <n v="0"/>
    <e v="#DIV/0!"/>
    <x v="1"/>
    <s v="plays"/>
    <x v="2872"/>
    <d v="2015-06-19T21:47:18"/>
  </r>
  <r>
    <x v="2"/>
    <s v="US"/>
    <s v="USD"/>
    <x v="2869"/>
    <n v="1419881831"/>
    <b v="0"/>
    <n v="8"/>
    <b v="0"/>
    <s v="theater/plays"/>
    <n v="0.38119999999999998"/>
    <n v="119.125"/>
    <x v="1"/>
    <s v="plays"/>
    <x v="2873"/>
    <d v="2015-01-28T14:37:11"/>
  </r>
  <r>
    <x v="2"/>
    <s v="US"/>
    <s v="USD"/>
    <x v="2870"/>
    <n v="1482092186"/>
    <b v="0"/>
    <n v="3"/>
    <b v="0"/>
    <s v="theater/plays"/>
    <n v="5.4199999999999998E-2"/>
    <n v="90.333333333333329"/>
    <x v="1"/>
    <s v="plays"/>
    <x v="2874"/>
    <d v="2017-01-17T15:16:26"/>
  </r>
  <r>
    <x v="2"/>
    <s v="US"/>
    <s v="USD"/>
    <x v="2871"/>
    <n v="1459825493"/>
    <b v="0"/>
    <n v="3"/>
    <b v="0"/>
    <s v="theater/plays"/>
    <n v="3.5E-4"/>
    <n v="2.3333333333333335"/>
    <x v="1"/>
    <s v="plays"/>
    <x v="2875"/>
    <d v="2016-05-04T22:04:53"/>
  </r>
  <r>
    <x v="2"/>
    <s v="US"/>
    <s v="USD"/>
    <x v="2872"/>
    <n v="1434477079"/>
    <b v="0"/>
    <n v="0"/>
    <b v="0"/>
    <s v="theater/plays"/>
    <n v="0"/>
    <e v="#DIV/0!"/>
    <x v="1"/>
    <s v="plays"/>
    <x v="2876"/>
    <d v="2015-07-16T12:51:19"/>
  </r>
  <r>
    <x v="2"/>
    <s v="US"/>
    <s v="USD"/>
    <x v="2873"/>
    <n v="1477781724"/>
    <b v="0"/>
    <n v="6"/>
    <b v="0"/>
    <s v="theater/plays"/>
    <n v="0.10833333333333334"/>
    <n v="108.33333333333333"/>
    <x v="1"/>
    <s v="plays"/>
    <x v="2877"/>
    <d v="2016-11-30T12:00:00"/>
  </r>
  <r>
    <x v="2"/>
    <s v="GB"/>
    <s v="GBP"/>
    <x v="2874"/>
    <n v="1430750795"/>
    <b v="0"/>
    <n v="4"/>
    <b v="0"/>
    <s v="theater/plays"/>
    <n v="2.1000000000000001E-2"/>
    <n v="15.75"/>
    <x v="1"/>
    <s v="plays"/>
    <x v="2878"/>
    <d v="2015-07-03T09:46:35"/>
  </r>
  <r>
    <x v="2"/>
    <s v="US"/>
    <s v="USD"/>
    <x v="2875"/>
    <n v="1450718661"/>
    <b v="0"/>
    <n v="1"/>
    <b v="0"/>
    <s v="theater/plays"/>
    <n v="2.5892857142857141E-3"/>
    <n v="29"/>
    <x v="1"/>
    <s v="plays"/>
    <x v="2879"/>
    <d v="2016-01-20T12:24:21"/>
  </r>
  <r>
    <x v="2"/>
    <s v="US"/>
    <s v="USD"/>
    <x v="2876"/>
    <n v="1436305452"/>
    <b v="0"/>
    <n v="29"/>
    <b v="0"/>
    <s v="theater/plays"/>
    <n v="0.23333333333333334"/>
    <n v="96.551724137931032"/>
    <x v="1"/>
    <s v="plays"/>
    <x v="2880"/>
    <d v="2015-08-20T12:05:00"/>
  </r>
  <r>
    <x v="2"/>
    <s v="US"/>
    <s v="USD"/>
    <x v="2877"/>
    <n v="1412432436"/>
    <b v="0"/>
    <n v="0"/>
    <b v="0"/>
    <s v="theater/plays"/>
    <n v="0"/>
    <e v="#DIV/0!"/>
    <x v="1"/>
    <s v="plays"/>
    <x v="2881"/>
    <d v="2014-12-03T10:20:36"/>
  </r>
  <r>
    <x v="2"/>
    <s v="US"/>
    <s v="USD"/>
    <x v="2878"/>
    <n v="1459520318"/>
    <b v="0"/>
    <n v="4"/>
    <b v="0"/>
    <s v="theater/plays"/>
    <n v="0.33600000000000002"/>
    <n v="63"/>
    <x v="1"/>
    <s v="plays"/>
    <x v="2882"/>
    <d v="2016-05-01T09:18:38"/>
  </r>
  <r>
    <x v="2"/>
    <s v="US"/>
    <s v="USD"/>
    <x v="2879"/>
    <n v="1451684437"/>
    <b v="0"/>
    <n v="5"/>
    <b v="0"/>
    <s v="theater/plays"/>
    <n v="0.1908"/>
    <n v="381.6"/>
    <x v="1"/>
    <s v="plays"/>
    <x v="2883"/>
    <d v="2016-02-05T23:59:00"/>
  </r>
  <r>
    <x v="2"/>
    <s v="US"/>
    <s v="USD"/>
    <x v="2880"/>
    <n v="1415208435"/>
    <b v="0"/>
    <n v="4"/>
    <b v="0"/>
    <s v="theater/plays"/>
    <n v="4.1111111111111114E-3"/>
    <n v="46.25"/>
    <x v="1"/>
    <s v="plays"/>
    <x v="2884"/>
    <d v="2014-12-05T12:27:15"/>
  </r>
  <r>
    <x v="2"/>
    <s v="US"/>
    <s v="USD"/>
    <x v="2881"/>
    <n v="1423705801"/>
    <b v="0"/>
    <n v="5"/>
    <b v="0"/>
    <s v="theater/plays"/>
    <n v="0.32500000000000001"/>
    <n v="26"/>
    <x v="1"/>
    <s v="plays"/>
    <x v="2885"/>
    <d v="2015-03-13T19:50:01"/>
  </r>
  <r>
    <x v="2"/>
    <s v="US"/>
    <s v="USD"/>
    <x v="2882"/>
    <n v="1442243484"/>
    <b v="0"/>
    <n v="1"/>
    <b v="0"/>
    <s v="theater/plays"/>
    <n v="0.05"/>
    <n v="10"/>
    <x v="1"/>
    <s v="plays"/>
    <x v="2886"/>
    <d v="2015-09-18T22:59:00"/>
  </r>
  <r>
    <x v="2"/>
    <s v="US"/>
    <s v="USD"/>
    <x v="2883"/>
    <n v="1418379324"/>
    <b v="0"/>
    <n v="1"/>
    <b v="0"/>
    <s v="theater/plays"/>
    <n v="1.6666666666666668E-3"/>
    <n v="5"/>
    <x v="1"/>
    <s v="plays"/>
    <x v="2887"/>
    <d v="2015-01-11T05:15:24"/>
  </r>
  <r>
    <x v="2"/>
    <s v="US"/>
    <s v="USD"/>
    <x v="2884"/>
    <n v="1412945440"/>
    <b v="0"/>
    <n v="0"/>
    <b v="0"/>
    <s v="theater/plays"/>
    <n v="0"/>
    <e v="#DIV/0!"/>
    <x v="1"/>
    <s v="plays"/>
    <x v="2888"/>
    <d v="2014-10-17T23:59:00"/>
  </r>
  <r>
    <x v="2"/>
    <s v="US"/>
    <s v="USD"/>
    <x v="2885"/>
    <n v="1406752985"/>
    <b v="0"/>
    <n v="14"/>
    <b v="0"/>
    <s v="theater/plays"/>
    <n v="0.38066666666666665"/>
    <n v="81.571428571428569"/>
    <x v="1"/>
    <s v="plays"/>
    <x v="2889"/>
    <d v="2014-08-29T15:43:05"/>
  </r>
  <r>
    <x v="2"/>
    <s v="US"/>
    <s v="USD"/>
    <x v="2886"/>
    <n v="1405100992"/>
    <b v="0"/>
    <n v="3"/>
    <b v="0"/>
    <s v="theater/plays"/>
    <n v="1.0500000000000001E-2"/>
    <n v="7"/>
    <x v="1"/>
    <s v="plays"/>
    <x v="2890"/>
    <d v="2014-08-08T22:00:00"/>
  </r>
  <r>
    <x v="2"/>
    <s v="US"/>
    <s v="USD"/>
    <x v="2887"/>
    <n v="1455570728"/>
    <b v="0"/>
    <n v="10"/>
    <b v="0"/>
    <s v="theater/plays"/>
    <n v="2.7300000000000001E-2"/>
    <n v="27.3"/>
    <x v="1"/>
    <s v="plays"/>
    <x v="2891"/>
    <d v="2016-04-15T15:12:08"/>
  </r>
  <r>
    <x v="2"/>
    <s v="US"/>
    <s v="USD"/>
    <x v="2888"/>
    <n v="1408381704"/>
    <b v="0"/>
    <n v="17"/>
    <b v="0"/>
    <s v="theater/plays"/>
    <n v="9.0909090909090912E-2"/>
    <n v="29.411764705882351"/>
    <x v="1"/>
    <s v="plays"/>
    <x v="2892"/>
    <d v="2014-08-25T16:00:00"/>
  </r>
  <r>
    <x v="2"/>
    <s v="US"/>
    <s v="USD"/>
    <x v="2889"/>
    <n v="1415644395"/>
    <b v="0"/>
    <n v="2"/>
    <b v="0"/>
    <s v="theater/plays"/>
    <n v="5.0000000000000001E-3"/>
    <n v="12.5"/>
    <x v="1"/>
    <s v="plays"/>
    <x v="2893"/>
    <d v="2015-01-08T21:00:00"/>
  </r>
  <r>
    <x v="2"/>
    <s v="US"/>
    <s v="USD"/>
    <x v="2890"/>
    <n v="1422920415"/>
    <b v="0"/>
    <n v="0"/>
    <b v="0"/>
    <s v="theater/plays"/>
    <n v="0"/>
    <e v="#DIV/0!"/>
    <x v="1"/>
    <s v="plays"/>
    <x v="2894"/>
    <d v="2015-04-03T17:40:15"/>
  </r>
  <r>
    <x v="2"/>
    <s v="US"/>
    <s v="USD"/>
    <x v="2891"/>
    <n v="1403356792"/>
    <b v="0"/>
    <n v="4"/>
    <b v="0"/>
    <s v="theater/plays"/>
    <n v="4.5999999999999999E-2"/>
    <n v="5.75"/>
    <x v="1"/>
    <s v="plays"/>
    <x v="2895"/>
    <d v="2014-06-22T16:00:00"/>
  </r>
  <r>
    <x v="2"/>
    <s v="US"/>
    <s v="USD"/>
    <x v="2892"/>
    <n v="1480283321"/>
    <b v="0"/>
    <n v="12"/>
    <b v="0"/>
    <s v="theater/plays"/>
    <n v="0.20833333333333334"/>
    <n v="52.083333333333336"/>
    <x v="1"/>
    <s v="plays"/>
    <x v="2896"/>
    <d v="2016-12-12T01:00:00"/>
  </r>
  <r>
    <x v="2"/>
    <s v="US"/>
    <s v="USD"/>
    <x v="2893"/>
    <n v="1441985458"/>
    <b v="0"/>
    <n v="3"/>
    <b v="0"/>
    <s v="theater/plays"/>
    <n v="4.583333333333333E-2"/>
    <n v="183.33333333333334"/>
    <x v="1"/>
    <s v="plays"/>
    <x v="2897"/>
    <d v="2015-10-11T10:29:05"/>
  </r>
  <r>
    <x v="2"/>
    <s v="US"/>
    <s v="USD"/>
    <x v="2894"/>
    <n v="1443715053"/>
    <b v="0"/>
    <n v="12"/>
    <b v="0"/>
    <s v="theater/plays"/>
    <n v="4.2133333333333335E-2"/>
    <n v="26.333333333333332"/>
    <x v="1"/>
    <s v="plays"/>
    <x v="2898"/>
    <d v="2015-10-31T10:57:33"/>
  </r>
  <r>
    <x v="2"/>
    <s v="US"/>
    <s v="USD"/>
    <x v="2895"/>
    <n v="1464141158"/>
    <b v="0"/>
    <n v="0"/>
    <b v="0"/>
    <s v="theater/plays"/>
    <n v="0"/>
    <e v="#DIV/0!"/>
    <x v="1"/>
    <s v="plays"/>
    <x v="2899"/>
    <d v="2016-07-23T20:52:38"/>
  </r>
  <r>
    <x v="2"/>
    <s v="US"/>
    <s v="USD"/>
    <x v="2896"/>
    <n v="1404970632"/>
    <b v="0"/>
    <n v="7"/>
    <b v="0"/>
    <s v="theater/plays"/>
    <n v="0.61909090909090914"/>
    <n v="486.42857142857144"/>
    <x v="1"/>
    <s v="plays"/>
    <x v="2900"/>
    <d v="2014-08-09T00:37:12"/>
  </r>
  <r>
    <x v="2"/>
    <s v="US"/>
    <s v="USD"/>
    <x v="2897"/>
    <n v="1418161339"/>
    <b v="0"/>
    <n v="2"/>
    <b v="0"/>
    <s v="theater/plays"/>
    <n v="8.0000000000000002E-3"/>
    <n v="3"/>
    <x v="1"/>
    <s v="plays"/>
    <x v="2901"/>
    <d v="2015-02-07T16:42:19"/>
  </r>
  <r>
    <x v="2"/>
    <s v="US"/>
    <s v="USD"/>
    <x v="2898"/>
    <n v="1437820396"/>
    <b v="0"/>
    <n v="1"/>
    <b v="0"/>
    <s v="theater/plays"/>
    <n v="1.6666666666666666E-4"/>
    <n v="25"/>
    <x v="1"/>
    <s v="plays"/>
    <x v="2902"/>
    <d v="2015-08-24T05:33:16"/>
  </r>
  <r>
    <x v="2"/>
    <s v="US"/>
    <s v="USD"/>
    <x v="2899"/>
    <n v="1436587218"/>
    <b v="0"/>
    <n v="4"/>
    <b v="0"/>
    <s v="theater/plays"/>
    <n v="7.7999999999999996E-3"/>
    <n v="9.75"/>
    <x v="1"/>
    <s v="plays"/>
    <x v="2903"/>
    <d v="2015-09-08T23:00:18"/>
  </r>
  <r>
    <x v="2"/>
    <s v="GB"/>
    <s v="GBP"/>
    <x v="2900"/>
    <n v="1414538031"/>
    <b v="0"/>
    <n v="4"/>
    <b v="0"/>
    <s v="theater/plays"/>
    <n v="0.05"/>
    <n v="18.75"/>
    <x v="1"/>
    <s v="plays"/>
    <x v="2904"/>
    <d v="2014-11-09T07:00:00"/>
  </r>
  <r>
    <x v="2"/>
    <s v="US"/>
    <s v="USD"/>
    <x v="2901"/>
    <n v="1472001713"/>
    <b v="0"/>
    <n v="17"/>
    <b v="0"/>
    <s v="theater/plays"/>
    <n v="0.17771428571428571"/>
    <n v="36.588235294117645"/>
    <x v="1"/>
    <s v="plays"/>
    <x v="2905"/>
    <d v="2016-09-06T20:21:53"/>
  </r>
  <r>
    <x v="2"/>
    <s v="US"/>
    <s v="USD"/>
    <x v="2902"/>
    <n v="1436888066"/>
    <b v="0"/>
    <n v="7"/>
    <b v="0"/>
    <s v="theater/plays"/>
    <n v="9.4166666666666662E-2"/>
    <n v="80.714285714285708"/>
    <x v="1"/>
    <s v="plays"/>
    <x v="2906"/>
    <d v="2015-07-31T20:00:00"/>
  </r>
  <r>
    <x v="2"/>
    <s v="US"/>
    <s v="USD"/>
    <x v="2903"/>
    <n v="1458075837"/>
    <b v="0"/>
    <n v="2"/>
    <b v="0"/>
    <s v="theater/plays"/>
    <n v="8.0000000000000004E-4"/>
    <n v="1"/>
    <x v="1"/>
    <s v="plays"/>
    <x v="2907"/>
    <d v="2016-05-14T16:03:57"/>
  </r>
  <r>
    <x v="2"/>
    <s v="US"/>
    <s v="USD"/>
    <x v="2904"/>
    <n v="1462815219"/>
    <b v="0"/>
    <n v="5"/>
    <b v="0"/>
    <s v="theater/plays"/>
    <n v="2.75E-2"/>
    <n v="52.8"/>
    <x v="1"/>
    <s v="plays"/>
    <x v="2908"/>
    <d v="2016-06-08T12:33:39"/>
  </r>
  <r>
    <x v="2"/>
    <s v="US"/>
    <s v="USD"/>
    <x v="2905"/>
    <n v="1413527001"/>
    <b v="0"/>
    <n v="1"/>
    <b v="0"/>
    <s v="theater/plays"/>
    <n v="1.1111111111111112E-4"/>
    <n v="20"/>
    <x v="1"/>
    <s v="plays"/>
    <x v="2909"/>
    <d v="2014-11-25T14:46:00"/>
  </r>
  <r>
    <x v="2"/>
    <s v="GB"/>
    <s v="GBP"/>
    <x v="2906"/>
    <n v="1428955887"/>
    <b v="0"/>
    <n v="1"/>
    <b v="0"/>
    <s v="theater/plays"/>
    <n v="3.3333333333333335E-5"/>
    <n v="1"/>
    <x v="1"/>
    <s v="plays"/>
    <x v="2910"/>
    <d v="2015-06-12T15:11:27"/>
  </r>
  <r>
    <x v="2"/>
    <s v="US"/>
    <s v="USD"/>
    <x v="2907"/>
    <n v="1431973626"/>
    <b v="0"/>
    <n v="14"/>
    <b v="0"/>
    <s v="theater/plays"/>
    <n v="0.36499999999999999"/>
    <n v="46.928571428571431"/>
    <x v="1"/>
    <s v="plays"/>
    <x v="2911"/>
    <d v="2015-06-27T13:27:06"/>
  </r>
  <r>
    <x v="2"/>
    <s v="US"/>
    <s v="USD"/>
    <x v="2908"/>
    <n v="1450235374"/>
    <b v="0"/>
    <n v="26"/>
    <b v="0"/>
    <s v="theater/plays"/>
    <n v="0.14058171745152354"/>
    <n v="78.07692307692308"/>
    <x v="1"/>
    <s v="plays"/>
    <x v="2912"/>
    <d v="2016-01-14T22:09:34"/>
  </r>
  <r>
    <x v="2"/>
    <s v="US"/>
    <s v="USD"/>
    <x v="2909"/>
    <n v="1404857339"/>
    <b v="0"/>
    <n v="2"/>
    <b v="0"/>
    <s v="theater/plays"/>
    <n v="2.0000000000000001E-4"/>
    <n v="1"/>
    <x v="1"/>
    <s v="plays"/>
    <x v="2913"/>
    <d v="2014-09-06T17:08:59"/>
  </r>
  <r>
    <x v="2"/>
    <s v="GB"/>
    <s v="GBP"/>
    <x v="2910"/>
    <n v="1421185594"/>
    <b v="0"/>
    <n v="1"/>
    <b v="0"/>
    <s v="theater/plays"/>
    <n v="4.0000000000000003E-5"/>
    <n v="1"/>
    <x v="1"/>
    <s v="plays"/>
    <x v="2914"/>
    <d v="2015-03-14T15:46:34"/>
  </r>
  <r>
    <x v="2"/>
    <s v="GB"/>
    <s v="GBP"/>
    <x v="2911"/>
    <n v="1455528790"/>
    <b v="0"/>
    <n v="3"/>
    <b v="0"/>
    <s v="theater/plays"/>
    <n v="0.61099999999999999"/>
    <n v="203.66666666666666"/>
    <x v="1"/>
    <s v="plays"/>
    <x v="2915"/>
    <d v="2016-03-16T03:33:10"/>
  </r>
  <r>
    <x v="2"/>
    <s v="GB"/>
    <s v="GBP"/>
    <x v="2912"/>
    <n v="1398511589"/>
    <b v="0"/>
    <n v="7"/>
    <b v="0"/>
    <s v="theater/plays"/>
    <n v="7.8378378378378383E-2"/>
    <n v="20.714285714285715"/>
    <x v="1"/>
    <s v="plays"/>
    <x v="2916"/>
    <d v="2014-05-19T06:26:29"/>
  </r>
  <r>
    <x v="2"/>
    <s v="US"/>
    <s v="USD"/>
    <x v="2913"/>
    <n v="1440826647"/>
    <b v="0"/>
    <n v="9"/>
    <b v="0"/>
    <s v="theater/plays"/>
    <n v="0.2185"/>
    <n v="48.555555555555557"/>
    <x v="1"/>
    <s v="plays"/>
    <x v="2917"/>
    <d v="2015-09-16T00:37:27"/>
  </r>
  <r>
    <x v="2"/>
    <s v="US"/>
    <s v="USD"/>
    <x v="2914"/>
    <n v="1443712007"/>
    <b v="0"/>
    <n v="20"/>
    <b v="0"/>
    <s v="theater/plays"/>
    <n v="0.27239999999999998"/>
    <n v="68.099999999999994"/>
    <x v="1"/>
    <s v="plays"/>
    <x v="2918"/>
    <d v="2015-10-29T10:06:47"/>
  </r>
  <r>
    <x v="2"/>
    <s v="US"/>
    <s v="USD"/>
    <x v="2915"/>
    <n v="1404658329"/>
    <b v="0"/>
    <n v="6"/>
    <b v="0"/>
    <s v="theater/plays"/>
    <n v="8.5000000000000006E-2"/>
    <n v="8.5"/>
    <x v="1"/>
    <s v="plays"/>
    <x v="2919"/>
    <d v="2014-08-05T09:52:09"/>
  </r>
  <r>
    <x v="2"/>
    <s v="CA"/>
    <s v="CAD"/>
    <x v="2916"/>
    <n v="1424718070"/>
    <b v="0"/>
    <n v="13"/>
    <b v="0"/>
    <s v="theater/plays"/>
    <n v="0.26840000000000003"/>
    <n v="51.615384615384613"/>
    <x v="1"/>
    <s v="plays"/>
    <x v="2920"/>
    <d v="2015-03-25T13:01:10"/>
  </r>
  <r>
    <x v="0"/>
    <s v="US"/>
    <s v="USD"/>
    <x v="2917"/>
    <n v="1409087804"/>
    <b v="0"/>
    <n v="3"/>
    <b v="1"/>
    <s v="theater/musical"/>
    <n v="1.29"/>
    <n v="43"/>
    <x v="1"/>
    <s v="musical"/>
    <x v="2921"/>
    <d v="2014-09-25T16:16:44"/>
  </r>
  <r>
    <x v="0"/>
    <s v="GB"/>
    <s v="GBP"/>
    <x v="2918"/>
    <n v="1428094727"/>
    <b v="0"/>
    <n v="6"/>
    <b v="1"/>
    <s v="theater/musical"/>
    <n v="1"/>
    <n v="83.333333333333329"/>
    <x v="1"/>
    <s v="musical"/>
    <x v="2922"/>
    <d v="2015-05-18T15:58:47"/>
  </r>
  <r>
    <x v="0"/>
    <s v="US"/>
    <s v="USD"/>
    <x v="2919"/>
    <n v="1420774779"/>
    <b v="0"/>
    <n v="10"/>
    <b v="1"/>
    <s v="theater/musical"/>
    <n v="1"/>
    <n v="30"/>
    <x v="1"/>
    <s v="musical"/>
    <x v="2923"/>
    <d v="2015-01-23T22:00:00"/>
  </r>
  <r>
    <x v="0"/>
    <s v="US"/>
    <s v="USD"/>
    <x v="2920"/>
    <n v="1428585710"/>
    <b v="0"/>
    <n v="147"/>
    <b v="1"/>
    <s v="theater/musical"/>
    <n v="1.032"/>
    <n v="175.51020408163265"/>
    <x v="1"/>
    <s v="musical"/>
    <x v="2924"/>
    <d v="2015-05-08T22:59:00"/>
  </r>
  <r>
    <x v="0"/>
    <s v="US"/>
    <s v="USD"/>
    <x v="2921"/>
    <n v="1407852068"/>
    <b v="0"/>
    <n v="199"/>
    <b v="1"/>
    <s v="theater/musical"/>
    <n v="1.0244597777777777"/>
    <n v="231.66175879396985"/>
    <x v="1"/>
    <s v="musical"/>
    <x v="2925"/>
    <d v="2014-09-11T09:01:08"/>
  </r>
  <r>
    <x v="0"/>
    <s v="US"/>
    <s v="USD"/>
    <x v="2922"/>
    <n v="1423506179"/>
    <b v="0"/>
    <n v="50"/>
    <b v="1"/>
    <s v="theater/musical"/>
    <n v="1.25"/>
    <n v="75"/>
    <x v="1"/>
    <s v="musical"/>
    <x v="2926"/>
    <d v="2015-02-23T13:22:59"/>
  </r>
  <r>
    <x v="0"/>
    <s v="US"/>
    <s v="USD"/>
    <x v="2923"/>
    <n v="1402934629"/>
    <b v="0"/>
    <n v="21"/>
    <b v="1"/>
    <s v="theater/musical"/>
    <n v="1.3083333333333333"/>
    <n v="112.14285714285714"/>
    <x v="1"/>
    <s v="musical"/>
    <x v="2927"/>
    <d v="2014-07-15T00:00:00"/>
  </r>
  <r>
    <x v="0"/>
    <s v="US"/>
    <s v="USD"/>
    <x v="2924"/>
    <n v="1454543846"/>
    <b v="0"/>
    <n v="24"/>
    <b v="1"/>
    <s v="theater/musical"/>
    <n v="1"/>
    <n v="41.666666666666664"/>
    <x v="1"/>
    <s v="musical"/>
    <x v="2928"/>
    <d v="2016-03-04T18:57:26"/>
  </r>
  <r>
    <x v="0"/>
    <s v="US"/>
    <s v="USD"/>
    <x v="2925"/>
    <n v="1398432758"/>
    <b v="0"/>
    <n v="32"/>
    <b v="1"/>
    <s v="theater/musical"/>
    <n v="1.02069375"/>
    <n v="255.17343750000001"/>
    <x v="1"/>
    <s v="musical"/>
    <x v="2929"/>
    <d v="2014-05-25T08:32:38"/>
  </r>
  <r>
    <x v="0"/>
    <s v="GB"/>
    <s v="GBP"/>
    <x v="2926"/>
    <n v="1428415264"/>
    <b v="0"/>
    <n v="62"/>
    <b v="1"/>
    <s v="theater/musical"/>
    <n v="1.0092000000000001"/>
    <n v="162.7741935483871"/>
    <x v="1"/>
    <s v="musical"/>
    <x v="2930"/>
    <d v="2015-05-07T09:01:04"/>
  </r>
  <r>
    <x v="0"/>
    <s v="CA"/>
    <s v="CAD"/>
    <x v="2927"/>
    <n v="1408604363"/>
    <b v="0"/>
    <n v="9"/>
    <b v="1"/>
    <s v="theater/musical"/>
    <n v="1.06"/>
    <n v="88.333333333333329"/>
    <x v="1"/>
    <s v="musical"/>
    <x v="2931"/>
    <d v="2014-09-15T01:08:00"/>
  </r>
  <r>
    <x v="0"/>
    <s v="AU"/>
    <s v="AUD"/>
    <x v="2928"/>
    <n v="1421812637"/>
    <b v="0"/>
    <n v="38"/>
    <b v="1"/>
    <s v="theater/musical"/>
    <n v="1.0509677419354839"/>
    <n v="85.736842105263165"/>
    <x v="1"/>
    <s v="musical"/>
    <x v="2932"/>
    <d v="2015-02-21T06:00:00"/>
  </r>
  <r>
    <x v="0"/>
    <s v="US"/>
    <s v="USD"/>
    <x v="2929"/>
    <n v="1462489053"/>
    <b v="0"/>
    <n v="54"/>
    <b v="1"/>
    <s v="theater/musical"/>
    <n v="1.0276000000000001"/>
    <n v="47.574074074074076"/>
    <x v="1"/>
    <s v="musical"/>
    <x v="2933"/>
    <d v="2016-06-04T17:57:33"/>
  </r>
  <r>
    <x v="0"/>
    <s v="CA"/>
    <s v="CAD"/>
    <x v="2930"/>
    <n v="1400253364"/>
    <b v="0"/>
    <n v="37"/>
    <b v="1"/>
    <s v="theater/musical"/>
    <n v="1.08"/>
    <n v="72.972972972972968"/>
    <x v="1"/>
    <s v="musical"/>
    <x v="2934"/>
    <d v="2014-06-15T10:16:04"/>
  </r>
  <r>
    <x v="0"/>
    <s v="US"/>
    <s v="USD"/>
    <x v="2931"/>
    <n v="1467468008"/>
    <b v="0"/>
    <n v="39"/>
    <b v="1"/>
    <s v="theater/musical"/>
    <n v="1.0088571428571429"/>
    <n v="90.538461538461533"/>
    <x v="1"/>
    <s v="musical"/>
    <x v="2935"/>
    <d v="2016-08-29T12:00:00"/>
  </r>
  <r>
    <x v="0"/>
    <s v="US"/>
    <s v="USD"/>
    <x v="2932"/>
    <n v="1412091423"/>
    <b v="0"/>
    <n v="34"/>
    <b v="1"/>
    <s v="theater/musical"/>
    <n v="1.28"/>
    <n v="37.647058823529413"/>
    <x v="1"/>
    <s v="musical"/>
    <x v="2936"/>
    <d v="2014-10-12T23:59:00"/>
  </r>
  <r>
    <x v="0"/>
    <s v="GB"/>
    <s v="GBP"/>
    <x v="2933"/>
    <n v="1402657113"/>
    <b v="0"/>
    <n v="55"/>
    <b v="1"/>
    <s v="theater/musical"/>
    <n v="1.3333333333333333"/>
    <n v="36.363636363636367"/>
    <x v="1"/>
    <s v="musical"/>
    <x v="2937"/>
    <d v="2014-07-13T05:58:33"/>
  </r>
  <r>
    <x v="0"/>
    <s v="US"/>
    <s v="USD"/>
    <x v="2934"/>
    <n v="1420044814"/>
    <b v="0"/>
    <n v="32"/>
    <b v="1"/>
    <s v="theater/musical"/>
    <n v="1.0137499999999999"/>
    <n v="126.71875"/>
    <x v="1"/>
    <s v="musical"/>
    <x v="2938"/>
    <d v="2015-01-30T11:53:34"/>
  </r>
  <r>
    <x v="0"/>
    <s v="US"/>
    <s v="USD"/>
    <x v="2935"/>
    <n v="1406316312"/>
    <b v="0"/>
    <n v="25"/>
    <b v="1"/>
    <s v="theater/musical"/>
    <n v="1.0287500000000001"/>
    <n v="329.2"/>
    <x v="1"/>
    <s v="musical"/>
    <x v="2939"/>
    <d v="2014-08-27T20:00:00"/>
  </r>
  <r>
    <x v="0"/>
    <s v="US"/>
    <s v="USD"/>
    <x v="2936"/>
    <n v="1418150018"/>
    <b v="0"/>
    <n v="33"/>
    <b v="1"/>
    <s v="theater/musical"/>
    <n v="1.0724"/>
    <n v="81.242424242424249"/>
    <x v="1"/>
    <s v="musical"/>
    <x v="2940"/>
    <d v="2015-01-18T13:33:38"/>
  </r>
  <r>
    <x v="2"/>
    <s v="US"/>
    <s v="USD"/>
    <x v="2937"/>
    <n v="1422658955"/>
    <b v="0"/>
    <n v="1"/>
    <b v="0"/>
    <s v="theater/spaces"/>
    <n v="4.0000000000000003E-5"/>
    <n v="1"/>
    <x v="1"/>
    <s v="spaces"/>
    <x v="2941"/>
    <d v="2015-03-01T18:02:35"/>
  </r>
  <r>
    <x v="2"/>
    <s v="CA"/>
    <s v="CAD"/>
    <x v="2938"/>
    <n v="1448565459"/>
    <b v="0"/>
    <n v="202"/>
    <b v="0"/>
    <s v="theater/spaces"/>
    <n v="0.20424999999999999"/>
    <n v="202.22772277227722"/>
    <x v="1"/>
    <s v="spaces"/>
    <x v="2942"/>
    <d v="2015-12-16T15:18:00"/>
  </r>
  <r>
    <x v="2"/>
    <s v="US"/>
    <s v="USD"/>
    <x v="2939"/>
    <n v="1426302380"/>
    <b v="0"/>
    <n v="0"/>
    <b v="0"/>
    <s v="theater/spaces"/>
    <n v="0"/>
    <e v="#DIV/0!"/>
    <x v="1"/>
    <s v="spaces"/>
    <x v="2943"/>
    <d v="2015-04-12T22:06:20"/>
  </r>
  <r>
    <x v="2"/>
    <s v="US"/>
    <s v="USD"/>
    <x v="2940"/>
    <n v="1431122198"/>
    <b v="0"/>
    <n v="1"/>
    <b v="0"/>
    <s v="theater/spaces"/>
    <n v="0.01"/>
    <n v="100"/>
    <x v="1"/>
    <s v="spaces"/>
    <x v="2944"/>
    <d v="2015-06-07T16:56:38"/>
  </r>
  <r>
    <x v="2"/>
    <s v="US"/>
    <s v="USD"/>
    <x v="2941"/>
    <n v="1429845660"/>
    <b v="0"/>
    <n v="0"/>
    <b v="0"/>
    <s v="theater/spaces"/>
    <n v="0"/>
    <e v="#DIV/0!"/>
    <x v="1"/>
    <s v="spaces"/>
    <x v="2945"/>
    <d v="2015-05-23T22:21:00"/>
  </r>
  <r>
    <x v="2"/>
    <s v="GB"/>
    <s v="GBP"/>
    <x v="2942"/>
    <n v="1468673092"/>
    <b v="0"/>
    <n v="2"/>
    <b v="0"/>
    <s v="theater/spaces"/>
    <n v="1E-3"/>
    <n v="1"/>
    <x v="1"/>
    <s v="spaces"/>
    <x v="2946"/>
    <d v="2016-08-15T07:44:52"/>
  </r>
  <r>
    <x v="2"/>
    <s v="US"/>
    <s v="USD"/>
    <x v="2943"/>
    <n v="1475760567"/>
    <b v="0"/>
    <n v="13"/>
    <b v="0"/>
    <s v="theater/spaces"/>
    <n v="4.2880000000000001E-2"/>
    <n v="82.461538461538467"/>
    <x v="1"/>
    <s v="spaces"/>
    <x v="2947"/>
    <d v="2016-11-24T12:11:00"/>
  </r>
  <r>
    <x v="2"/>
    <s v="US"/>
    <s v="USD"/>
    <x v="2944"/>
    <n v="1428075293"/>
    <b v="0"/>
    <n v="9"/>
    <b v="0"/>
    <s v="theater/spaces"/>
    <n v="4.8000000000000001E-5"/>
    <n v="2.6666666666666665"/>
    <x v="1"/>
    <s v="spaces"/>
    <x v="2948"/>
    <d v="2015-06-02T10:34:53"/>
  </r>
  <r>
    <x v="2"/>
    <s v="US"/>
    <s v="USD"/>
    <x v="2945"/>
    <n v="1445370317"/>
    <b v="0"/>
    <n v="2"/>
    <b v="0"/>
    <s v="theater/spaces"/>
    <n v="2.5000000000000001E-2"/>
    <n v="12.5"/>
    <x v="1"/>
    <s v="spaces"/>
    <x v="2949"/>
    <d v="2015-11-19T15:45:17"/>
  </r>
  <r>
    <x v="2"/>
    <s v="US"/>
    <s v="USD"/>
    <x v="2946"/>
    <n v="1450946752"/>
    <b v="0"/>
    <n v="0"/>
    <b v="0"/>
    <s v="theater/spaces"/>
    <n v="0"/>
    <e v="#DIV/0!"/>
    <x v="1"/>
    <s v="spaces"/>
    <x v="2950"/>
    <d v="2016-01-23T03:45:52"/>
  </r>
  <r>
    <x v="1"/>
    <s v="US"/>
    <s v="USD"/>
    <x v="2947"/>
    <n v="1408648573"/>
    <b v="0"/>
    <n v="58"/>
    <b v="0"/>
    <s v="theater/spaces"/>
    <n v="2.1919999999999999E-2"/>
    <n v="18.896551724137932"/>
    <x v="1"/>
    <s v="spaces"/>
    <x v="2951"/>
    <d v="2014-10-05T14:16:13"/>
  </r>
  <r>
    <x v="1"/>
    <s v="US"/>
    <s v="USD"/>
    <x v="2948"/>
    <n v="1473957239"/>
    <b v="0"/>
    <n v="8"/>
    <b v="0"/>
    <s v="theater/spaces"/>
    <n v="8.0250000000000002E-2"/>
    <n v="200.625"/>
    <x v="1"/>
    <s v="spaces"/>
    <x v="2952"/>
    <d v="2016-10-16T23:00:00"/>
  </r>
  <r>
    <x v="1"/>
    <s v="US"/>
    <s v="USD"/>
    <x v="2949"/>
    <n v="1441738821"/>
    <b v="0"/>
    <n v="3"/>
    <b v="0"/>
    <s v="theater/spaces"/>
    <n v="1.5125E-3"/>
    <n v="201.66666666666666"/>
    <x v="1"/>
    <s v="spaces"/>
    <x v="2953"/>
    <d v="2015-10-08T14:00:21"/>
  </r>
  <r>
    <x v="1"/>
    <s v="US"/>
    <s v="USD"/>
    <x v="2950"/>
    <n v="1487944803"/>
    <b v="0"/>
    <n v="0"/>
    <b v="0"/>
    <s v="theater/spaces"/>
    <n v="0"/>
    <e v="#DIV/0!"/>
    <x v="1"/>
    <s v="spaces"/>
    <x v="2954"/>
    <d v="2017-03-16T08:00:03"/>
  </r>
  <r>
    <x v="1"/>
    <s v="US"/>
    <s v="USD"/>
    <x v="2951"/>
    <n v="1431884849"/>
    <b v="0"/>
    <n v="11"/>
    <b v="0"/>
    <s v="theater/spaces"/>
    <n v="0.59583333333333333"/>
    <n v="65"/>
    <x v="1"/>
    <s v="spaces"/>
    <x v="2955"/>
    <d v="2015-06-16T12:47:29"/>
  </r>
  <r>
    <x v="1"/>
    <s v="US"/>
    <s v="USD"/>
    <x v="2952"/>
    <n v="1459810850"/>
    <b v="0"/>
    <n v="20"/>
    <b v="0"/>
    <s v="theater/spaces"/>
    <n v="0.16734177215189874"/>
    <n v="66.099999999999994"/>
    <x v="1"/>
    <s v="spaces"/>
    <x v="2956"/>
    <d v="2016-05-04T18:00:50"/>
  </r>
  <r>
    <x v="1"/>
    <s v="US"/>
    <s v="USD"/>
    <x v="2953"/>
    <n v="1422317772"/>
    <b v="0"/>
    <n v="3"/>
    <b v="0"/>
    <s v="theater/spaces"/>
    <n v="1.8666666666666668E-2"/>
    <n v="93.333333333333329"/>
    <x v="1"/>
    <s v="spaces"/>
    <x v="2957"/>
    <d v="2015-03-27T18:16:12"/>
  </r>
  <r>
    <x v="1"/>
    <s v="US"/>
    <s v="USD"/>
    <x v="2954"/>
    <n v="1457548917"/>
    <b v="0"/>
    <n v="0"/>
    <b v="0"/>
    <s v="theater/spaces"/>
    <n v="0"/>
    <e v="#DIV/0!"/>
    <x v="1"/>
    <s v="spaces"/>
    <x v="2958"/>
    <d v="2016-05-08T12:41:57"/>
  </r>
  <r>
    <x v="1"/>
    <s v="GB"/>
    <s v="GBP"/>
    <x v="2955"/>
    <n v="1462666325"/>
    <b v="0"/>
    <n v="0"/>
    <b v="0"/>
    <s v="theater/spaces"/>
    <n v="0"/>
    <e v="#DIV/0!"/>
    <x v="1"/>
    <s v="spaces"/>
    <x v="2959"/>
    <d v="2016-06-06T19:12:05"/>
  </r>
  <r>
    <x v="1"/>
    <s v="US"/>
    <s v="USD"/>
    <x v="2956"/>
    <n v="1407867023"/>
    <b v="0"/>
    <n v="0"/>
    <b v="0"/>
    <s v="theater/spaces"/>
    <n v="0"/>
    <e v="#DIV/0!"/>
    <x v="1"/>
    <s v="spaces"/>
    <x v="2960"/>
    <d v="2014-09-11T13:10:23"/>
  </r>
  <r>
    <x v="0"/>
    <s v="US"/>
    <s v="USD"/>
    <x v="2957"/>
    <n v="1424927159"/>
    <b v="0"/>
    <n v="108"/>
    <b v="1"/>
    <s v="theater/plays"/>
    <n v="1.0962000000000001"/>
    <n v="50.75"/>
    <x v="1"/>
    <s v="plays"/>
    <x v="2961"/>
    <d v="2015-03-25T23:00:00"/>
  </r>
  <r>
    <x v="0"/>
    <s v="US"/>
    <s v="USD"/>
    <x v="2958"/>
    <n v="1422769906"/>
    <b v="0"/>
    <n v="20"/>
    <b v="1"/>
    <s v="theater/plays"/>
    <n v="1.218"/>
    <n v="60.9"/>
    <x v="1"/>
    <s v="plays"/>
    <x v="2962"/>
    <d v="2015-03-01T01:59:00"/>
  </r>
  <r>
    <x v="0"/>
    <s v="US"/>
    <s v="USD"/>
    <x v="2959"/>
    <n v="1433243824"/>
    <b v="0"/>
    <n v="98"/>
    <b v="1"/>
    <s v="theater/plays"/>
    <n v="1.0685"/>
    <n v="109.03061224489795"/>
    <x v="1"/>
    <s v="plays"/>
    <x v="2963"/>
    <d v="2015-07-02T06:17:04"/>
  </r>
  <r>
    <x v="0"/>
    <s v="US"/>
    <s v="USD"/>
    <x v="2960"/>
    <n v="1404769819"/>
    <b v="0"/>
    <n v="196"/>
    <b v="1"/>
    <s v="theater/plays"/>
    <n v="1.0071379999999999"/>
    <n v="25.692295918367346"/>
    <x v="1"/>
    <s v="plays"/>
    <x v="2964"/>
    <d v="2014-08-06T16:32:00"/>
  </r>
  <r>
    <x v="0"/>
    <s v="US"/>
    <s v="USD"/>
    <x v="2961"/>
    <n v="1433698233"/>
    <b v="0"/>
    <n v="39"/>
    <b v="1"/>
    <s v="theater/plays"/>
    <n v="1.0900000000000001"/>
    <n v="41.92307692307692"/>
    <x v="1"/>
    <s v="plays"/>
    <x v="2965"/>
    <d v="2015-07-07T12:30:33"/>
  </r>
  <r>
    <x v="0"/>
    <s v="US"/>
    <s v="USD"/>
    <x v="2962"/>
    <n v="1439833412"/>
    <b v="0"/>
    <n v="128"/>
    <b v="1"/>
    <s v="theater/plays"/>
    <n v="1.1363000000000001"/>
    <n v="88.7734375"/>
    <x v="1"/>
    <s v="plays"/>
    <x v="2966"/>
    <d v="2015-09-16T12:43:32"/>
  </r>
  <r>
    <x v="0"/>
    <s v="US"/>
    <s v="USD"/>
    <x v="2963"/>
    <n v="1423284292"/>
    <b v="0"/>
    <n v="71"/>
    <b v="1"/>
    <s v="theater/plays"/>
    <n v="1.1392"/>
    <n v="80.225352112676063"/>
    <x v="1"/>
    <s v="plays"/>
    <x v="2967"/>
    <d v="2015-03-08T22:44:52"/>
  </r>
  <r>
    <x v="0"/>
    <s v="US"/>
    <s v="USD"/>
    <x v="2964"/>
    <n v="1470227660"/>
    <b v="0"/>
    <n v="47"/>
    <b v="1"/>
    <s v="theater/plays"/>
    <n v="1.06"/>
    <n v="78.936170212765958"/>
    <x v="1"/>
    <s v="plays"/>
    <x v="2968"/>
    <d v="2016-08-16T22:59:00"/>
  </r>
  <r>
    <x v="0"/>
    <s v="CA"/>
    <s v="CAD"/>
    <x v="2965"/>
    <n v="1428087153"/>
    <b v="0"/>
    <n v="17"/>
    <b v="1"/>
    <s v="theater/plays"/>
    <n v="1.625"/>
    <n v="95.588235294117652"/>
    <x v="1"/>
    <s v="plays"/>
    <x v="2969"/>
    <d v="2015-05-03T17:51:00"/>
  </r>
  <r>
    <x v="0"/>
    <s v="US"/>
    <s v="USD"/>
    <x v="2966"/>
    <n v="1403107451"/>
    <b v="0"/>
    <n v="91"/>
    <b v="1"/>
    <s v="theater/plays"/>
    <n v="1.06"/>
    <n v="69.890109890109883"/>
    <x v="1"/>
    <s v="plays"/>
    <x v="2970"/>
    <d v="2014-07-18T11:04:11"/>
  </r>
  <r>
    <x v="0"/>
    <s v="US"/>
    <s v="USD"/>
    <x v="2967"/>
    <n v="1406908078"/>
    <b v="0"/>
    <n v="43"/>
    <b v="1"/>
    <s v="theater/plays"/>
    <n v="1.0015624999999999"/>
    <n v="74.534883720930239"/>
    <x v="1"/>
    <s v="plays"/>
    <x v="2971"/>
    <d v="2014-08-31T10:47:58"/>
  </r>
  <r>
    <x v="0"/>
    <s v="US"/>
    <s v="USD"/>
    <x v="2968"/>
    <n v="1479609520"/>
    <b v="0"/>
    <n v="17"/>
    <b v="1"/>
    <s v="theater/plays"/>
    <n v="1.0535000000000001"/>
    <n v="123.94117647058823"/>
    <x v="1"/>
    <s v="plays"/>
    <x v="2972"/>
    <d v="2016-12-04T20:00:00"/>
  </r>
  <r>
    <x v="0"/>
    <s v="US"/>
    <s v="USD"/>
    <x v="2969"/>
    <n v="1449171508"/>
    <b v="0"/>
    <n v="33"/>
    <b v="1"/>
    <s v="theater/plays"/>
    <n v="1.748"/>
    <n v="264.84848484848487"/>
    <x v="1"/>
    <s v="plays"/>
    <x v="2973"/>
    <d v="2015-12-31T23:00:00"/>
  </r>
  <r>
    <x v="0"/>
    <s v="US"/>
    <s v="USD"/>
    <x v="2970"/>
    <n v="1409275671"/>
    <b v="0"/>
    <n v="87"/>
    <b v="1"/>
    <s v="theater/plays"/>
    <n v="1.02"/>
    <n v="58.620689655172413"/>
    <x v="1"/>
    <s v="plays"/>
    <x v="2974"/>
    <d v="2014-09-25T20:35:00"/>
  </r>
  <r>
    <x v="0"/>
    <s v="US"/>
    <s v="USD"/>
    <x v="2971"/>
    <n v="1414599886"/>
    <b v="0"/>
    <n v="113"/>
    <b v="1"/>
    <s v="theater/plays"/>
    <n v="1.00125"/>
    <n v="70.884955752212392"/>
    <x v="1"/>
    <s v="plays"/>
    <x v="2975"/>
    <d v="2014-11-26T22:00:00"/>
  </r>
  <r>
    <x v="0"/>
    <s v="GB"/>
    <s v="GBP"/>
    <x v="2972"/>
    <n v="1456421530"/>
    <b v="0"/>
    <n v="14"/>
    <b v="1"/>
    <s v="theater/plays"/>
    <n v="1.7142857142857142"/>
    <n v="8.5714285714285712"/>
    <x v="1"/>
    <s v="plays"/>
    <x v="2976"/>
    <d v="2016-03-13T07:00:00"/>
  </r>
  <r>
    <x v="0"/>
    <s v="US"/>
    <s v="USD"/>
    <x v="2973"/>
    <n v="1421960934"/>
    <b v="0"/>
    <n v="30"/>
    <b v="1"/>
    <s v="theater/plays"/>
    <n v="1.1356666666666666"/>
    <n v="113.56666666666666"/>
    <x v="1"/>
    <s v="plays"/>
    <x v="2977"/>
    <d v="2015-03-22T21:14:00"/>
  </r>
  <r>
    <x v="0"/>
    <s v="US"/>
    <s v="USD"/>
    <x v="2974"/>
    <n v="1412954547"/>
    <b v="0"/>
    <n v="16"/>
    <b v="1"/>
    <s v="theater/plays"/>
    <n v="1.2946666666666666"/>
    <n v="60.6875"/>
    <x v="1"/>
    <s v="plays"/>
    <x v="2978"/>
    <d v="2014-10-20T00:59:00"/>
  </r>
  <r>
    <x v="0"/>
    <s v="US"/>
    <s v="USD"/>
    <x v="2975"/>
    <n v="1419104823"/>
    <b v="0"/>
    <n v="46"/>
    <b v="1"/>
    <s v="theater/plays"/>
    <n v="1.014"/>
    <n v="110.21739130434783"/>
    <x v="1"/>
    <s v="plays"/>
    <x v="2979"/>
    <d v="2015-01-06T01:00:00"/>
  </r>
  <r>
    <x v="0"/>
    <s v="US"/>
    <s v="USD"/>
    <x v="2976"/>
    <n v="1438639130"/>
    <b v="0"/>
    <n v="24"/>
    <b v="1"/>
    <s v="theater/plays"/>
    <n v="1.0916666666666666"/>
    <n v="136.45833333333334"/>
    <x v="1"/>
    <s v="plays"/>
    <x v="2980"/>
    <d v="2015-08-23T21:00:00"/>
  </r>
  <r>
    <x v="0"/>
    <s v="IE"/>
    <s v="EUR"/>
    <x v="2977"/>
    <n v="1439126756"/>
    <b v="1"/>
    <n v="97"/>
    <b v="1"/>
    <s v="theater/spaces"/>
    <n v="1.28925"/>
    <n v="53.164948453608247"/>
    <x v="1"/>
    <s v="spaces"/>
    <x v="2981"/>
    <d v="2015-09-23T08:25:56"/>
  </r>
  <r>
    <x v="0"/>
    <s v="GB"/>
    <s v="GBP"/>
    <x v="2978"/>
    <n v="1452616143"/>
    <b v="1"/>
    <n v="59"/>
    <b v="1"/>
    <s v="theater/spaces"/>
    <n v="1.0206"/>
    <n v="86.491525423728817"/>
    <x v="1"/>
    <s v="spaces"/>
    <x v="2982"/>
    <d v="2016-02-11T11:29:03"/>
  </r>
  <r>
    <x v="0"/>
    <s v="US"/>
    <s v="USD"/>
    <x v="2979"/>
    <n v="1410534636"/>
    <b v="1"/>
    <n v="1095"/>
    <b v="1"/>
    <s v="theater/spaces"/>
    <n v="1.465395775862069"/>
    <n v="155.23827397260274"/>
    <x v="1"/>
    <s v="spaces"/>
    <x v="2983"/>
    <d v="2014-11-11T11:10:36"/>
  </r>
  <r>
    <x v="0"/>
    <s v="US"/>
    <s v="USD"/>
    <x v="2980"/>
    <n v="1469428881"/>
    <b v="1"/>
    <n v="218"/>
    <b v="1"/>
    <s v="theater/spaces"/>
    <n v="1.00352"/>
    <n v="115.08256880733946"/>
    <x v="1"/>
    <s v="spaces"/>
    <x v="2984"/>
    <d v="2016-08-24T01:41:21"/>
  </r>
  <r>
    <x v="0"/>
    <s v="NZ"/>
    <s v="NZD"/>
    <x v="2981"/>
    <n v="1476228128"/>
    <b v="0"/>
    <n v="111"/>
    <b v="1"/>
    <s v="theater/spaces"/>
    <n v="1.2164999999999999"/>
    <n v="109.5945945945946"/>
    <x v="1"/>
    <s v="spaces"/>
    <x v="2985"/>
    <d v="2016-10-30T23:00:00"/>
  </r>
  <r>
    <x v="0"/>
    <s v="GB"/>
    <s v="GBP"/>
    <x v="2982"/>
    <n v="1456920006"/>
    <b v="0"/>
    <n v="56"/>
    <b v="1"/>
    <s v="theater/spaces"/>
    <n v="1.0549999999999999"/>
    <n v="45.214285714285715"/>
    <x v="1"/>
    <s v="spaces"/>
    <x v="2986"/>
    <d v="2016-05-01T06:00:06"/>
  </r>
  <r>
    <x v="0"/>
    <s v="US"/>
    <s v="USD"/>
    <x v="2983"/>
    <n v="1473837751"/>
    <b v="0"/>
    <n v="265"/>
    <b v="1"/>
    <s v="theater/spaces"/>
    <n v="1.1040080000000001"/>
    <n v="104.15169811320754"/>
    <x v="1"/>
    <s v="spaces"/>
    <x v="2987"/>
    <d v="2016-10-12T19:00:00"/>
  </r>
  <r>
    <x v="0"/>
    <s v="GB"/>
    <s v="GBP"/>
    <x v="2984"/>
    <n v="1463820081"/>
    <b v="0"/>
    <n v="28"/>
    <b v="1"/>
    <s v="theater/spaces"/>
    <n v="1"/>
    <n v="35.714285714285715"/>
    <x v="1"/>
    <s v="spaces"/>
    <x v="2988"/>
    <d v="2016-06-20T03:41:21"/>
  </r>
  <r>
    <x v="0"/>
    <s v="US"/>
    <s v="USD"/>
    <x v="2985"/>
    <n v="1448756962"/>
    <b v="0"/>
    <n v="364"/>
    <b v="1"/>
    <s v="theater/spaces"/>
    <n v="1.76535"/>
    <n v="96.997252747252745"/>
    <x v="1"/>
    <s v="spaces"/>
    <x v="2989"/>
    <d v="2015-12-20T23:59:00"/>
  </r>
  <r>
    <x v="0"/>
    <s v="US"/>
    <s v="USD"/>
    <x v="2986"/>
    <n v="1449150420"/>
    <b v="0"/>
    <n v="27"/>
    <b v="1"/>
    <s v="theater/spaces"/>
    <n v="1"/>
    <n v="370.37037037037038"/>
    <x v="1"/>
    <s v="spaces"/>
    <x v="2990"/>
    <d v="2016-01-07T08:47:00"/>
  </r>
  <r>
    <x v="0"/>
    <s v="US"/>
    <s v="USD"/>
    <x v="2987"/>
    <n v="1483646730"/>
    <b v="0"/>
    <n v="93"/>
    <b v="1"/>
    <s v="theater/spaces"/>
    <n v="1.0329411764705883"/>
    <n v="94.408602150537632"/>
    <x v="1"/>
    <s v="spaces"/>
    <x v="2991"/>
    <d v="2017-01-27T15:05:30"/>
  </r>
  <r>
    <x v="0"/>
    <s v="US"/>
    <s v="USD"/>
    <x v="2988"/>
    <n v="1473445510"/>
    <b v="0"/>
    <n v="64"/>
    <b v="1"/>
    <s v="theater/spaces"/>
    <n v="1.0449999999999999"/>
    <n v="48.984375"/>
    <x v="1"/>
    <s v="spaces"/>
    <x v="2992"/>
    <d v="2016-10-09T13:25:10"/>
  </r>
  <r>
    <x v="0"/>
    <s v="US"/>
    <s v="USD"/>
    <x v="2989"/>
    <n v="1453406867"/>
    <b v="0"/>
    <n v="22"/>
    <b v="1"/>
    <s v="theater/spaces"/>
    <n v="1.0029999999999999"/>
    <n v="45.590909090909093"/>
    <x v="1"/>
    <s v="spaces"/>
    <x v="2993"/>
    <d v="2016-02-20T15:07:47"/>
  </r>
  <r>
    <x v="0"/>
    <s v="GB"/>
    <s v="GBP"/>
    <x v="2990"/>
    <n v="1409743772"/>
    <b v="0"/>
    <n v="59"/>
    <b v="1"/>
    <s v="theater/spaces"/>
    <n v="4.577466666666667"/>
    <n v="23.275254237288134"/>
    <x v="1"/>
    <s v="spaces"/>
    <x v="2994"/>
    <d v="2014-10-03T06:29:32"/>
  </r>
  <r>
    <x v="0"/>
    <s v="US"/>
    <s v="USD"/>
    <x v="2991"/>
    <n v="1482249471"/>
    <b v="0"/>
    <n v="249"/>
    <b v="1"/>
    <s v="theater/spaces"/>
    <n v="1.0496000000000001"/>
    <n v="63.2289156626506"/>
    <x v="1"/>
    <s v="spaces"/>
    <x v="2995"/>
    <d v="2017-01-19T10:57:51"/>
  </r>
  <r>
    <x v="0"/>
    <s v="US"/>
    <s v="USD"/>
    <x v="2992"/>
    <n v="1427493240"/>
    <b v="0"/>
    <n v="392"/>
    <b v="1"/>
    <s v="theater/spaces"/>
    <n v="1.7194285714285715"/>
    <n v="153.5204081632653"/>
    <x v="1"/>
    <s v="spaces"/>
    <x v="2996"/>
    <d v="2015-05-26T16:54:00"/>
  </r>
  <r>
    <x v="0"/>
    <s v="US"/>
    <s v="USD"/>
    <x v="2993"/>
    <n v="1486661793"/>
    <b v="0"/>
    <n v="115"/>
    <b v="1"/>
    <s v="theater/spaces"/>
    <n v="1.0373000000000001"/>
    <n v="90.2"/>
    <x v="1"/>
    <s v="spaces"/>
    <x v="2997"/>
    <d v="2017-02-26T23:59:00"/>
  </r>
  <r>
    <x v="0"/>
    <s v="US"/>
    <s v="USD"/>
    <x v="2994"/>
    <n v="1400474329"/>
    <b v="0"/>
    <n v="433"/>
    <b v="1"/>
    <s v="theater/spaces"/>
    <n v="1.0302899999999999"/>
    <n v="118.97113163972287"/>
    <x v="1"/>
    <s v="spaces"/>
    <x v="2998"/>
    <d v="2014-06-15T23:25:00"/>
  </r>
  <r>
    <x v="0"/>
    <s v="US"/>
    <s v="USD"/>
    <x v="807"/>
    <n v="1487094360"/>
    <b v="0"/>
    <n v="20"/>
    <b v="1"/>
    <s v="theater/spaces"/>
    <n v="1.1888888888888889"/>
    <n v="80.25"/>
    <x v="1"/>
    <s v="spaces"/>
    <x v="2999"/>
    <d v="2017-02-28T21:00:00"/>
  </r>
  <r>
    <x v="0"/>
    <s v="US"/>
    <s v="USD"/>
    <x v="2995"/>
    <n v="1484682670"/>
    <b v="0"/>
    <n v="8"/>
    <b v="1"/>
    <s v="theater/spaces"/>
    <n v="1"/>
    <n v="62.5"/>
    <x v="1"/>
    <s v="spaces"/>
    <x v="3000"/>
    <d v="2017-01-31T13:00:00"/>
  </r>
  <r>
    <x v="0"/>
    <s v="US"/>
    <s v="USD"/>
    <x v="2996"/>
    <n v="1465853382"/>
    <b v="0"/>
    <n v="175"/>
    <b v="1"/>
    <s v="theater/spaces"/>
    <n v="3.1869988910451896"/>
    <n v="131.37719999999999"/>
    <x v="1"/>
    <s v="spaces"/>
    <x v="3001"/>
    <d v="2016-07-13T16:29:42"/>
  </r>
  <r>
    <x v="0"/>
    <s v="US"/>
    <s v="USD"/>
    <x v="2997"/>
    <n v="1353960252"/>
    <b v="0"/>
    <n v="104"/>
    <b v="1"/>
    <s v="theater/spaces"/>
    <n v="1.0850614285714286"/>
    <n v="73.032980769230775"/>
    <x v="1"/>
    <s v="spaces"/>
    <x v="3002"/>
    <d v="2012-12-26T15:04:12"/>
  </r>
  <r>
    <x v="0"/>
    <s v="US"/>
    <s v="USD"/>
    <x v="2998"/>
    <n v="1454098976"/>
    <b v="0"/>
    <n v="17"/>
    <b v="1"/>
    <s v="theater/spaces"/>
    <n v="1.0116666666666667"/>
    <n v="178.52941176470588"/>
    <x v="1"/>
    <s v="spaces"/>
    <x v="3003"/>
    <d v="2016-03-01T00:59:00"/>
  </r>
  <r>
    <x v="0"/>
    <s v="US"/>
    <s v="USD"/>
    <x v="2999"/>
    <n v="1413493724"/>
    <b v="0"/>
    <n v="277"/>
    <b v="1"/>
    <s v="theater/spaces"/>
    <n v="1.12815"/>
    <n v="162.90974729241879"/>
    <x v="1"/>
    <s v="spaces"/>
    <x v="3004"/>
    <d v="2014-11-15T17:08:44"/>
  </r>
  <r>
    <x v="0"/>
    <s v="US"/>
    <s v="USD"/>
    <x v="3000"/>
    <n v="1410019905"/>
    <b v="0"/>
    <n v="118"/>
    <b v="1"/>
    <s v="theater/spaces"/>
    <n v="1.2049622641509434"/>
    <n v="108.24237288135593"/>
    <x v="1"/>
    <s v="spaces"/>
    <x v="3005"/>
    <d v="2014-10-06T11:11:45"/>
  </r>
  <r>
    <x v="0"/>
    <s v="CA"/>
    <s v="CAD"/>
    <x v="3001"/>
    <n v="1415988591"/>
    <b v="0"/>
    <n v="97"/>
    <b v="1"/>
    <s v="theater/spaces"/>
    <n v="1.0774999999999999"/>
    <n v="88.865979381443296"/>
    <x v="1"/>
    <s v="spaces"/>
    <x v="3006"/>
    <d v="2014-12-14T13:09:51"/>
  </r>
  <r>
    <x v="0"/>
    <s v="US"/>
    <s v="USD"/>
    <x v="3002"/>
    <n v="1428124283"/>
    <b v="0"/>
    <n v="20"/>
    <b v="1"/>
    <s v="theater/spaces"/>
    <n v="1.8"/>
    <n v="54"/>
    <x v="1"/>
    <s v="spaces"/>
    <x v="3007"/>
    <d v="2015-04-25T00:11:23"/>
  </r>
  <r>
    <x v="0"/>
    <s v="US"/>
    <s v="USD"/>
    <x v="3003"/>
    <n v="1450760719"/>
    <b v="0"/>
    <n v="26"/>
    <b v="1"/>
    <s v="theater/spaces"/>
    <n v="1.0116666666666667"/>
    <n v="116.73076923076923"/>
    <x v="1"/>
    <s v="spaces"/>
    <x v="3008"/>
    <d v="2016-01-21T00:05:19"/>
  </r>
  <r>
    <x v="0"/>
    <s v="US"/>
    <s v="USD"/>
    <x v="3004"/>
    <n v="1414417240"/>
    <b v="0"/>
    <n v="128"/>
    <b v="1"/>
    <s v="theater/spaces"/>
    <n v="1.19756"/>
    <n v="233.8984375"/>
    <x v="1"/>
    <s v="spaces"/>
    <x v="3009"/>
    <d v="2014-11-26T09:40:40"/>
  </r>
  <r>
    <x v="0"/>
    <s v="US"/>
    <s v="USD"/>
    <x v="3005"/>
    <n v="1419364719"/>
    <b v="0"/>
    <n v="15"/>
    <b v="1"/>
    <s v="theater/spaces"/>
    <n v="1.58"/>
    <n v="158"/>
    <x v="1"/>
    <s v="spaces"/>
    <x v="3010"/>
    <d v="2015-02-21T14:58:39"/>
  </r>
  <r>
    <x v="0"/>
    <s v="ES"/>
    <s v="EUR"/>
    <x v="3006"/>
    <n v="1448536516"/>
    <b v="0"/>
    <n v="25"/>
    <b v="1"/>
    <s v="theater/spaces"/>
    <n v="1.2366666666666666"/>
    <n v="14.84"/>
    <x v="1"/>
    <s v="spaces"/>
    <x v="3011"/>
    <d v="2015-12-23T17:59:00"/>
  </r>
  <r>
    <x v="0"/>
    <s v="US"/>
    <s v="USD"/>
    <x v="3007"/>
    <n v="1421772730"/>
    <b v="0"/>
    <n v="55"/>
    <b v="1"/>
    <s v="theater/spaces"/>
    <n v="1.1712499999999999"/>
    <n v="85.181818181818187"/>
    <x v="1"/>
    <s v="spaces"/>
    <x v="3012"/>
    <d v="2015-02-10T11:52:10"/>
  </r>
  <r>
    <x v="0"/>
    <s v="US"/>
    <s v="USD"/>
    <x v="3008"/>
    <n v="1432325049"/>
    <b v="0"/>
    <n v="107"/>
    <b v="1"/>
    <s v="theater/spaces"/>
    <n v="1.5696000000000001"/>
    <n v="146.69158878504672"/>
    <x v="1"/>
    <s v="spaces"/>
    <x v="3013"/>
    <d v="2015-06-21T15:04:09"/>
  </r>
  <r>
    <x v="0"/>
    <s v="US"/>
    <s v="USD"/>
    <x v="3009"/>
    <n v="1412737080"/>
    <b v="0"/>
    <n v="557"/>
    <b v="1"/>
    <s v="theater/spaces"/>
    <n v="1.13104"/>
    <n v="50.764811490125673"/>
    <x v="1"/>
    <s v="spaces"/>
    <x v="3014"/>
    <d v="2014-11-05T00:00:00"/>
  </r>
  <r>
    <x v="0"/>
    <s v="US"/>
    <s v="USD"/>
    <x v="3010"/>
    <n v="1401125238"/>
    <b v="0"/>
    <n v="40"/>
    <b v="1"/>
    <s v="theater/spaces"/>
    <n v="1.0317647058823529"/>
    <n v="87.7"/>
    <x v="1"/>
    <s v="spaces"/>
    <x v="3015"/>
    <d v="2014-06-10T23:00:00"/>
  </r>
  <r>
    <x v="0"/>
    <s v="US"/>
    <s v="USD"/>
    <x v="3011"/>
    <n v="1400504952"/>
    <b v="0"/>
    <n v="36"/>
    <b v="1"/>
    <s v="theater/spaces"/>
    <n v="1.0261176470588236"/>
    <n v="242.27777777777777"/>
    <x v="1"/>
    <s v="spaces"/>
    <x v="3016"/>
    <d v="2014-07-18T08:09:12"/>
  </r>
  <r>
    <x v="0"/>
    <s v="US"/>
    <s v="USD"/>
    <x v="3012"/>
    <n v="1405974243"/>
    <b v="0"/>
    <n v="159"/>
    <b v="1"/>
    <s v="theater/spaces"/>
    <n v="1.0584090909090909"/>
    <n v="146.44654088050314"/>
    <x v="1"/>
    <s v="spaces"/>
    <x v="3017"/>
    <d v="2014-08-20T15:24:03"/>
  </r>
  <r>
    <x v="0"/>
    <s v="FR"/>
    <s v="EUR"/>
    <x v="3013"/>
    <n v="1433747376"/>
    <b v="0"/>
    <n v="41"/>
    <b v="1"/>
    <s v="theater/spaces"/>
    <n v="1.0071428571428571"/>
    <n v="103.17073170731707"/>
    <x v="1"/>
    <s v="spaces"/>
    <x v="3018"/>
    <d v="2015-07-20T17:00:00"/>
  </r>
  <r>
    <x v="0"/>
    <s v="US"/>
    <s v="USD"/>
    <x v="3014"/>
    <n v="1398801620"/>
    <b v="0"/>
    <n v="226"/>
    <b v="1"/>
    <s v="theater/spaces"/>
    <n v="1.2123333333333333"/>
    <n v="80.464601769911511"/>
    <x v="1"/>
    <s v="spaces"/>
    <x v="3019"/>
    <d v="2014-05-26T22:00:00"/>
  </r>
  <r>
    <x v="0"/>
    <s v="US"/>
    <s v="USD"/>
    <x v="3015"/>
    <n v="1434399533"/>
    <b v="0"/>
    <n v="30"/>
    <b v="1"/>
    <s v="theater/spaces"/>
    <n v="1.0057142857142858"/>
    <n v="234.66666666666666"/>
    <x v="1"/>
    <s v="spaces"/>
    <x v="3020"/>
    <d v="2015-08-14T15:18:53"/>
  </r>
  <r>
    <x v="0"/>
    <s v="US"/>
    <s v="USD"/>
    <x v="3016"/>
    <n v="1476715869"/>
    <b v="0"/>
    <n v="103"/>
    <b v="1"/>
    <s v="theater/spaces"/>
    <n v="1.1602222222222223"/>
    <n v="50.689320388349515"/>
    <x v="1"/>
    <s v="spaces"/>
    <x v="3021"/>
    <d v="2016-11-22T00:59:00"/>
  </r>
  <r>
    <x v="0"/>
    <s v="US"/>
    <s v="USD"/>
    <x v="3017"/>
    <n v="1468450409"/>
    <b v="0"/>
    <n v="62"/>
    <b v="1"/>
    <s v="theater/spaces"/>
    <n v="1.0087999999999999"/>
    <n v="162.70967741935485"/>
    <x v="1"/>
    <s v="spaces"/>
    <x v="3022"/>
    <d v="2016-08-27T17:53:29"/>
  </r>
  <r>
    <x v="0"/>
    <s v="GB"/>
    <s v="GBP"/>
    <x v="3018"/>
    <n v="1430151186"/>
    <b v="0"/>
    <n v="6"/>
    <b v="1"/>
    <s v="theater/spaces"/>
    <n v="1.03"/>
    <n v="120.16666666666667"/>
    <x v="1"/>
    <s v="spaces"/>
    <x v="3023"/>
    <d v="2015-06-11T11:13:06"/>
  </r>
  <r>
    <x v="0"/>
    <s v="US"/>
    <s v="USD"/>
    <x v="3019"/>
    <n v="1346975475"/>
    <b v="0"/>
    <n v="182"/>
    <b v="1"/>
    <s v="theater/spaces"/>
    <n v="2.4641999999999999"/>
    <n v="67.697802197802204"/>
    <x v="1"/>
    <s v="spaces"/>
    <x v="3024"/>
    <d v="2012-10-06T18:51:15"/>
  </r>
  <r>
    <x v="0"/>
    <s v="GB"/>
    <s v="GBP"/>
    <x v="3020"/>
    <n v="1399032813"/>
    <b v="0"/>
    <n v="145"/>
    <b v="1"/>
    <s v="theater/spaces"/>
    <n v="3.0219999999999998"/>
    <n v="52.103448275862071"/>
    <x v="1"/>
    <s v="spaces"/>
    <x v="3025"/>
    <d v="2014-05-30T11:00:00"/>
  </r>
  <r>
    <x v="0"/>
    <s v="GB"/>
    <s v="GBP"/>
    <x v="3021"/>
    <n v="1487329292"/>
    <b v="0"/>
    <n v="25"/>
    <b v="1"/>
    <s v="theater/spaces"/>
    <n v="1.4333333333333333"/>
    <n v="51.6"/>
    <x v="1"/>
    <s v="spaces"/>
    <x v="3026"/>
    <d v="2017-03-03T06:01:32"/>
  </r>
  <r>
    <x v="0"/>
    <s v="US"/>
    <s v="USD"/>
    <x v="3022"/>
    <n v="1424278451"/>
    <b v="0"/>
    <n v="320"/>
    <b v="1"/>
    <s v="theater/spaces"/>
    <n v="1.3144"/>
    <n v="164.3"/>
    <x v="1"/>
    <s v="spaces"/>
    <x v="3027"/>
    <d v="2015-03-20T10:54:11"/>
  </r>
  <r>
    <x v="0"/>
    <s v="US"/>
    <s v="USD"/>
    <x v="3023"/>
    <n v="1468650025"/>
    <b v="0"/>
    <n v="99"/>
    <b v="1"/>
    <s v="theater/spaces"/>
    <n v="1.6801999999999999"/>
    <n v="84.858585858585855"/>
    <x v="1"/>
    <s v="spaces"/>
    <x v="3028"/>
    <d v="2016-08-15T01:20:25"/>
  </r>
  <r>
    <x v="0"/>
    <s v="US"/>
    <s v="USD"/>
    <x v="3024"/>
    <n v="1413824447"/>
    <b v="0"/>
    <n v="348"/>
    <b v="1"/>
    <s v="theater/spaces"/>
    <n v="1.0967666666666667"/>
    <n v="94.548850574712645"/>
    <x v="1"/>
    <s v="spaces"/>
    <x v="3029"/>
    <d v="2014-11-17T23:35:00"/>
  </r>
  <r>
    <x v="0"/>
    <s v="US"/>
    <s v="USD"/>
    <x v="3025"/>
    <n v="1439834171"/>
    <b v="0"/>
    <n v="41"/>
    <b v="1"/>
    <s v="theater/spaces"/>
    <n v="1.0668571428571429"/>
    <n v="45.536585365853661"/>
    <x v="1"/>
    <s v="spaces"/>
    <x v="3030"/>
    <d v="2015-09-16T12:56:11"/>
  </r>
  <r>
    <x v="0"/>
    <s v="US"/>
    <s v="USD"/>
    <x v="3026"/>
    <n v="1471295447"/>
    <b v="0"/>
    <n v="29"/>
    <b v="1"/>
    <s v="theater/spaces"/>
    <n v="1"/>
    <n v="51.724137931034484"/>
    <x v="1"/>
    <s v="spaces"/>
    <x v="3031"/>
    <d v="2016-10-14T16:10:47"/>
  </r>
  <r>
    <x v="0"/>
    <s v="US"/>
    <s v="USD"/>
    <x v="3027"/>
    <n v="1439341459"/>
    <b v="0"/>
    <n v="25"/>
    <b v="1"/>
    <s v="theater/spaces"/>
    <n v="1.272"/>
    <n v="50.88"/>
    <x v="1"/>
    <s v="spaces"/>
    <x v="3032"/>
    <d v="2015-09-10T20:04:19"/>
  </r>
  <r>
    <x v="0"/>
    <s v="US"/>
    <s v="USD"/>
    <x v="3028"/>
    <n v="1468895925"/>
    <b v="0"/>
    <n v="23"/>
    <b v="1"/>
    <s v="theater/spaces"/>
    <n v="1.4653333333333334"/>
    <n v="191.13043478260869"/>
    <x v="1"/>
    <s v="spaces"/>
    <x v="3033"/>
    <d v="2016-08-17T21:38:45"/>
  </r>
  <r>
    <x v="0"/>
    <s v="US"/>
    <s v="USD"/>
    <x v="3029"/>
    <n v="1475326255"/>
    <b v="0"/>
    <n v="1260"/>
    <b v="1"/>
    <s v="theater/spaces"/>
    <n v="1.1253599999999999"/>
    <n v="89.314285714285717"/>
    <x v="1"/>
    <s v="spaces"/>
    <x v="3034"/>
    <d v="2016-10-31T22:59:00"/>
  </r>
  <r>
    <x v="0"/>
    <s v="US"/>
    <s v="USD"/>
    <x v="3030"/>
    <n v="1365082009"/>
    <b v="0"/>
    <n v="307"/>
    <b v="1"/>
    <s v="theater/spaces"/>
    <n v="1.0878684000000001"/>
    <n v="88.588631921824103"/>
    <x v="1"/>
    <s v="spaces"/>
    <x v="3035"/>
    <d v="2013-05-04T08:26:49"/>
  </r>
  <r>
    <x v="0"/>
    <s v="US"/>
    <s v="USD"/>
    <x v="3031"/>
    <n v="1373568644"/>
    <b v="0"/>
    <n v="329"/>
    <b v="1"/>
    <s v="theater/spaces"/>
    <n v="1.26732"/>
    <n v="96.300911854103347"/>
    <x v="1"/>
    <s v="spaces"/>
    <x v="3036"/>
    <d v="2013-08-16T06:59:00"/>
  </r>
  <r>
    <x v="0"/>
    <s v="US"/>
    <s v="USD"/>
    <x v="3032"/>
    <n v="1279574773"/>
    <b v="0"/>
    <n v="32"/>
    <b v="1"/>
    <s v="theater/spaces"/>
    <n v="2.1320000000000001"/>
    <n v="33.3125"/>
    <x v="1"/>
    <s v="spaces"/>
    <x v="3037"/>
    <d v="2010-10-01T23:59:00"/>
  </r>
  <r>
    <x v="0"/>
    <s v="US"/>
    <s v="USD"/>
    <x v="3033"/>
    <n v="1451887397"/>
    <b v="0"/>
    <n v="27"/>
    <b v="1"/>
    <s v="theater/spaces"/>
    <n v="1.0049999999999999"/>
    <n v="37.222222222222221"/>
    <x v="1"/>
    <s v="spaces"/>
    <x v="3038"/>
    <d v="2016-03-04T01:03:17"/>
  </r>
  <r>
    <x v="0"/>
    <s v="US"/>
    <s v="USD"/>
    <x v="3034"/>
    <n v="1386011038"/>
    <b v="0"/>
    <n v="236"/>
    <b v="1"/>
    <s v="theater/spaces"/>
    <n v="1.0871389999999999"/>
    <n v="92.130423728813554"/>
    <x v="1"/>
    <s v="spaces"/>
    <x v="3039"/>
    <d v="2013-12-29T02:59:00"/>
  </r>
  <r>
    <x v="0"/>
    <s v="US"/>
    <s v="USD"/>
    <x v="3035"/>
    <n v="1434999621"/>
    <b v="0"/>
    <n v="42"/>
    <b v="1"/>
    <s v="theater/spaces"/>
    <n v="1.075"/>
    <n v="76.785714285714292"/>
    <x v="1"/>
    <s v="spaces"/>
    <x v="3040"/>
    <d v="2015-06-26T18:00:00"/>
  </r>
  <r>
    <x v="0"/>
    <s v="US"/>
    <s v="USD"/>
    <x v="3036"/>
    <n v="1450731048"/>
    <b v="0"/>
    <n v="95"/>
    <b v="1"/>
    <s v="theater/spaces"/>
    <n v="1.1048192771084338"/>
    <n v="96.526315789473685"/>
    <x v="1"/>
    <s v="spaces"/>
    <x v="3041"/>
    <d v="2016-01-20T15:50:48"/>
  </r>
  <r>
    <x v="0"/>
    <s v="GB"/>
    <s v="GBP"/>
    <x v="3037"/>
    <n v="1441557047"/>
    <b v="0"/>
    <n v="37"/>
    <b v="1"/>
    <s v="theater/spaces"/>
    <n v="1.28"/>
    <n v="51.891891891891895"/>
    <x v="1"/>
    <s v="spaces"/>
    <x v="3042"/>
    <d v="2015-10-06T11:30:47"/>
  </r>
  <r>
    <x v="0"/>
    <s v="CA"/>
    <s v="CAD"/>
    <x v="3038"/>
    <n v="1426815699"/>
    <b v="0"/>
    <n v="128"/>
    <b v="1"/>
    <s v="theater/spaces"/>
    <n v="1.1000666666666667"/>
    <n v="128.9140625"/>
    <x v="1"/>
    <s v="spaces"/>
    <x v="3043"/>
    <d v="2015-04-15T21:50:00"/>
  </r>
  <r>
    <x v="0"/>
    <s v="US"/>
    <s v="USD"/>
    <x v="3039"/>
    <n v="1453137998"/>
    <b v="0"/>
    <n v="156"/>
    <b v="1"/>
    <s v="theater/spaces"/>
    <n v="1.0934166666666667"/>
    <n v="84.108974358974365"/>
    <x v="1"/>
    <s v="spaces"/>
    <x v="3044"/>
    <d v="2016-02-02T12:26:38"/>
  </r>
  <r>
    <x v="0"/>
    <s v="US"/>
    <s v="USD"/>
    <x v="3040"/>
    <n v="1406087055"/>
    <b v="0"/>
    <n v="64"/>
    <b v="1"/>
    <s v="theater/spaces"/>
    <n v="1.3270650000000002"/>
    <n v="82.941562500000003"/>
    <x v="1"/>
    <s v="spaces"/>
    <x v="3045"/>
    <d v="2014-08-21T22:44:15"/>
  </r>
  <r>
    <x v="0"/>
    <s v="US"/>
    <s v="USD"/>
    <x v="3041"/>
    <n v="1407784586"/>
    <b v="0"/>
    <n v="58"/>
    <b v="1"/>
    <s v="theater/spaces"/>
    <n v="1.9084810126582279"/>
    <n v="259.94827586206895"/>
    <x v="1"/>
    <s v="spaces"/>
    <x v="3046"/>
    <d v="2014-09-09T23:52:00"/>
  </r>
  <r>
    <x v="0"/>
    <s v="US"/>
    <s v="USD"/>
    <x v="3042"/>
    <n v="1457999054"/>
    <b v="0"/>
    <n v="20"/>
    <b v="1"/>
    <s v="theater/spaces"/>
    <n v="1.49"/>
    <n v="37.25"/>
    <x v="1"/>
    <s v="spaces"/>
    <x v="3047"/>
    <d v="2016-04-27T08:16:00"/>
  </r>
  <r>
    <x v="0"/>
    <s v="US"/>
    <s v="USD"/>
    <x v="3043"/>
    <n v="1417556262"/>
    <b v="0"/>
    <n v="47"/>
    <b v="1"/>
    <s v="theater/spaces"/>
    <n v="1.6639999999999999"/>
    <n v="177.02127659574469"/>
    <x v="1"/>
    <s v="spaces"/>
    <x v="3048"/>
    <d v="2014-12-31T16:22:00"/>
  </r>
  <r>
    <x v="0"/>
    <s v="US"/>
    <s v="USD"/>
    <x v="3044"/>
    <n v="1431649255"/>
    <b v="0"/>
    <n v="54"/>
    <b v="1"/>
    <s v="theater/spaces"/>
    <n v="1.0666666666666667"/>
    <n v="74.074074074074076"/>
    <x v="1"/>
    <s v="spaces"/>
    <x v="3049"/>
    <d v="2015-06-13T19:20:55"/>
  </r>
  <r>
    <x v="0"/>
    <s v="US"/>
    <s v="USD"/>
    <x v="3045"/>
    <n v="1459828960"/>
    <b v="0"/>
    <n v="9"/>
    <b v="1"/>
    <s v="theater/spaces"/>
    <n v="1.06"/>
    <n v="70.666666666666671"/>
    <x v="1"/>
    <s v="spaces"/>
    <x v="3050"/>
    <d v="2016-05-04T23:02:40"/>
  </r>
  <r>
    <x v="2"/>
    <s v="GB"/>
    <s v="GBP"/>
    <x v="3046"/>
    <n v="1483955945"/>
    <b v="1"/>
    <n v="35"/>
    <b v="0"/>
    <s v="theater/spaces"/>
    <n v="0.23628571428571429"/>
    <n v="23.62857142857143"/>
    <x v="1"/>
    <s v="spaces"/>
    <x v="3051"/>
    <d v="2017-02-08T04:59:05"/>
  </r>
  <r>
    <x v="2"/>
    <s v="US"/>
    <s v="USD"/>
    <x v="3047"/>
    <n v="1430237094"/>
    <b v="0"/>
    <n v="2"/>
    <b v="0"/>
    <s v="theater/spaces"/>
    <n v="1.5E-3"/>
    <n v="37.5"/>
    <x v="1"/>
    <s v="spaces"/>
    <x v="3052"/>
    <d v="2015-05-28T10:59:00"/>
  </r>
  <r>
    <x v="2"/>
    <s v="US"/>
    <s v="USD"/>
    <x v="3048"/>
    <n v="1407781013"/>
    <b v="0"/>
    <n v="3"/>
    <b v="0"/>
    <s v="theater/spaces"/>
    <n v="4.0000000000000001E-3"/>
    <n v="13.333333333333334"/>
    <x v="1"/>
    <s v="spaces"/>
    <x v="3053"/>
    <d v="2014-10-01T22:59:00"/>
  </r>
  <r>
    <x v="2"/>
    <s v="US"/>
    <s v="USD"/>
    <x v="3049"/>
    <n v="1422043154"/>
    <b v="0"/>
    <n v="0"/>
    <b v="0"/>
    <s v="theater/spaces"/>
    <n v="0"/>
    <e v="#DIV/0!"/>
    <x v="1"/>
    <s v="spaces"/>
    <x v="3054"/>
    <d v="2015-03-01T20:04:00"/>
  </r>
  <r>
    <x v="2"/>
    <s v="US"/>
    <s v="USD"/>
    <x v="3050"/>
    <n v="1415660390"/>
    <b v="0"/>
    <n v="1"/>
    <b v="0"/>
    <s v="theater/spaces"/>
    <n v="5.0000000000000002E-5"/>
    <n v="1"/>
    <x v="1"/>
    <s v="spaces"/>
    <x v="3055"/>
    <d v="2015-01-09T17:59:50"/>
  </r>
  <r>
    <x v="2"/>
    <s v="US"/>
    <s v="USD"/>
    <x v="3051"/>
    <n v="1406819784"/>
    <b v="0"/>
    <n v="0"/>
    <b v="0"/>
    <s v="theater/spaces"/>
    <n v="0"/>
    <e v="#DIV/0!"/>
    <x v="1"/>
    <s v="spaces"/>
    <x v="3056"/>
    <d v="2014-09-29T10:16:24"/>
  </r>
  <r>
    <x v="2"/>
    <s v="GB"/>
    <s v="GBP"/>
    <x v="3052"/>
    <n v="1457105811"/>
    <b v="0"/>
    <n v="0"/>
    <b v="0"/>
    <s v="theater/spaces"/>
    <n v="0"/>
    <e v="#DIV/0!"/>
    <x v="1"/>
    <s v="spaces"/>
    <x v="3057"/>
    <d v="2016-04-03T09:36:51"/>
  </r>
  <r>
    <x v="2"/>
    <s v="IT"/>
    <s v="EUR"/>
    <x v="3053"/>
    <n v="1459414740"/>
    <b v="0"/>
    <n v="3"/>
    <b v="0"/>
    <s v="theater/spaces"/>
    <n v="1.6666666666666666E-4"/>
    <n v="1"/>
    <x v="1"/>
    <s v="spaces"/>
    <x v="3058"/>
    <d v="2016-05-20T03:59:00"/>
  </r>
  <r>
    <x v="2"/>
    <s v="US"/>
    <s v="USD"/>
    <x v="3054"/>
    <n v="1404944846"/>
    <b v="0"/>
    <n v="11"/>
    <b v="0"/>
    <s v="theater/spaces"/>
    <n v="3.0066666666666665E-2"/>
    <n v="41"/>
    <x v="1"/>
    <s v="spaces"/>
    <x v="3059"/>
    <d v="2014-08-08T17:27:26"/>
  </r>
  <r>
    <x v="2"/>
    <s v="US"/>
    <s v="USD"/>
    <x v="3055"/>
    <n v="1440830134"/>
    <b v="0"/>
    <n v="6"/>
    <b v="0"/>
    <s v="theater/spaces"/>
    <n v="1.5227272727272728E-3"/>
    <n v="55.833333333333336"/>
    <x v="1"/>
    <s v="spaces"/>
    <x v="3060"/>
    <d v="2015-09-28T01:35:34"/>
  </r>
  <r>
    <x v="2"/>
    <s v="US"/>
    <s v="USD"/>
    <x v="3056"/>
    <n v="1405363748"/>
    <b v="0"/>
    <n v="0"/>
    <b v="0"/>
    <s v="theater/spaces"/>
    <n v="0"/>
    <e v="#DIV/0!"/>
    <x v="1"/>
    <s v="spaces"/>
    <x v="3061"/>
    <d v="2014-08-13T13:49:08"/>
  </r>
  <r>
    <x v="2"/>
    <s v="US"/>
    <s v="USD"/>
    <x v="3057"/>
    <n v="1441111892"/>
    <b v="0"/>
    <n v="67"/>
    <b v="0"/>
    <s v="theater/spaces"/>
    <n v="0.66839999999999999"/>
    <n v="99.761194029850742"/>
    <x v="1"/>
    <s v="spaces"/>
    <x v="3062"/>
    <d v="2015-09-30T13:00:00"/>
  </r>
  <r>
    <x v="2"/>
    <s v="US"/>
    <s v="USD"/>
    <x v="3058"/>
    <n v="1474150138"/>
    <b v="0"/>
    <n v="23"/>
    <b v="0"/>
    <s v="theater/spaces"/>
    <n v="0.19566666666666666"/>
    <n v="25.521739130434781"/>
    <x v="1"/>
    <s v="spaces"/>
    <x v="3063"/>
    <d v="2016-10-22T17:08:58"/>
  </r>
  <r>
    <x v="2"/>
    <s v="US"/>
    <s v="USD"/>
    <x v="3059"/>
    <n v="1445483246"/>
    <b v="0"/>
    <n v="72"/>
    <b v="0"/>
    <s v="theater/spaces"/>
    <n v="0.11294666666666667"/>
    <n v="117.65277777777777"/>
    <x v="1"/>
    <s v="spaces"/>
    <x v="3064"/>
    <d v="2015-11-22T01:59:00"/>
  </r>
  <r>
    <x v="2"/>
    <s v="US"/>
    <s v="USD"/>
    <x v="3060"/>
    <n v="1404523172"/>
    <b v="0"/>
    <n v="2"/>
    <b v="0"/>
    <s v="theater/spaces"/>
    <n v="4.0000000000000002E-4"/>
    <n v="5"/>
    <x v="1"/>
    <s v="spaces"/>
    <x v="3065"/>
    <d v="2014-07-29T20:19:32"/>
  </r>
  <r>
    <x v="2"/>
    <s v="AU"/>
    <s v="AUD"/>
    <x v="3061"/>
    <n v="1465536537"/>
    <b v="0"/>
    <n v="15"/>
    <b v="0"/>
    <s v="theater/spaces"/>
    <n v="0.11985714285714286"/>
    <n v="2796.6666666666665"/>
    <x v="1"/>
    <s v="spaces"/>
    <x v="3066"/>
    <d v="2016-07-10T00:28:57"/>
  </r>
  <r>
    <x v="2"/>
    <s v="NZ"/>
    <s v="NZD"/>
    <x v="3062"/>
    <n v="1439245879"/>
    <b v="0"/>
    <n v="1"/>
    <b v="0"/>
    <s v="theater/spaces"/>
    <n v="2.5000000000000001E-2"/>
    <n v="200"/>
    <x v="1"/>
    <s v="spaces"/>
    <x v="3067"/>
    <d v="2015-09-09T17:31:19"/>
  </r>
  <r>
    <x v="2"/>
    <s v="US"/>
    <s v="USD"/>
    <x v="3063"/>
    <n v="1442421352"/>
    <b v="0"/>
    <n v="2"/>
    <b v="0"/>
    <s v="theater/spaces"/>
    <n v="6.9999999999999999E-4"/>
    <n v="87.5"/>
    <x v="1"/>
    <s v="spaces"/>
    <x v="3068"/>
    <d v="2015-10-16T11:35:52"/>
  </r>
  <r>
    <x v="2"/>
    <s v="US"/>
    <s v="USD"/>
    <x v="3064"/>
    <n v="1415995234"/>
    <b v="0"/>
    <n v="7"/>
    <b v="0"/>
    <s v="theater/spaces"/>
    <n v="0.14099999999999999"/>
    <n v="20.142857142857142"/>
    <x v="1"/>
    <s v="spaces"/>
    <x v="3069"/>
    <d v="2014-12-14T15:00:34"/>
  </r>
  <r>
    <x v="2"/>
    <s v="GB"/>
    <s v="GBP"/>
    <x v="3065"/>
    <n v="1479317769"/>
    <b v="0"/>
    <n v="16"/>
    <b v="0"/>
    <s v="theater/spaces"/>
    <n v="3.3399999999999999E-2"/>
    <n v="20.875"/>
    <x v="1"/>
    <s v="spaces"/>
    <x v="3070"/>
    <d v="2016-12-07T12:36:09"/>
  </r>
  <r>
    <x v="2"/>
    <s v="US"/>
    <s v="USD"/>
    <x v="3066"/>
    <n v="1428082481"/>
    <b v="0"/>
    <n v="117"/>
    <b v="0"/>
    <s v="theater/spaces"/>
    <n v="0.59775"/>
    <n v="61.307692307692307"/>
    <x v="1"/>
    <s v="spaces"/>
    <x v="3071"/>
    <d v="2015-04-21T00:59:00"/>
  </r>
  <r>
    <x v="2"/>
    <s v="US"/>
    <s v="USD"/>
    <x v="3067"/>
    <n v="1476549262"/>
    <b v="0"/>
    <n v="2"/>
    <b v="0"/>
    <s v="theater/spaces"/>
    <n v="1.6666666666666666E-4"/>
    <n v="1"/>
    <x v="1"/>
    <s v="spaces"/>
    <x v="3072"/>
    <d v="2016-10-29T20:46:00"/>
  </r>
  <r>
    <x v="2"/>
    <s v="US"/>
    <s v="USD"/>
    <x v="3068"/>
    <n v="1429287900"/>
    <b v="0"/>
    <n v="7"/>
    <b v="0"/>
    <s v="theater/spaces"/>
    <n v="2.3035714285714285E-4"/>
    <n v="92.142857142857139"/>
    <x v="1"/>
    <s v="spaces"/>
    <x v="3073"/>
    <d v="2015-06-14T14:19:00"/>
  </r>
  <r>
    <x v="2"/>
    <s v="FR"/>
    <s v="EUR"/>
    <x v="3069"/>
    <n v="1455025359"/>
    <b v="0"/>
    <n v="3"/>
    <b v="0"/>
    <s v="theater/spaces"/>
    <n v="8.8000000000000003E-4"/>
    <n v="7.333333333333333"/>
    <x v="1"/>
    <s v="spaces"/>
    <x v="3074"/>
    <d v="2016-03-10T08:42:39"/>
  </r>
  <r>
    <x v="2"/>
    <s v="US"/>
    <s v="USD"/>
    <x v="3070"/>
    <n v="1467253640"/>
    <b v="0"/>
    <n v="20"/>
    <b v="0"/>
    <s v="theater/spaces"/>
    <n v="8.6400000000000005E-2"/>
    <n v="64.8"/>
    <x v="1"/>
    <s v="spaces"/>
    <x v="3075"/>
    <d v="2016-08-18T21:27:20"/>
  </r>
  <r>
    <x v="2"/>
    <s v="US"/>
    <s v="USD"/>
    <x v="3071"/>
    <n v="1439221123"/>
    <b v="0"/>
    <n v="50"/>
    <b v="0"/>
    <s v="theater/spaces"/>
    <n v="0.15060000000000001"/>
    <n v="30.12"/>
    <x v="1"/>
    <s v="spaces"/>
    <x v="3076"/>
    <d v="2015-10-09T10:38:43"/>
  </r>
  <r>
    <x v="2"/>
    <s v="CA"/>
    <s v="CAD"/>
    <x v="3072"/>
    <n v="1485903478"/>
    <b v="0"/>
    <n v="2"/>
    <b v="0"/>
    <s v="theater/spaces"/>
    <n v="4.7727272727272731E-3"/>
    <n v="52.5"/>
    <x v="1"/>
    <s v="spaces"/>
    <x v="3077"/>
    <d v="2017-03-02T17:57:58"/>
  </r>
  <r>
    <x v="2"/>
    <s v="US"/>
    <s v="USD"/>
    <x v="3073"/>
    <n v="1422328795"/>
    <b v="0"/>
    <n v="3"/>
    <b v="0"/>
    <s v="theater/spaces"/>
    <n v="1.1833333333333333E-3"/>
    <n v="23.666666666666668"/>
    <x v="1"/>
    <s v="spaces"/>
    <x v="3078"/>
    <d v="2015-02-25T22:19:55"/>
  </r>
  <r>
    <x v="2"/>
    <s v="US"/>
    <s v="USD"/>
    <x v="3074"/>
    <n v="1424452035"/>
    <b v="0"/>
    <n v="27"/>
    <b v="0"/>
    <s v="theater/spaces"/>
    <n v="8.4173998587352451E-3"/>
    <n v="415.77777777777777"/>
    <x v="1"/>
    <s v="spaces"/>
    <x v="3079"/>
    <d v="2015-03-22T11:07:15"/>
  </r>
  <r>
    <x v="2"/>
    <s v="US"/>
    <s v="USD"/>
    <x v="3075"/>
    <n v="1414456844"/>
    <b v="0"/>
    <n v="7"/>
    <b v="0"/>
    <s v="theater/spaces"/>
    <n v="1.8799999999999999E-4"/>
    <n v="53.714285714285715"/>
    <x v="1"/>
    <s v="spaces"/>
    <x v="3080"/>
    <d v="2014-12-26T20:40:44"/>
  </r>
  <r>
    <x v="2"/>
    <s v="US"/>
    <s v="USD"/>
    <x v="3076"/>
    <n v="1440130891"/>
    <b v="0"/>
    <n v="5"/>
    <b v="0"/>
    <s v="theater/spaces"/>
    <n v="2.1029999999999998E-3"/>
    <n v="420.6"/>
    <x v="1"/>
    <s v="spaces"/>
    <x v="3081"/>
    <d v="2015-09-19T23:21:31"/>
  </r>
  <r>
    <x v="2"/>
    <s v="US"/>
    <s v="USD"/>
    <x v="3077"/>
    <n v="1445033346"/>
    <b v="0"/>
    <n v="0"/>
    <b v="0"/>
    <s v="theater/spaces"/>
    <n v="0"/>
    <e v="#DIV/0!"/>
    <x v="1"/>
    <s v="spaces"/>
    <x v="3082"/>
    <d v="2015-11-15T18:09:06"/>
  </r>
  <r>
    <x v="2"/>
    <s v="US"/>
    <s v="USD"/>
    <x v="3078"/>
    <n v="1406986278"/>
    <b v="0"/>
    <n v="3"/>
    <b v="0"/>
    <s v="theater/spaces"/>
    <n v="2.8E-3"/>
    <n v="18.666666666666668"/>
    <x v="1"/>
    <s v="spaces"/>
    <x v="3083"/>
    <d v="2014-09-01T00:00:00"/>
  </r>
  <r>
    <x v="2"/>
    <s v="US"/>
    <s v="USD"/>
    <x v="3079"/>
    <n v="1428340931"/>
    <b v="0"/>
    <n v="6"/>
    <b v="0"/>
    <s v="theater/spaces"/>
    <n v="0.11579206701157921"/>
    <n v="78.333333333333329"/>
    <x v="1"/>
    <s v="spaces"/>
    <x v="3084"/>
    <d v="2015-05-05T13:48:00"/>
  </r>
  <r>
    <x v="2"/>
    <s v="US"/>
    <s v="USD"/>
    <x v="3080"/>
    <n v="1440969159"/>
    <b v="0"/>
    <n v="9"/>
    <b v="0"/>
    <s v="theater/spaces"/>
    <n v="2.4400000000000002E-2"/>
    <n v="67.777777777777771"/>
    <x v="1"/>
    <s v="spaces"/>
    <x v="3085"/>
    <d v="2015-09-29T16:12:39"/>
  </r>
  <r>
    <x v="2"/>
    <s v="IT"/>
    <s v="EUR"/>
    <x v="3081"/>
    <n v="1434643559"/>
    <b v="0"/>
    <n v="3"/>
    <b v="0"/>
    <s v="theater/spaces"/>
    <n v="2.5000000000000001E-3"/>
    <n v="16.666666666666668"/>
    <x v="1"/>
    <s v="spaces"/>
    <x v="3086"/>
    <d v="2015-08-17T11:05:59"/>
  </r>
  <r>
    <x v="2"/>
    <s v="US"/>
    <s v="USD"/>
    <x v="3082"/>
    <n v="1477107390"/>
    <b v="0"/>
    <n v="2"/>
    <b v="0"/>
    <s v="theater/spaces"/>
    <n v="6.2500000000000003E-3"/>
    <n v="62.5"/>
    <x v="1"/>
    <s v="spaces"/>
    <x v="3087"/>
    <d v="2016-12-20T23:36:30"/>
  </r>
  <r>
    <x v="2"/>
    <s v="US"/>
    <s v="USD"/>
    <x v="3083"/>
    <n v="1418046247"/>
    <b v="0"/>
    <n v="3"/>
    <b v="0"/>
    <s v="theater/spaces"/>
    <n v="1.9384615384615384E-3"/>
    <n v="42"/>
    <x v="1"/>
    <s v="spaces"/>
    <x v="3088"/>
    <d v="2015-01-08T08:41:00"/>
  </r>
  <r>
    <x v="2"/>
    <s v="US"/>
    <s v="USD"/>
    <x v="3084"/>
    <n v="1465304483"/>
    <b v="0"/>
    <n v="45"/>
    <b v="0"/>
    <s v="theater/spaces"/>
    <n v="0.23416000000000001"/>
    <n v="130.0888888888889"/>
    <x v="1"/>
    <s v="spaces"/>
    <x v="3089"/>
    <d v="2016-07-08T20:59:00"/>
  </r>
  <r>
    <x v="2"/>
    <s v="US"/>
    <s v="USD"/>
    <x v="3085"/>
    <n v="1425325145"/>
    <b v="0"/>
    <n v="9"/>
    <b v="0"/>
    <s v="theater/spaces"/>
    <n v="5.080888888888889E-2"/>
    <n v="1270.2222222222222"/>
    <x v="1"/>
    <s v="spaces"/>
    <x v="3090"/>
    <d v="2015-05-01T13:39:05"/>
  </r>
  <r>
    <x v="2"/>
    <s v="US"/>
    <s v="USD"/>
    <x v="3086"/>
    <n v="1468622743"/>
    <b v="0"/>
    <n v="9"/>
    <b v="0"/>
    <s v="theater/spaces"/>
    <n v="0.15920000000000001"/>
    <n v="88.444444444444443"/>
    <x v="1"/>
    <s v="spaces"/>
    <x v="3091"/>
    <d v="2016-08-14T17:45:43"/>
  </r>
  <r>
    <x v="2"/>
    <s v="US"/>
    <s v="USD"/>
    <x v="3087"/>
    <n v="1441723912"/>
    <b v="0"/>
    <n v="21"/>
    <b v="0"/>
    <s v="theater/spaces"/>
    <n v="1.1831900000000001E-2"/>
    <n v="56.342380952380957"/>
    <x v="1"/>
    <s v="spaces"/>
    <x v="3092"/>
    <d v="2015-10-15T17:00:00"/>
  </r>
  <r>
    <x v="2"/>
    <s v="CA"/>
    <s v="CAD"/>
    <x v="2806"/>
    <n v="1398980941"/>
    <b v="0"/>
    <n v="17"/>
    <b v="0"/>
    <s v="theater/spaces"/>
    <n v="0.22750000000000001"/>
    <n v="53.529411764705884"/>
    <x v="1"/>
    <s v="spaces"/>
    <x v="3093"/>
    <d v="2014-05-31T22:59:00"/>
  </r>
  <r>
    <x v="2"/>
    <s v="US"/>
    <s v="USD"/>
    <x v="3088"/>
    <n v="1437591956"/>
    <b v="0"/>
    <n v="1"/>
    <b v="0"/>
    <s v="theater/spaces"/>
    <n v="2.5000000000000001E-4"/>
    <n v="25"/>
    <x v="1"/>
    <s v="spaces"/>
    <x v="3094"/>
    <d v="2015-09-20T14:05:56"/>
  </r>
  <r>
    <x v="2"/>
    <s v="US"/>
    <s v="USD"/>
    <x v="3089"/>
    <n v="1464827780"/>
    <b v="0"/>
    <n v="1"/>
    <b v="0"/>
    <s v="theater/spaces"/>
    <n v="3.351206434316354E-3"/>
    <n v="50"/>
    <x v="1"/>
    <s v="spaces"/>
    <x v="3095"/>
    <d v="2016-07-31T19:36:20"/>
  </r>
  <r>
    <x v="2"/>
    <s v="US"/>
    <s v="USD"/>
    <x v="3090"/>
    <n v="1429559326"/>
    <b v="0"/>
    <n v="14"/>
    <b v="0"/>
    <s v="theater/spaces"/>
    <n v="3.9750000000000001E-2"/>
    <n v="56.785714285714285"/>
    <x v="1"/>
    <s v="spaces"/>
    <x v="3096"/>
    <d v="2015-05-20T14:48:46"/>
  </r>
  <r>
    <x v="2"/>
    <s v="GB"/>
    <s v="GBP"/>
    <x v="3091"/>
    <n v="1474027501"/>
    <b v="0"/>
    <n v="42"/>
    <b v="0"/>
    <s v="theater/spaces"/>
    <n v="0.17150000000000001"/>
    <n v="40.833333333333336"/>
    <x v="1"/>
    <s v="spaces"/>
    <x v="3097"/>
    <d v="2016-10-07T09:00:00"/>
  </r>
  <r>
    <x v="2"/>
    <s v="US"/>
    <s v="USD"/>
    <x v="3092"/>
    <n v="1450724449"/>
    <b v="0"/>
    <n v="27"/>
    <b v="0"/>
    <s v="theater/spaces"/>
    <n v="3.608004104669061E-2"/>
    <n v="65.111111111111114"/>
    <x v="1"/>
    <s v="spaces"/>
    <x v="3098"/>
    <d v="2016-02-07T19:17:00"/>
  </r>
  <r>
    <x v="2"/>
    <s v="US"/>
    <s v="USD"/>
    <x v="3093"/>
    <n v="1452659591"/>
    <b v="0"/>
    <n v="5"/>
    <b v="0"/>
    <s v="theater/spaces"/>
    <n v="0.13900000000000001"/>
    <n v="55.6"/>
    <x v="1"/>
    <s v="spaces"/>
    <x v="3099"/>
    <d v="2016-02-11T23:33:11"/>
  </r>
  <r>
    <x v="2"/>
    <s v="US"/>
    <s v="USD"/>
    <x v="3094"/>
    <n v="1411224975"/>
    <b v="0"/>
    <n v="13"/>
    <b v="0"/>
    <s v="theater/spaces"/>
    <n v="0.15225"/>
    <n v="140.53846153846155"/>
    <x v="1"/>
    <s v="spaces"/>
    <x v="3100"/>
    <d v="2014-10-20T09:56:15"/>
  </r>
  <r>
    <x v="2"/>
    <s v="FR"/>
    <s v="EUR"/>
    <x v="3095"/>
    <n v="1434445937"/>
    <b v="0"/>
    <n v="12"/>
    <b v="0"/>
    <s v="theater/spaces"/>
    <n v="0.12"/>
    <n v="25"/>
    <x v="1"/>
    <s v="spaces"/>
    <x v="3101"/>
    <d v="2015-07-16T02:56:00"/>
  </r>
  <r>
    <x v="2"/>
    <s v="GB"/>
    <s v="GBP"/>
    <x v="3096"/>
    <n v="1467619818"/>
    <b v="0"/>
    <n v="90"/>
    <b v="0"/>
    <s v="theater/spaces"/>
    <n v="0.391125"/>
    <n v="69.533333333333331"/>
    <x v="1"/>
    <s v="spaces"/>
    <x v="3102"/>
    <d v="2016-08-23T03:10:18"/>
  </r>
  <r>
    <x v="2"/>
    <s v="US"/>
    <s v="USD"/>
    <x v="3097"/>
    <n v="1428896706"/>
    <b v="0"/>
    <n v="2"/>
    <b v="0"/>
    <s v="theater/spaces"/>
    <n v="2.6829268292682929E-3"/>
    <n v="5.5"/>
    <x v="1"/>
    <s v="spaces"/>
    <x v="3103"/>
    <d v="2015-06-11T22:45:06"/>
  </r>
  <r>
    <x v="2"/>
    <s v="AU"/>
    <s v="AUD"/>
    <x v="3098"/>
    <n v="1420235311"/>
    <b v="0"/>
    <n v="5"/>
    <b v="0"/>
    <s v="theater/spaces"/>
    <n v="0.29625000000000001"/>
    <n v="237"/>
    <x v="1"/>
    <s v="spaces"/>
    <x v="3104"/>
    <d v="2015-02-02T21:00:00"/>
  </r>
  <r>
    <x v="2"/>
    <s v="US"/>
    <s v="USD"/>
    <x v="3099"/>
    <n v="1408986916"/>
    <b v="0"/>
    <n v="31"/>
    <b v="0"/>
    <s v="theater/spaces"/>
    <n v="0.4236099230111206"/>
    <n v="79.870967741935488"/>
    <x v="1"/>
    <s v="spaces"/>
    <x v="3105"/>
    <d v="2014-10-19T00:00:00"/>
  </r>
  <r>
    <x v="2"/>
    <s v="GB"/>
    <s v="GBP"/>
    <x v="3100"/>
    <n v="1440497876"/>
    <b v="0"/>
    <n v="4"/>
    <b v="0"/>
    <s v="theater/spaces"/>
    <n v="4.1000000000000002E-2"/>
    <n v="10.25"/>
    <x v="1"/>
    <s v="spaces"/>
    <x v="3106"/>
    <d v="2015-09-16T17:00:00"/>
  </r>
  <r>
    <x v="2"/>
    <s v="US"/>
    <s v="USD"/>
    <x v="3101"/>
    <n v="1430767951"/>
    <b v="0"/>
    <n v="29"/>
    <b v="0"/>
    <s v="theater/spaces"/>
    <n v="0.197625"/>
    <n v="272.58620689655174"/>
    <x v="1"/>
    <s v="spaces"/>
    <x v="3107"/>
    <d v="2015-05-11T14:32:31"/>
  </r>
  <r>
    <x v="2"/>
    <s v="US"/>
    <s v="USD"/>
    <x v="3102"/>
    <n v="1425053994"/>
    <b v="0"/>
    <n v="2"/>
    <b v="0"/>
    <s v="theater/spaces"/>
    <n v="5.1999999999999995E-4"/>
    <n v="13"/>
    <x v="1"/>
    <s v="spaces"/>
    <x v="3108"/>
    <d v="2015-04-28T10:19:54"/>
  </r>
  <r>
    <x v="2"/>
    <s v="US"/>
    <s v="USD"/>
    <x v="3103"/>
    <n v="1406170810"/>
    <b v="0"/>
    <n v="114"/>
    <b v="0"/>
    <s v="theater/spaces"/>
    <n v="0.25030188679245285"/>
    <n v="58.184210526315788"/>
    <x v="1"/>
    <s v="spaces"/>
    <x v="3109"/>
    <d v="2014-08-27T22:00:10"/>
  </r>
  <r>
    <x v="2"/>
    <s v="US"/>
    <s v="USD"/>
    <x v="3104"/>
    <n v="1484009119"/>
    <b v="0"/>
    <n v="1"/>
    <b v="0"/>
    <s v="theater/spaces"/>
    <n v="4.0000000000000002E-4"/>
    <n v="10"/>
    <x v="1"/>
    <s v="spaces"/>
    <x v="3110"/>
    <d v="2017-02-18T19:45:19"/>
  </r>
  <r>
    <x v="2"/>
    <s v="US"/>
    <s v="USD"/>
    <x v="3105"/>
    <n v="1409753820"/>
    <b v="0"/>
    <n v="76"/>
    <b v="0"/>
    <s v="theater/spaces"/>
    <n v="0.26640000000000003"/>
    <n v="70.10526315789474"/>
    <x v="1"/>
    <s v="spaces"/>
    <x v="3111"/>
    <d v="2014-10-04T09:17:00"/>
  </r>
  <r>
    <x v="2"/>
    <s v="US"/>
    <s v="USD"/>
    <x v="3106"/>
    <n v="1472784934"/>
    <b v="0"/>
    <n v="9"/>
    <b v="0"/>
    <s v="theater/spaces"/>
    <n v="4.7363636363636365E-2"/>
    <n v="57.888888888888886"/>
    <x v="1"/>
    <s v="spaces"/>
    <x v="3112"/>
    <d v="2016-10-31T21:55:34"/>
  </r>
  <r>
    <x v="2"/>
    <s v="US"/>
    <s v="USD"/>
    <x v="3107"/>
    <n v="1426699982"/>
    <b v="0"/>
    <n v="37"/>
    <b v="0"/>
    <s v="theater/spaces"/>
    <n v="4.2435339894712751E-2"/>
    <n v="125.27027027027027"/>
    <x v="1"/>
    <s v="spaces"/>
    <x v="3113"/>
    <d v="2015-04-17T12:33:02"/>
  </r>
  <r>
    <x v="2"/>
    <s v="US"/>
    <s v="USD"/>
    <x v="3108"/>
    <n v="1406128250"/>
    <b v="0"/>
    <n v="0"/>
    <b v="0"/>
    <s v="theater/spaces"/>
    <n v="0"/>
    <e v="#DIV/0!"/>
    <x v="1"/>
    <s v="spaces"/>
    <x v="3114"/>
    <d v="2014-09-21T10:10:50"/>
  </r>
  <r>
    <x v="2"/>
    <s v="SE"/>
    <s v="SEK"/>
    <x v="3109"/>
    <n v="1462531427"/>
    <b v="0"/>
    <n v="1"/>
    <b v="0"/>
    <s v="theater/spaces"/>
    <n v="0.03"/>
    <n v="300"/>
    <x v="1"/>
    <s v="spaces"/>
    <x v="3115"/>
    <d v="2016-06-05T05:43:47"/>
  </r>
  <r>
    <x v="2"/>
    <s v="US"/>
    <s v="USD"/>
    <x v="3110"/>
    <n v="1426681325"/>
    <b v="0"/>
    <n v="10"/>
    <b v="0"/>
    <s v="theater/spaces"/>
    <n v="0.57333333333333336"/>
    <n v="43"/>
    <x v="1"/>
    <s v="spaces"/>
    <x v="3116"/>
    <d v="2015-04-01T07:22:05"/>
  </r>
  <r>
    <x v="2"/>
    <s v="GB"/>
    <s v="GBP"/>
    <x v="3111"/>
    <n v="1463648360"/>
    <b v="0"/>
    <n v="1"/>
    <b v="0"/>
    <s v="theater/spaces"/>
    <n v="1E-3"/>
    <n v="1"/>
    <x v="1"/>
    <s v="spaces"/>
    <x v="3117"/>
    <d v="2016-05-27T08:12:00"/>
  </r>
  <r>
    <x v="2"/>
    <s v="SE"/>
    <s v="SEK"/>
    <x v="3112"/>
    <n v="1465832123"/>
    <b v="0"/>
    <n v="2"/>
    <b v="0"/>
    <s v="theater/spaces"/>
    <n v="3.0999999999999999E-3"/>
    <n v="775"/>
    <x v="1"/>
    <s v="spaces"/>
    <x v="3118"/>
    <d v="2016-07-02T10:35:23"/>
  </r>
  <r>
    <x v="2"/>
    <s v="US"/>
    <s v="USD"/>
    <x v="3113"/>
    <n v="1424826332"/>
    <b v="0"/>
    <n v="1"/>
    <b v="0"/>
    <s v="theater/spaces"/>
    <n v="5.0000000000000001E-4"/>
    <n v="5"/>
    <x v="1"/>
    <s v="spaces"/>
    <x v="3119"/>
    <d v="2015-03-26T19:05:32"/>
  </r>
  <r>
    <x v="2"/>
    <s v="NL"/>
    <s v="EUR"/>
    <x v="3114"/>
    <n v="1457303796"/>
    <b v="0"/>
    <n v="10"/>
    <b v="0"/>
    <s v="theater/spaces"/>
    <n v="9.8461538461538464E-5"/>
    <n v="12.8"/>
    <x v="1"/>
    <s v="spaces"/>
    <x v="3120"/>
    <d v="2016-05-05T16:36:36"/>
  </r>
  <r>
    <x v="1"/>
    <s v="CA"/>
    <s v="CAD"/>
    <x v="3115"/>
    <n v="1406564335"/>
    <b v="0"/>
    <n v="1"/>
    <b v="0"/>
    <s v="theater/spaces"/>
    <n v="6.6666666666666671E-3"/>
    <n v="10"/>
    <x v="1"/>
    <s v="spaces"/>
    <x v="3121"/>
    <d v="2014-09-26T11:18:55"/>
  </r>
  <r>
    <x v="1"/>
    <s v="US"/>
    <s v="USD"/>
    <x v="3116"/>
    <n v="1478298132"/>
    <b v="0"/>
    <n v="2"/>
    <b v="0"/>
    <s v="theater/spaces"/>
    <n v="0.58291457286432158"/>
    <n v="58"/>
    <x v="1"/>
    <s v="spaces"/>
    <x v="3122"/>
    <d v="2016-11-09T18:22:12"/>
  </r>
  <r>
    <x v="1"/>
    <s v="US"/>
    <s v="USD"/>
    <x v="3117"/>
    <n v="1465516198"/>
    <b v="0"/>
    <n v="348"/>
    <b v="0"/>
    <s v="theater/spaces"/>
    <n v="0.68153600000000003"/>
    <n v="244.80459770114942"/>
    <x v="1"/>
    <s v="spaces"/>
    <x v="3123"/>
    <d v="2016-07-09T18:49:58"/>
  </r>
  <r>
    <x v="1"/>
    <s v="US"/>
    <s v="USD"/>
    <x v="3118"/>
    <n v="1417718601"/>
    <b v="0"/>
    <n v="4"/>
    <b v="0"/>
    <s v="theater/spaces"/>
    <n v="3.2499999999999997E-5"/>
    <n v="6.5"/>
    <x v="1"/>
    <s v="spaces"/>
    <x v="3124"/>
    <d v="2015-02-02T13:43:21"/>
  </r>
  <r>
    <x v="1"/>
    <s v="US"/>
    <s v="USD"/>
    <x v="3119"/>
    <n v="1449550672"/>
    <b v="0"/>
    <n v="0"/>
    <b v="0"/>
    <s v="theater/spaces"/>
    <n v="0"/>
    <e v="#DIV/0!"/>
    <x v="1"/>
    <s v="spaces"/>
    <x v="3125"/>
    <d v="2016-01-06T23:57:52"/>
  </r>
  <r>
    <x v="1"/>
    <s v="US"/>
    <s v="USD"/>
    <x v="3120"/>
    <n v="1456532762"/>
    <b v="0"/>
    <n v="17"/>
    <b v="0"/>
    <s v="theater/spaces"/>
    <n v="4.1599999999999998E-2"/>
    <n v="61.176470588235297"/>
    <x v="1"/>
    <s v="spaces"/>
    <x v="3126"/>
    <d v="2016-03-27T18:26:02"/>
  </r>
  <r>
    <x v="1"/>
    <s v="US"/>
    <s v="USD"/>
    <x v="3121"/>
    <n v="1422650029"/>
    <b v="0"/>
    <n v="0"/>
    <b v="0"/>
    <s v="theater/spaces"/>
    <n v="0"/>
    <e v="#DIV/0!"/>
    <x v="1"/>
    <s v="spaces"/>
    <x v="3127"/>
    <d v="2015-03-01T15:33:49"/>
  </r>
  <r>
    <x v="3"/>
    <s v="US"/>
    <s v="USD"/>
    <x v="3122"/>
    <n v="1487101741"/>
    <b v="0"/>
    <n v="117"/>
    <b v="0"/>
    <s v="theater/plays"/>
    <n v="1.0860666666666667"/>
    <n v="139.23931623931625"/>
    <x v="1"/>
    <s v="plays"/>
    <x v="3128"/>
    <d v="2017-03-16T13:49:01"/>
  </r>
  <r>
    <x v="3"/>
    <s v="US"/>
    <s v="USD"/>
    <x v="3123"/>
    <n v="1489090419"/>
    <b v="0"/>
    <n v="1"/>
    <b v="0"/>
    <s v="theater/plays"/>
    <n v="8.0000000000000002E-3"/>
    <n v="10"/>
    <x v="1"/>
    <s v="plays"/>
    <x v="3129"/>
    <d v="2017-04-18T14:13:39"/>
  </r>
  <r>
    <x v="3"/>
    <s v="US"/>
    <s v="USD"/>
    <x v="3124"/>
    <n v="1489504916"/>
    <b v="0"/>
    <n v="4"/>
    <b v="0"/>
    <s v="theater/plays"/>
    <n v="3.7499999999999999E-2"/>
    <n v="93.75"/>
    <x v="1"/>
    <s v="plays"/>
    <x v="3130"/>
    <d v="2017-04-13T23:59:00"/>
  </r>
  <r>
    <x v="3"/>
    <s v="US"/>
    <s v="USD"/>
    <x v="3125"/>
    <n v="1489067645"/>
    <b v="0"/>
    <n v="12"/>
    <b v="0"/>
    <s v="theater/plays"/>
    <n v="0.15731707317073171"/>
    <n v="53.75"/>
    <x v="1"/>
    <s v="plays"/>
    <x v="3131"/>
    <d v="2017-04-08T07:54:05"/>
  </r>
  <r>
    <x v="3"/>
    <s v="US"/>
    <s v="USD"/>
    <x v="3126"/>
    <n v="1487579060"/>
    <b v="0"/>
    <n v="1"/>
    <b v="0"/>
    <s v="theater/plays"/>
    <n v="3.3333333333333332E-4"/>
    <n v="10"/>
    <x v="1"/>
    <s v="plays"/>
    <x v="3132"/>
    <d v="2017-04-21T02:24:20"/>
  </r>
  <r>
    <x v="3"/>
    <s v="GB"/>
    <s v="GBP"/>
    <x v="3127"/>
    <n v="1487770434"/>
    <b v="0"/>
    <n v="16"/>
    <b v="0"/>
    <s v="theater/plays"/>
    <n v="1.08"/>
    <n v="33.75"/>
    <x v="1"/>
    <s v="plays"/>
    <x v="3133"/>
    <d v="2017-03-24T07:33:54"/>
  </r>
  <r>
    <x v="3"/>
    <s v="GB"/>
    <s v="GBP"/>
    <x v="3128"/>
    <n v="1488820619"/>
    <b v="0"/>
    <n v="12"/>
    <b v="0"/>
    <s v="theater/plays"/>
    <n v="0.22500000000000001"/>
    <n v="18.75"/>
    <x v="1"/>
    <s v="plays"/>
    <x v="3134"/>
    <d v="2017-03-27T11:16:59"/>
  </r>
  <r>
    <x v="3"/>
    <s v="US"/>
    <s v="USD"/>
    <x v="3129"/>
    <n v="1489376321"/>
    <b v="0"/>
    <n v="7"/>
    <b v="0"/>
    <s v="theater/plays"/>
    <n v="0.20849420849420849"/>
    <n v="23.142857142857142"/>
    <x v="1"/>
    <s v="plays"/>
    <x v="3135"/>
    <d v="2017-04-03T22:38:41"/>
  </r>
  <r>
    <x v="3"/>
    <s v="GB"/>
    <s v="GBP"/>
    <x v="3130"/>
    <n v="1487847954"/>
    <b v="0"/>
    <n v="22"/>
    <b v="0"/>
    <s v="theater/plays"/>
    <n v="1.278"/>
    <n v="29.045454545454547"/>
    <x v="1"/>
    <s v="plays"/>
    <x v="3136"/>
    <d v="2017-03-31T17:59:00"/>
  </r>
  <r>
    <x v="3"/>
    <s v="US"/>
    <s v="USD"/>
    <x v="3131"/>
    <n v="1489439669"/>
    <b v="0"/>
    <n v="1"/>
    <b v="0"/>
    <s v="theater/plays"/>
    <n v="3.3333333333333333E-2"/>
    <n v="50"/>
    <x v="1"/>
    <s v="plays"/>
    <x v="3137"/>
    <d v="2017-05-03T14:12:00"/>
  </r>
  <r>
    <x v="3"/>
    <s v="GB"/>
    <s v="GBP"/>
    <x v="3132"/>
    <n v="1489591807"/>
    <b v="0"/>
    <n v="0"/>
    <b v="0"/>
    <s v="theater/plays"/>
    <n v="0"/>
    <e v="#DIV/0!"/>
    <x v="1"/>
    <s v="plays"/>
    <x v="3138"/>
    <d v="2017-04-03T10:30:07"/>
  </r>
  <r>
    <x v="3"/>
    <s v="MX"/>
    <s v="MXN"/>
    <x v="3133"/>
    <n v="1487485760"/>
    <b v="0"/>
    <n v="6"/>
    <b v="0"/>
    <s v="theater/plays"/>
    <n v="5.3999999999999999E-2"/>
    <n v="450"/>
    <x v="1"/>
    <s v="plays"/>
    <x v="3139"/>
    <d v="2017-03-24T23:33:00"/>
  </r>
  <r>
    <x v="3"/>
    <s v="FR"/>
    <s v="EUR"/>
    <x v="3134"/>
    <n v="1488993303"/>
    <b v="0"/>
    <n v="4"/>
    <b v="0"/>
    <s v="theater/plays"/>
    <n v="9.5999999999999992E-3"/>
    <n v="24"/>
    <x v="1"/>
    <s v="plays"/>
    <x v="3140"/>
    <d v="2017-04-07T11:15:03"/>
  </r>
  <r>
    <x v="3"/>
    <s v="NL"/>
    <s v="EUR"/>
    <x v="3135"/>
    <n v="1488823488"/>
    <b v="0"/>
    <n v="8"/>
    <b v="0"/>
    <s v="theater/plays"/>
    <n v="0.51600000000000001"/>
    <n v="32.25"/>
    <x v="1"/>
    <s v="plays"/>
    <x v="3141"/>
    <d v="2017-04-16T15:00:00"/>
  </r>
  <r>
    <x v="3"/>
    <s v="GB"/>
    <s v="GBP"/>
    <x v="3136"/>
    <n v="1487333939"/>
    <b v="0"/>
    <n v="3"/>
    <b v="0"/>
    <s v="theater/plays"/>
    <n v="1.6363636363636365E-2"/>
    <n v="15"/>
    <x v="1"/>
    <s v="plays"/>
    <x v="3142"/>
    <d v="2017-03-19T06:18:59"/>
  </r>
  <r>
    <x v="3"/>
    <s v="GB"/>
    <s v="GBP"/>
    <x v="3137"/>
    <n v="1489480556"/>
    <b v="0"/>
    <n v="0"/>
    <b v="0"/>
    <s v="theater/plays"/>
    <n v="0"/>
    <e v="#DIV/0!"/>
    <x v="1"/>
    <s v="plays"/>
    <x v="3143"/>
    <d v="2017-04-09T03:35:56"/>
  </r>
  <r>
    <x v="3"/>
    <s v="US"/>
    <s v="USD"/>
    <x v="3138"/>
    <n v="1488459307"/>
    <b v="0"/>
    <n v="30"/>
    <b v="0"/>
    <s v="theater/plays"/>
    <n v="0.754"/>
    <n v="251.33333333333334"/>
    <x v="1"/>
    <s v="plays"/>
    <x v="3144"/>
    <d v="2017-03-19T01:00:00"/>
  </r>
  <r>
    <x v="3"/>
    <s v="US"/>
    <s v="USD"/>
    <x v="3139"/>
    <n v="1485478734"/>
    <b v="0"/>
    <n v="0"/>
    <b v="0"/>
    <s v="theater/plays"/>
    <n v="0"/>
    <e v="#DIV/0!"/>
    <x v="1"/>
    <s v="plays"/>
    <x v="3145"/>
    <d v="2017-03-27T18:58:54"/>
  </r>
  <r>
    <x v="3"/>
    <s v="MX"/>
    <s v="MXN"/>
    <x v="3140"/>
    <n v="1488471766"/>
    <b v="0"/>
    <n v="12"/>
    <b v="0"/>
    <s v="theater/plays"/>
    <n v="0.105"/>
    <n v="437.5"/>
    <x v="1"/>
    <s v="plays"/>
    <x v="3146"/>
    <d v="2017-04-16T10:22:46"/>
  </r>
  <r>
    <x v="0"/>
    <s v="US"/>
    <s v="USD"/>
    <x v="3141"/>
    <n v="1411859755"/>
    <b v="1"/>
    <n v="213"/>
    <b v="1"/>
    <s v="theater/plays"/>
    <n v="1.1752499999999999"/>
    <n v="110.35211267605634"/>
    <x v="1"/>
    <s v="plays"/>
    <x v="3147"/>
    <d v="2014-11-06T19:15:55"/>
  </r>
  <r>
    <x v="0"/>
    <s v="US"/>
    <s v="USD"/>
    <x v="3142"/>
    <n v="1410278284"/>
    <b v="1"/>
    <n v="57"/>
    <b v="1"/>
    <s v="theater/plays"/>
    <n v="1.3116666666666668"/>
    <n v="41.421052631578945"/>
    <x v="1"/>
    <s v="plays"/>
    <x v="3148"/>
    <d v="2014-09-30T23:00:00"/>
  </r>
  <r>
    <x v="0"/>
    <s v="US"/>
    <s v="USD"/>
    <x v="3143"/>
    <n v="1352766300"/>
    <b v="1"/>
    <n v="25"/>
    <b v="1"/>
    <s v="theater/plays"/>
    <n v="1.04"/>
    <n v="52"/>
    <x v="1"/>
    <s v="plays"/>
    <x v="3149"/>
    <d v="2012-12-06T21:00:00"/>
  </r>
  <r>
    <x v="0"/>
    <s v="US"/>
    <s v="USD"/>
    <x v="3144"/>
    <n v="1288160403"/>
    <b v="1"/>
    <n v="104"/>
    <b v="1"/>
    <s v="theater/plays"/>
    <n v="1.01"/>
    <n v="33.990384615384613"/>
    <x v="1"/>
    <s v="plays"/>
    <x v="3150"/>
    <d v="2011-01-24T23:00:00"/>
  </r>
  <r>
    <x v="0"/>
    <s v="US"/>
    <s v="USD"/>
    <x v="3145"/>
    <n v="1407787774"/>
    <b v="1"/>
    <n v="34"/>
    <b v="1"/>
    <s v="theater/plays"/>
    <n v="1.004"/>
    <n v="103.35294117647059"/>
    <x v="1"/>
    <s v="plays"/>
    <x v="3151"/>
    <d v="2014-09-10T15:09:34"/>
  </r>
  <r>
    <x v="0"/>
    <s v="GB"/>
    <s v="GBP"/>
    <x v="3146"/>
    <n v="1380833367"/>
    <b v="1"/>
    <n v="67"/>
    <b v="1"/>
    <s v="theater/plays"/>
    <n v="1.0595454545454546"/>
    <n v="34.791044776119406"/>
    <x v="1"/>
    <s v="plays"/>
    <x v="3152"/>
    <d v="2013-11-02T15:49:27"/>
  </r>
  <r>
    <x v="0"/>
    <s v="US"/>
    <s v="USD"/>
    <x v="3147"/>
    <n v="1301542937"/>
    <b v="1"/>
    <n v="241"/>
    <b v="1"/>
    <s v="theater/plays"/>
    <n v="3.3558333333333334"/>
    <n v="41.773858921161825"/>
    <x v="1"/>
    <s v="plays"/>
    <x v="3153"/>
    <d v="2011-04-30T23:59:00"/>
  </r>
  <r>
    <x v="0"/>
    <s v="US"/>
    <s v="USD"/>
    <x v="3148"/>
    <n v="1330722058"/>
    <b v="1"/>
    <n v="123"/>
    <b v="1"/>
    <s v="theater/plays"/>
    <n v="1.1292857142857142"/>
    <n v="64.268292682926827"/>
    <x v="1"/>
    <s v="plays"/>
    <x v="3154"/>
    <d v="2012-04-01T15:00:58"/>
  </r>
  <r>
    <x v="0"/>
    <s v="GB"/>
    <s v="GBP"/>
    <x v="3149"/>
    <n v="1353412725"/>
    <b v="1"/>
    <n v="302"/>
    <b v="1"/>
    <s v="theater/plays"/>
    <n v="1.885046"/>
    <n v="31.209370860927152"/>
    <x v="1"/>
    <s v="plays"/>
    <x v="3155"/>
    <d v="2012-12-20T06:58:45"/>
  </r>
  <r>
    <x v="0"/>
    <s v="US"/>
    <s v="USD"/>
    <x v="3150"/>
    <n v="1335567144"/>
    <b v="1"/>
    <n v="89"/>
    <b v="1"/>
    <s v="theater/plays"/>
    <n v="1.0181818181818181"/>
    <n v="62.921348314606739"/>
    <x v="1"/>
    <s v="plays"/>
    <x v="3156"/>
    <d v="2012-06-01T17:52:24"/>
  </r>
  <r>
    <x v="0"/>
    <s v="US"/>
    <s v="USD"/>
    <x v="3151"/>
    <n v="1404932105"/>
    <b v="1"/>
    <n v="41"/>
    <b v="1"/>
    <s v="theater/plays"/>
    <n v="1.01"/>
    <n v="98.536585365853654"/>
    <x v="1"/>
    <s v="plays"/>
    <x v="3157"/>
    <d v="2014-07-19T00:00:00"/>
  </r>
  <r>
    <x v="0"/>
    <s v="US"/>
    <s v="USD"/>
    <x v="3152"/>
    <n v="1371931752"/>
    <b v="1"/>
    <n v="69"/>
    <b v="1"/>
    <s v="theater/plays"/>
    <n v="1.1399999999999999"/>
    <n v="82.608695652173907"/>
    <x v="1"/>
    <s v="plays"/>
    <x v="3158"/>
    <d v="2013-07-22T15:09:12"/>
  </r>
  <r>
    <x v="0"/>
    <s v="US"/>
    <s v="USD"/>
    <x v="3153"/>
    <n v="1323221761"/>
    <b v="1"/>
    <n v="52"/>
    <b v="1"/>
    <s v="theater/plays"/>
    <n v="1.3348133333333334"/>
    <n v="38.504230769230773"/>
    <x v="1"/>
    <s v="plays"/>
    <x v="3159"/>
    <d v="2012-01-18T18:00:00"/>
  </r>
  <r>
    <x v="0"/>
    <s v="US"/>
    <s v="USD"/>
    <x v="3154"/>
    <n v="1405923687"/>
    <b v="1"/>
    <n v="57"/>
    <b v="1"/>
    <s v="theater/plays"/>
    <n v="1.0153333333333334"/>
    <n v="80.15789473684211"/>
    <x v="1"/>
    <s v="plays"/>
    <x v="3160"/>
    <d v="2014-08-12T23:59:00"/>
  </r>
  <r>
    <x v="0"/>
    <s v="GB"/>
    <s v="GBP"/>
    <x v="3155"/>
    <n v="1410785522"/>
    <b v="1"/>
    <n v="74"/>
    <b v="1"/>
    <s v="theater/plays"/>
    <n v="1.0509999999999999"/>
    <n v="28.405405405405407"/>
    <x v="1"/>
    <s v="plays"/>
    <x v="3161"/>
    <d v="2014-10-15T07:52:02"/>
  </r>
  <r>
    <x v="0"/>
    <s v="US"/>
    <s v="USD"/>
    <x v="3156"/>
    <n v="1402331262"/>
    <b v="1"/>
    <n v="63"/>
    <b v="1"/>
    <s v="theater/plays"/>
    <n v="1.2715000000000001"/>
    <n v="80.730158730158735"/>
    <x v="1"/>
    <s v="plays"/>
    <x v="3162"/>
    <d v="2014-07-06T21:00:00"/>
  </r>
  <r>
    <x v="0"/>
    <s v="US"/>
    <s v="USD"/>
    <x v="3157"/>
    <n v="1400263525"/>
    <b v="1"/>
    <n v="72"/>
    <b v="1"/>
    <s v="theater/plays"/>
    <n v="1.1115384615384616"/>
    <n v="200.69444444444446"/>
    <x v="1"/>
    <s v="plays"/>
    <x v="3163"/>
    <d v="2014-06-15T13:05:25"/>
  </r>
  <r>
    <x v="0"/>
    <s v="US"/>
    <s v="USD"/>
    <x v="3158"/>
    <n v="1399490415"/>
    <b v="1"/>
    <n v="71"/>
    <b v="1"/>
    <s v="theater/plays"/>
    <n v="1.0676000000000001"/>
    <n v="37.591549295774648"/>
    <x v="1"/>
    <s v="plays"/>
    <x v="3164"/>
    <d v="2014-06-09T14:20:15"/>
  </r>
  <r>
    <x v="0"/>
    <s v="US"/>
    <s v="USD"/>
    <x v="73"/>
    <n v="1302493760"/>
    <b v="1"/>
    <n v="21"/>
    <b v="1"/>
    <s v="theater/plays"/>
    <n v="1.6266666666666667"/>
    <n v="58.095238095238095"/>
    <x v="1"/>
    <s v="plays"/>
    <x v="3165"/>
    <d v="2011-05-02T22:59:00"/>
  </r>
  <r>
    <x v="0"/>
    <s v="US"/>
    <s v="USD"/>
    <x v="3159"/>
    <n v="1414514153"/>
    <b v="1"/>
    <n v="930"/>
    <b v="1"/>
    <s v="theater/plays"/>
    <n v="1.6022808571428573"/>
    <n v="60.300892473118282"/>
    <x v="1"/>
    <s v="plays"/>
    <x v="3166"/>
    <d v="2014-11-26T02:59:00"/>
  </r>
  <r>
    <x v="0"/>
    <s v="US"/>
    <s v="USD"/>
    <x v="3160"/>
    <n v="1405743181"/>
    <b v="1"/>
    <n v="55"/>
    <b v="1"/>
    <s v="theater/plays"/>
    <n v="1.1616666666666666"/>
    <n v="63.363636363636367"/>
    <x v="1"/>
    <s v="plays"/>
    <x v="3167"/>
    <d v="2014-08-01T23:13:01"/>
  </r>
  <r>
    <x v="0"/>
    <s v="US"/>
    <s v="USD"/>
    <x v="3161"/>
    <n v="1399948353"/>
    <b v="1"/>
    <n v="61"/>
    <b v="1"/>
    <s v="theater/plays"/>
    <n v="1.242"/>
    <n v="50.901639344262293"/>
    <x v="1"/>
    <s v="plays"/>
    <x v="3168"/>
    <d v="2014-06-13T17:00:00"/>
  </r>
  <r>
    <x v="0"/>
    <s v="US"/>
    <s v="USD"/>
    <x v="3162"/>
    <n v="1384364561"/>
    <b v="1"/>
    <n v="82"/>
    <b v="1"/>
    <s v="theater/plays"/>
    <n v="1.030125"/>
    <n v="100.5"/>
    <x v="1"/>
    <s v="plays"/>
    <x v="3169"/>
    <d v="2013-12-12T23:59:00"/>
  </r>
  <r>
    <x v="0"/>
    <s v="US"/>
    <s v="USD"/>
    <x v="3163"/>
    <n v="1401414944"/>
    <b v="1"/>
    <n v="71"/>
    <b v="1"/>
    <s v="theater/plays"/>
    <n v="1.1225000000000001"/>
    <n v="31.619718309859156"/>
    <x v="1"/>
    <s v="plays"/>
    <x v="3170"/>
    <d v="2014-07-01T23:00:00"/>
  </r>
  <r>
    <x v="0"/>
    <s v="GB"/>
    <s v="GBP"/>
    <x v="3164"/>
    <n v="1459953358"/>
    <b v="1"/>
    <n v="117"/>
    <b v="1"/>
    <s v="theater/plays"/>
    <n v="1.0881428571428571"/>
    <n v="65.102564102564102"/>
    <x v="1"/>
    <s v="plays"/>
    <x v="3171"/>
    <d v="2016-05-06T09:35:58"/>
  </r>
  <r>
    <x v="0"/>
    <s v="US"/>
    <s v="USD"/>
    <x v="3165"/>
    <n v="1326648668"/>
    <b v="1"/>
    <n v="29"/>
    <b v="1"/>
    <s v="theater/plays"/>
    <n v="1.1499999999999999"/>
    <n v="79.310344827586206"/>
    <x v="1"/>
    <s v="plays"/>
    <x v="3172"/>
    <d v="2012-02-14T12:31:08"/>
  </r>
  <r>
    <x v="0"/>
    <s v="US"/>
    <s v="USD"/>
    <x v="3166"/>
    <n v="1409173492"/>
    <b v="1"/>
    <n v="74"/>
    <b v="1"/>
    <s v="theater/plays"/>
    <n v="1.03"/>
    <n v="139.18918918918919"/>
    <x v="1"/>
    <s v="plays"/>
    <x v="3173"/>
    <d v="2014-09-26T16:04:52"/>
  </r>
  <r>
    <x v="0"/>
    <s v="US"/>
    <s v="USD"/>
    <x v="3167"/>
    <n v="1407789908"/>
    <b v="1"/>
    <n v="23"/>
    <b v="1"/>
    <s v="theater/plays"/>
    <n v="1.0113333333333334"/>
    <n v="131.91304347826087"/>
    <x v="1"/>
    <s v="plays"/>
    <x v="3174"/>
    <d v="2014-08-25T15:45:08"/>
  </r>
  <r>
    <x v="0"/>
    <s v="US"/>
    <s v="USD"/>
    <x v="3168"/>
    <n v="1292793427"/>
    <b v="1"/>
    <n v="60"/>
    <b v="1"/>
    <s v="theater/plays"/>
    <n v="1.0955999999999999"/>
    <n v="91.3"/>
    <x v="1"/>
    <s v="plays"/>
    <x v="3175"/>
    <d v="2011-02-17T16:17:07"/>
  </r>
  <r>
    <x v="0"/>
    <s v="US"/>
    <s v="USD"/>
    <x v="3169"/>
    <n v="1374531631"/>
    <b v="1"/>
    <n v="55"/>
    <b v="1"/>
    <s v="theater/plays"/>
    <n v="1.148421052631579"/>
    <n v="39.672727272727272"/>
    <x v="1"/>
    <s v="plays"/>
    <x v="3176"/>
    <d v="2013-08-18T10:00:00"/>
  </r>
  <r>
    <x v="0"/>
    <s v="US"/>
    <s v="USD"/>
    <x v="3170"/>
    <n v="1400774409"/>
    <b v="1"/>
    <n v="51"/>
    <b v="1"/>
    <s v="theater/plays"/>
    <n v="1.1739999999999999"/>
    <n v="57.549019607843135"/>
    <x v="1"/>
    <s v="plays"/>
    <x v="3177"/>
    <d v="2014-06-21T11:00:09"/>
  </r>
  <r>
    <x v="0"/>
    <s v="GB"/>
    <s v="GBP"/>
    <x v="3171"/>
    <n v="1402929075"/>
    <b v="1"/>
    <n v="78"/>
    <b v="1"/>
    <s v="theater/plays"/>
    <n v="1.7173333333333334"/>
    <n v="33.025641025641029"/>
    <x v="1"/>
    <s v="plays"/>
    <x v="3178"/>
    <d v="2014-07-16T09:31:15"/>
  </r>
  <r>
    <x v="0"/>
    <s v="US"/>
    <s v="USD"/>
    <x v="3172"/>
    <n v="1365699071"/>
    <b v="1"/>
    <n v="62"/>
    <b v="1"/>
    <s v="theater/plays"/>
    <n v="1.1416238095238094"/>
    <n v="77.335806451612896"/>
    <x v="1"/>
    <s v="plays"/>
    <x v="3179"/>
    <d v="2013-05-06T11:51:11"/>
  </r>
  <r>
    <x v="0"/>
    <s v="GB"/>
    <s v="GBP"/>
    <x v="3173"/>
    <n v="1400666049"/>
    <b v="1"/>
    <n v="45"/>
    <b v="1"/>
    <s v="theater/plays"/>
    <n v="1.1975"/>
    <n v="31.933333333333334"/>
    <x v="1"/>
    <s v="plays"/>
    <x v="3180"/>
    <d v="2014-06-20T04:54:09"/>
  </r>
  <r>
    <x v="0"/>
    <s v="GB"/>
    <s v="GBP"/>
    <x v="3174"/>
    <n v="1400570787"/>
    <b v="1"/>
    <n v="15"/>
    <b v="1"/>
    <s v="theater/plays"/>
    <n v="1.0900000000000001"/>
    <n v="36.333333333333336"/>
    <x v="1"/>
    <s v="plays"/>
    <x v="3181"/>
    <d v="2014-06-15T11:00:00"/>
  </r>
  <r>
    <x v="0"/>
    <s v="US"/>
    <s v="USD"/>
    <x v="3175"/>
    <n v="1323211621"/>
    <b v="1"/>
    <n v="151"/>
    <b v="1"/>
    <s v="theater/plays"/>
    <n v="1.0088571428571429"/>
    <n v="46.768211920529801"/>
    <x v="1"/>
    <s v="plays"/>
    <x v="3182"/>
    <d v="2012-01-31T12:00:00"/>
  </r>
  <r>
    <x v="0"/>
    <s v="US"/>
    <s v="USD"/>
    <x v="3176"/>
    <n v="1375729469"/>
    <b v="1"/>
    <n v="68"/>
    <b v="1"/>
    <s v="theater/plays"/>
    <n v="1.0900000000000001"/>
    <n v="40.073529411764703"/>
    <x v="1"/>
    <s v="plays"/>
    <x v="3183"/>
    <d v="2013-08-23T14:04:29"/>
  </r>
  <r>
    <x v="0"/>
    <s v="US"/>
    <s v="USD"/>
    <x v="3177"/>
    <n v="1401666631"/>
    <b v="1"/>
    <n v="46"/>
    <b v="1"/>
    <s v="theater/plays"/>
    <n v="1.0720930232558139"/>
    <n v="100.21739130434783"/>
    <x v="1"/>
    <s v="plays"/>
    <x v="3184"/>
    <d v="2014-07-01T18:50:31"/>
  </r>
  <r>
    <x v="0"/>
    <s v="GB"/>
    <s v="GBP"/>
    <x v="3178"/>
    <n v="1404948441"/>
    <b v="1"/>
    <n v="24"/>
    <b v="1"/>
    <s v="theater/plays"/>
    <n v="1"/>
    <n v="41.666666666666664"/>
    <x v="1"/>
    <s v="plays"/>
    <x v="3185"/>
    <d v="2014-07-16T18:27:21"/>
  </r>
  <r>
    <x v="0"/>
    <s v="GB"/>
    <s v="GBP"/>
    <x v="3179"/>
    <n v="1408313438"/>
    <b v="1"/>
    <n v="70"/>
    <b v="1"/>
    <s v="theater/plays"/>
    <n v="1.0218750000000001"/>
    <n v="46.714285714285715"/>
    <x v="1"/>
    <s v="plays"/>
    <x v="3186"/>
    <d v="2014-09-16T16:00:00"/>
  </r>
  <r>
    <x v="0"/>
    <s v="US"/>
    <s v="USD"/>
    <x v="3180"/>
    <n v="1405439973"/>
    <b v="1"/>
    <n v="244"/>
    <b v="1"/>
    <s v="theater/plays"/>
    <n v="1.1629333333333334"/>
    <n v="71.491803278688522"/>
    <x v="1"/>
    <s v="plays"/>
    <x v="3187"/>
    <d v="2014-08-04T10:59:33"/>
  </r>
  <r>
    <x v="2"/>
    <s v="GB"/>
    <s v="GBP"/>
    <x v="3181"/>
    <n v="1432115902"/>
    <b v="0"/>
    <n v="9"/>
    <b v="0"/>
    <s v="theater/musical"/>
    <n v="0.65"/>
    <n v="14.444444444444445"/>
    <x v="1"/>
    <s v="musical"/>
    <x v="3188"/>
    <d v="2015-06-10T04:58:22"/>
  </r>
  <r>
    <x v="2"/>
    <s v="SE"/>
    <s v="SEK"/>
    <x v="3182"/>
    <n v="1429863532"/>
    <b v="0"/>
    <n v="19"/>
    <b v="0"/>
    <s v="theater/musical"/>
    <n v="0.12327272727272727"/>
    <n v="356.84210526315792"/>
    <x v="1"/>
    <s v="musical"/>
    <x v="3189"/>
    <d v="2015-05-24T03:18:52"/>
  </r>
  <r>
    <x v="2"/>
    <s v="CA"/>
    <s v="CAD"/>
    <x v="3183"/>
    <n v="1478662675"/>
    <b v="0"/>
    <n v="0"/>
    <b v="0"/>
    <s v="theater/musical"/>
    <n v="0"/>
    <e v="#DIV/0!"/>
    <x v="1"/>
    <s v="musical"/>
    <x v="3190"/>
    <d v="2016-12-08T23:37:55"/>
  </r>
  <r>
    <x v="2"/>
    <s v="US"/>
    <s v="USD"/>
    <x v="3184"/>
    <n v="1466186869"/>
    <b v="0"/>
    <n v="4"/>
    <b v="0"/>
    <s v="theater/musical"/>
    <n v="4.0266666666666666E-2"/>
    <n v="37.75"/>
    <x v="1"/>
    <s v="musical"/>
    <x v="3191"/>
    <d v="2016-08-16T13:07:49"/>
  </r>
  <r>
    <x v="2"/>
    <s v="GB"/>
    <s v="GBP"/>
    <x v="3185"/>
    <n v="1421274859"/>
    <b v="0"/>
    <n v="8"/>
    <b v="0"/>
    <s v="theater/musical"/>
    <n v="1.0200000000000001E-2"/>
    <n v="12.75"/>
    <x v="1"/>
    <s v="musical"/>
    <x v="3192"/>
    <d v="2015-02-28T17:00:00"/>
  </r>
  <r>
    <x v="2"/>
    <s v="GB"/>
    <s v="GBP"/>
    <x v="3186"/>
    <n v="1420586056"/>
    <b v="0"/>
    <n v="24"/>
    <b v="0"/>
    <s v="theater/musical"/>
    <n v="0.1174"/>
    <n v="24.458333333333332"/>
    <x v="1"/>
    <s v="musical"/>
    <x v="3193"/>
    <d v="2015-02-20T18:14:16"/>
  </r>
  <r>
    <x v="2"/>
    <s v="US"/>
    <s v="USD"/>
    <x v="3187"/>
    <n v="1435368598"/>
    <b v="0"/>
    <n v="0"/>
    <b v="0"/>
    <s v="theater/musical"/>
    <n v="0"/>
    <e v="#DIV/0!"/>
    <x v="1"/>
    <s v="musical"/>
    <x v="3194"/>
    <d v="2015-07-26T20:29:58"/>
  </r>
  <r>
    <x v="2"/>
    <s v="US"/>
    <s v="USD"/>
    <x v="3188"/>
    <n v="1421158542"/>
    <b v="0"/>
    <n v="39"/>
    <b v="0"/>
    <s v="theater/musical"/>
    <n v="0.59142857142857141"/>
    <n v="53.07692307692308"/>
    <x v="1"/>
    <s v="musical"/>
    <x v="3195"/>
    <d v="2015-02-12T09:15:42"/>
  </r>
  <r>
    <x v="2"/>
    <s v="US"/>
    <s v="USD"/>
    <x v="3189"/>
    <n v="1433254875"/>
    <b v="0"/>
    <n v="6"/>
    <b v="0"/>
    <s v="theater/musical"/>
    <n v="5.9999999999999995E-4"/>
    <n v="300"/>
    <x v="1"/>
    <s v="musical"/>
    <x v="3196"/>
    <d v="2015-08-01T09:00:00"/>
  </r>
  <r>
    <x v="2"/>
    <s v="NO"/>
    <s v="NOK"/>
    <x v="3190"/>
    <n v="1420458618"/>
    <b v="0"/>
    <n v="4"/>
    <b v="0"/>
    <s v="theater/musical"/>
    <n v="0.1145"/>
    <n v="286.25"/>
    <x v="1"/>
    <s v="musical"/>
    <x v="3197"/>
    <d v="2015-02-04T06:50:18"/>
  </r>
  <r>
    <x v="2"/>
    <s v="DK"/>
    <s v="DKK"/>
    <x v="3191"/>
    <n v="1420798277"/>
    <b v="0"/>
    <n v="3"/>
    <b v="0"/>
    <s v="theater/musical"/>
    <n v="3.6666666666666666E-3"/>
    <n v="36.666666666666664"/>
    <x v="1"/>
    <s v="musical"/>
    <x v="3198"/>
    <d v="2015-02-16T05:11:17"/>
  </r>
  <r>
    <x v="2"/>
    <s v="US"/>
    <s v="USD"/>
    <x v="3192"/>
    <n v="1407435418"/>
    <b v="0"/>
    <n v="53"/>
    <b v="0"/>
    <s v="theater/musical"/>
    <n v="0.52159999999999995"/>
    <n v="49.20754716981132"/>
    <x v="1"/>
    <s v="musical"/>
    <x v="3199"/>
    <d v="2014-09-06T16:00:00"/>
  </r>
  <r>
    <x v="2"/>
    <s v="US"/>
    <s v="USD"/>
    <x v="3193"/>
    <n v="1459410101"/>
    <b v="0"/>
    <n v="1"/>
    <b v="0"/>
    <s v="theater/musical"/>
    <n v="2.0000000000000002E-5"/>
    <n v="1"/>
    <x v="1"/>
    <s v="musical"/>
    <x v="3200"/>
    <d v="2016-04-30T00:34:00"/>
  </r>
  <r>
    <x v="2"/>
    <s v="GB"/>
    <s v="GBP"/>
    <x v="3194"/>
    <n v="1407695077"/>
    <b v="0"/>
    <n v="2"/>
    <b v="0"/>
    <s v="theater/musical"/>
    <n v="1.2500000000000001E-2"/>
    <n v="12.5"/>
    <x v="1"/>
    <s v="musical"/>
    <x v="3201"/>
    <d v="2014-08-31T13:24:37"/>
  </r>
  <r>
    <x v="2"/>
    <s v="US"/>
    <s v="USD"/>
    <x v="3195"/>
    <n v="1445027346"/>
    <b v="0"/>
    <n v="25"/>
    <b v="0"/>
    <s v="theater/musical"/>
    <n v="0.54520000000000002"/>
    <n v="109.04"/>
    <x v="1"/>
    <s v="musical"/>
    <x v="3202"/>
    <d v="2015-12-14T00:59:00"/>
  </r>
  <r>
    <x v="2"/>
    <s v="US"/>
    <s v="USD"/>
    <x v="3196"/>
    <n v="1440632622"/>
    <b v="0"/>
    <n v="6"/>
    <b v="0"/>
    <s v="theater/musical"/>
    <n v="0.25"/>
    <n v="41.666666666666664"/>
    <x v="1"/>
    <s v="musical"/>
    <x v="3203"/>
    <d v="2015-09-25T18:43:42"/>
  </r>
  <r>
    <x v="2"/>
    <s v="US"/>
    <s v="USD"/>
    <x v="3197"/>
    <n v="1434558479"/>
    <b v="0"/>
    <n v="0"/>
    <b v="0"/>
    <s v="theater/musical"/>
    <n v="0"/>
    <e v="#DIV/0!"/>
    <x v="1"/>
    <s v="musical"/>
    <x v="3204"/>
    <d v="2015-07-17T11:14:00"/>
  </r>
  <r>
    <x v="2"/>
    <s v="GB"/>
    <s v="GBP"/>
    <x v="3198"/>
    <n v="1427878772"/>
    <b v="0"/>
    <n v="12"/>
    <b v="0"/>
    <s v="theater/musical"/>
    <n v="3.4125000000000003E-2"/>
    <n v="22.75"/>
    <x v="1"/>
    <s v="musical"/>
    <x v="3205"/>
    <d v="2015-05-01T03:59:32"/>
  </r>
  <r>
    <x v="2"/>
    <s v="US"/>
    <s v="USD"/>
    <x v="3199"/>
    <n v="1440052651"/>
    <b v="0"/>
    <n v="0"/>
    <b v="0"/>
    <s v="theater/musical"/>
    <n v="0"/>
    <e v="#DIV/0!"/>
    <x v="1"/>
    <s v="musical"/>
    <x v="3206"/>
    <d v="2015-09-19T01:37:31"/>
  </r>
  <r>
    <x v="2"/>
    <s v="US"/>
    <s v="USD"/>
    <x v="3200"/>
    <n v="1424587207"/>
    <b v="0"/>
    <n v="36"/>
    <b v="0"/>
    <s v="theater/musical"/>
    <n v="0.46363636363636362"/>
    <n v="70.833333333333329"/>
    <x v="1"/>
    <s v="musical"/>
    <x v="3207"/>
    <d v="2015-04-23T00:40:07"/>
  </r>
  <r>
    <x v="0"/>
    <s v="US"/>
    <s v="USD"/>
    <x v="3201"/>
    <n v="1404743477"/>
    <b v="1"/>
    <n v="82"/>
    <b v="1"/>
    <s v="theater/plays"/>
    <n v="1.0349999999999999"/>
    <n v="63.109756097560975"/>
    <x v="1"/>
    <s v="plays"/>
    <x v="3208"/>
    <d v="2014-07-28T09:31:17"/>
  </r>
  <r>
    <x v="0"/>
    <s v="US"/>
    <s v="USD"/>
    <x v="3202"/>
    <n v="1400512658"/>
    <b v="1"/>
    <n v="226"/>
    <b v="1"/>
    <s v="theater/plays"/>
    <n v="1.1932315789473684"/>
    <n v="50.157964601769912"/>
    <x v="1"/>
    <s v="plays"/>
    <x v="3209"/>
    <d v="2014-06-20T18:00:00"/>
  </r>
  <r>
    <x v="0"/>
    <s v="US"/>
    <s v="USD"/>
    <x v="3203"/>
    <n v="1334442519"/>
    <b v="1"/>
    <n v="60"/>
    <b v="1"/>
    <s v="theater/plays"/>
    <n v="1.2576666666666667"/>
    <n v="62.883333333333333"/>
    <x v="1"/>
    <s v="plays"/>
    <x v="3210"/>
    <d v="2012-05-31T22:59:00"/>
  </r>
  <r>
    <x v="0"/>
    <s v="US"/>
    <s v="USD"/>
    <x v="3204"/>
    <n v="1405346680"/>
    <b v="1"/>
    <n v="322"/>
    <b v="1"/>
    <s v="theater/plays"/>
    <n v="1.1974347826086957"/>
    <n v="85.531055900621112"/>
    <x v="1"/>
    <s v="plays"/>
    <x v="3211"/>
    <d v="2014-08-14T21:00:00"/>
  </r>
  <r>
    <x v="0"/>
    <s v="US"/>
    <s v="USD"/>
    <x v="3205"/>
    <n v="1404932751"/>
    <b v="1"/>
    <n v="94"/>
    <b v="1"/>
    <s v="theater/plays"/>
    <n v="1.2625"/>
    <n v="53.723404255319146"/>
    <x v="1"/>
    <s v="plays"/>
    <x v="3212"/>
    <d v="2014-08-08T14:05:51"/>
  </r>
  <r>
    <x v="0"/>
    <s v="GB"/>
    <s v="GBP"/>
    <x v="3206"/>
    <n v="1434478759"/>
    <b v="1"/>
    <n v="47"/>
    <b v="1"/>
    <s v="theater/plays"/>
    <n v="1.0011666666666668"/>
    <n v="127.80851063829788"/>
    <x v="1"/>
    <s v="plays"/>
    <x v="3213"/>
    <d v="2015-07-26T13:19:19"/>
  </r>
  <r>
    <x v="0"/>
    <s v="GB"/>
    <s v="GBP"/>
    <x v="3207"/>
    <n v="1448823673"/>
    <b v="1"/>
    <n v="115"/>
    <b v="1"/>
    <s v="theater/plays"/>
    <n v="1.0213333333333334"/>
    <n v="106.57391304347826"/>
    <x v="1"/>
    <s v="plays"/>
    <x v="3214"/>
    <d v="2016-01-05T18:55:00"/>
  </r>
  <r>
    <x v="0"/>
    <s v="US"/>
    <s v="USD"/>
    <x v="3208"/>
    <n v="1438617471"/>
    <b v="1"/>
    <n v="134"/>
    <b v="1"/>
    <s v="theater/plays"/>
    <n v="1.0035142857142858"/>
    <n v="262.11194029850748"/>
    <x v="1"/>
    <s v="plays"/>
    <x v="3215"/>
    <d v="2015-09-09T22:59:00"/>
  </r>
  <r>
    <x v="0"/>
    <s v="GB"/>
    <s v="GBP"/>
    <x v="3209"/>
    <n v="1433934371"/>
    <b v="1"/>
    <n v="35"/>
    <b v="1"/>
    <s v="theater/plays"/>
    <n v="1.0004999999999999"/>
    <n v="57.171428571428571"/>
    <x v="1"/>
    <s v="plays"/>
    <x v="3216"/>
    <d v="2015-07-11T09:30:00"/>
  </r>
  <r>
    <x v="0"/>
    <s v="US"/>
    <s v="USD"/>
    <x v="3210"/>
    <n v="1475672784"/>
    <b v="1"/>
    <n v="104"/>
    <b v="1"/>
    <s v="theater/plays"/>
    <n v="1.1602222222222223"/>
    <n v="50.20192307692308"/>
    <x v="1"/>
    <s v="plays"/>
    <x v="3217"/>
    <d v="2016-11-04T08:06:24"/>
  </r>
  <r>
    <x v="0"/>
    <s v="GB"/>
    <s v="GBP"/>
    <x v="3211"/>
    <n v="1417132986"/>
    <b v="1"/>
    <n v="184"/>
    <b v="1"/>
    <s v="theater/plays"/>
    <n v="1.0209999999999999"/>
    <n v="66.586956521739125"/>
    <x v="1"/>
    <s v="plays"/>
    <x v="3218"/>
    <d v="2014-12-30T19:00:00"/>
  </r>
  <r>
    <x v="0"/>
    <s v="US"/>
    <s v="USD"/>
    <x v="3212"/>
    <n v="1424043347"/>
    <b v="1"/>
    <n v="119"/>
    <b v="1"/>
    <s v="theater/plays"/>
    <n v="1.0011000000000001"/>
    <n v="168.25210084033614"/>
    <x v="1"/>
    <s v="plays"/>
    <x v="3219"/>
    <d v="2015-03-22T17:35:47"/>
  </r>
  <r>
    <x v="0"/>
    <s v="US"/>
    <s v="USD"/>
    <x v="3213"/>
    <n v="1486411204"/>
    <b v="1"/>
    <n v="59"/>
    <b v="1"/>
    <s v="theater/plays"/>
    <n v="1.0084"/>
    <n v="256.37288135593218"/>
    <x v="1"/>
    <s v="plays"/>
    <x v="3220"/>
    <d v="2017-03-12T16:00:00"/>
  </r>
  <r>
    <x v="0"/>
    <s v="GB"/>
    <s v="GBP"/>
    <x v="3214"/>
    <n v="1433090603"/>
    <b v="1"/>
    <n v="113"/>
    <b v="1"/>
    <s v="theater/plays"/>
    <n v="1.0342499999999999"/>
    <n v="36.610619469026545"/>
    <x v="1"/>
    <s v="plays"/>
    <x v="3221"/>
    <d v="2015-07-05T11:43:23"/>
  </r>
  <r>
    <x v="0"/>
    <s v="US"/>
    <s v="USD"/>
    <x v="3215"/>
    <n v="1443016697"/>
    <b v="1"/>
    <n v="84"/>
    <b v="1"/>
    <s v="theater/plays"/>
    <n v="1.248"/>
    <n v="37.142857142857146"/>
    <x v="1"/>
    <s v="plays"/>
    <x v="3222"/>
    <d v="2015-10-24T16:29:00"/>
  </r>
  <r>
    <x v="0"/>
    <s v="US"/>
    <s v="USD"/>
    <x v="3216"/>
    <n v="1437508976"/>
    <b v="1"/>
    <n v="74"/>
    <b v="1"/>
    <s v="theater/plays"/>
    <n v="1.0951612903225807"/>
    <n v="45.878378378378379"/>
    <x v="1"/>
    <s v="plays"/>
    <x v="3223"/>
    <d v="2015-08-20T15:02:56"/>
  </r>
  <r>
    <x v="0"/>
    <s v="US"/>
    <s v="USD"/>
    <x v="3217"/>
    <n v="1479932713"/>
    <b v="1"/>
    <n v="216"/>
    <b v="1"/>
    <s v="theater/plays"/>
    <n v="1.0203333333333333"/>
    <n v="141.71296296296296"/>
    <x v="1"/>
    <s v="plays"/>
    <x v="3224"/>
    <d v="2017-01-10T00:00:00"/>
  </r>
  <r>
    <x v="0"/>
    <s v="US"/>
    <s v="USD"/>
    <x v="3218"/>
    <n v="1463145938"/>
    <b v="1"/>
    <n v="39"/>
    <b v="1"/>
    <s v="theater/plays"/>
    <n v="1.0235000000000001"/>
    <n v="52.487179487179489"/>
    <x v="1"/>
    <s v="plays"/>
    <x v="3225"/>
    <d v="2016-06-03T16:00:00"/>
  </r>
  <r>
    <x v="0"/>
    <s v="GB"/>
    <s v="GBP"/>
    <x v="3219"/>
    <n v="1443621612"/>
    <b v="1"/>
    <n v="21"/>
    <b v="1"/>
    <s v="theater/plays"/>
    <n v="1.0416666666666667"/>
    <n v="59.523809523809526"/>
    <x v="1"/>
    <s v="plays"/>
    <x v="3226"/>
    <d v="2015-10-30T09:00:12"/>
  </r>
  <r>
    <x v="0"/>
    <s v="GB"/>
    <s v="GBP"/>
    <x v="3220"/>
    <n v="1482095436"/>
    <b v="0"/>
    <n v="30"/>
    <b v="1"/>
    <s v="theater/plays"/>
    <n v="1.25"/>
    <n v="50"/>
    <x v="1"/>
    <s v="plays"/>
    <x v="3227"/>
    <d v="2017-01-17T16:10:36"/>
  </r>
  <r>
    <x v="0"/>
    <s v="US"/>
    <s v="USD"/>
    <x v="3221"/>
    <n v="1447606884"/>
    <b v="1"/>
    <n v="37"/>
    <b v="1"/>
    <s v="theater/plays"/>
    <n v="1.0234285714285714"/>
    <n v="193.62162162162161"/>
    <x v="1"/>
    <s v="plays"/>
    <x v="3228"/>
    <d v="2015-12-16T23:59:00"/>
  </r>
  <r>
    <x v="0"/>
    <s v="US"/>
    <s v="USD"/>
    <x v="3222"/>
    <n v="1413874798"/>
    <b v="1"/>
    <n v="202"/>
    <b v="1"/>
    <s v="theater/plays"/>
    <n v="1.0786500000000001"/>
    <n v="106.79702970297029"/>
    <x v="1"/>
    <s v="plays"/>
    <x v="3229"/>
    <d v="2014-11-20T02:59:58"/>
  </r>
  <r>
    <x v="0"/>
    <s v="US"/>
    <s v="USD"/>
    <x v="341"/>
    <n v="1410840126"/>
    <b v="1"/>
    <n v="37"/>
    <b v="1"/>
    <s v="theater/plays"/>
    <n v="1.0988461538461538"/>
    <n v="77.21621621621621"/>
    <x v="1"/>
    <s v="plays"/>
    <x v="3230"/>
    <d v="2014-09-30T22:59:00"/>
  </r>
  <r>
    <x v="0"/>
    <s v="US"/>
    <s v="USD"/>
    <x v="3223"/>
    <n v="1458254347"/>
    <b v="0"/>
    <n v="28"/>
    <b v="1"/>
    <s v="theater/plays"/>
    <n v="1.61"/>
    <n v="57.5"/>
    <x v="1"/>
    <s v="plays"/>
    <x v="3231"/>
    <d v="2016-04-16T17:39:07"/>
  </r>
  <r>
    <x v="0"/>
    <s v="US"/>
    <s v="USD"/>
    <x v="3224"/>
    <n v="1459711917"/>
    <b v="1"/>
    <n v="26"/>
    <b v="1"/>
    <s v="theater/plays"/>
    <n v="1.3120000000000001"/>
    <n v="50.46153846153846"/>
    <x v="1"/>
    <s v="plays"/>
    <x v="3232"/>
    <d v="2016-05-03T22:59:00"/>
  </r>
  <r>
    <x v="0"/>
    <s v="US"/>
    <s v="USD"/>
    <x v="3225"/>
    <n v="1485890355"/>
    <b v="0"/>
    <n v="61"/>
    <b v="1"/>
    <s v="theater/plays"/>
    <n v="1.1879999999999999"/>
    <n v="97.377049180327873"/>
    <x v="1"/>
    <s v="plays"/>
    <x v="3233"/>
    <d v="2017-03-02T14:19:15"/>
  </r>
  <r>
    <x v="0"/>
    <s v="GB"/>
    <s v="GBP"/>
    <x v="3226"/>
    <n v="1483124208"/>
    <b v="0"/>
    <n v="115"/>
    <b v="1"/>
    <s v="theater/plays"/>
    <n v="1.0039275000000001"/>
    <n v="34.91921739130435"/>
    <x v="1"/>
    <s v="plays"/>
    <x v="3234"/>
    <d v="2017-02-01T18:31:00"/>
  </r>
  <r>
    <x v="0"/>
    <s v="US"/>
    <s v="USD"/>
    <x v="3227"/>
    <n v="1464769251"/>
    <b v="1"/>
    <n v="181"/>
    <b v="1"/>
    <s v="theater/plays"/>
    <n v="1.0320666666666667"/>
    <n v="85.530386740331494"/>
    <x v="1"/>
    <s v="plays"/>
    <x v="3235"/>
    <d v="2016-07-01T03:20:51"/>
  </r>
  <r>
    <x v="0"/>
    <s v="US"/>
    <s v="USD"/>
    <x v="3228"/>
    <n v="1480370433"/>
    <b v="0"/>
    <n v="110"/>
    <b v="1"/>
    <s v="theater/plays"/>
    <n v="1.006"/>
    <n v="182.90909090909091"/>
    <x v="1"/>
    <s v="plays"/>
    <x v="3236"/>
    <d v="2016-12-28T17:00:33"/>
  </r>
  <r>
    <x v="0"/>
    <s v="US"/>
    <s v="USD"/>
    <x v="3229"/>
    <n v="1441452184"/>
    <b v="1"/>
    <n v="269"/>
    <b v="1"/>
    <s v="theater/plays"/>
    <n v="1.0078754285714286"/>
    <n v="131.13620817843866"/>
    <x v="1"/>
    <s v="plays"/>
    <x v="3237"/>
    <d v="2015-09-28T22:59:00"/>
  </r>
  <r>
    <x v="0"/>
    <s v="GB"/>
    <s v="GBP"/>
    <x v="3230"/>
    <n v="1433160898"/>
    <b v="1"/>
    <n v="79"/>
    <b v="1"/>
    <s v="theater/plays"/>
    <n v="1.1232142857142857"/>
    <n v="39.810126582278478"/>
    <x v="1"/>
    <s v="plays"/>
    <x v="3238"/>
    <d v="2015-07-01T07:14:58"/>
  </r>
  <r>
    <x v="0"/>
    <s v="GB"/>
    <s v="GBP"/>
    <x v="3231"/>
    <n v="1443665293"/>
    <b v="1"/>
    <n v="104"/>
    <b v="1"/>
    <s v="theater/plays"/>
    <n v="1.0591914022517912"/>
    <n v="59.701730769230764"/>
    <x v="1"/>
    <s v="plays"/>
    <x v="3239"/>
    <d v="2015-10-25T18:59:00"/>
  </r>
  <r>
    <x v="0"/>
    <s v="GB"/>
    <s v="GBP"/>
    <x v="3232"/>
    <n v="1484843948"/>
    <b v="0"/>
    <n v="34"/>
    <b v="1"/>
    <s v="theater/plays"/>
    <n v="1.0056666666666667"/>
    <n v="88.735294117647058"/>
    <x v="1"/>
    <s v="plays"/>
    <x v="3240"/>
    <d v="2017-02-16T18:00:00"/>
  </r>
  <r>
    <x v="0"/>
    <s v="US"/>
    <s v="USD"/>
    <x v="3233"/>
    <n v="1410421670"/>
    <b v="1"/>
    <n v="167"/>
    <b v="1"/>
    <s v="theater/plays"/>
    <n v="1.1530588235294117"/>
    <n v="58.688622754491021"/>
    <x v="1"/>
    <s v="plays"/>
    <x v="3241"/>
    <d v="2014-10-14T01:59:00"/>
  </r>
  <r>
    <x v="0"/>
    <s v="US"/>
    <s v="USD"/>
    <x v="3234"/>
    <n v="1408558092"/>
    <b v="1"/>
    <n v="183"/>
    <b v="1"/>
    <s v="theater/plays"/>
    <n v="1.273042"/>
    <n v="69.56513661202186"/>
    <x v="1"/>
    <s v="plays"/>
    <x v="3242"/>
    <d v="2014-09-19T13:08:12"/>
  </r>
  <r>
    <x v="0"/>
    <s v="US"/>
    <s v="USD"/>
    <x v="3235"/>
    <n v="1442283562"/>
    <b v="1"/>
    <n v="71"/>
    <b v="1"/>
    <s v="theater/plays"/>
    <n v="1.028375"/>
    <n v="115.87323943661971"/>
    <x v="1"/>
    <s v="plays"/>
    <x v="3243"/>
    <d v="2015-10-08T19:00:00"/>
  </r>
  <r>
    <x v="0"/>
    <s v="GB"/>
    <s v="GBP"/>
    <x v="3236"/>
    <n v="1478018382"/>
    <b v="0"/>
    <n v="69"/>
    <b v="1"/>
    <s v="theater/plays"/>
    <n v="1.0293749999999999"/>
    <n v="23.869565217391305"/>
    <x v="1"/>
    <s v="plays"/>
    <x v="3244"/>
    <d v="2016-12-01T12:39:42"/>
  </r>
  <r>
    <x v="0"/>
    <s v="US"/>
    <s v="USD"/>
    <x v="3237"/>
    <n v="1431354258"/>
    <b v="0"/>
    <n v="270"/>
    <b v="1"/>
    <s v="theater/plays"/>
    <n v="1.043047619047619"/>
    <n v="81.125925925925927"/>
    <x v="1"/>
    <s v="plays"/>
    <x v="3245"/>
    <d v="2015-06-11T21:00:00"/>
  </r>
  <r>
    <x v="0"/>
    <s v="US"/>
    <s v="USD"/>
    <x v="3238"/>
    <n v="1439551200"/>
    <b v="1"/>
    <n v="193"/>
    <b v="1"/>
    <s v="theater/plays"/>
    <n v="1.1122000000000001"/>
    <n v="57.626943005181346"/>
    <x v="1"/>
    <s v="plays"/>
    <x v="3246"/>
    <d v="2015-09-11T22:59:00"/>
  </r>
  <r>
    <x v="0"/>
    <s v="GB"/>
    <s v="GBP"/>
    <x v="3239"/>
    <n v="1434104712"/>
    <b v="1"/>
    <n v="57"/>
    <b v="1"/>
    <s v="theater/plays"/>
    <n v="1.0586"/>
    <n v="46.429824561403507"/>
    <x v="1"/>
    <s v="plays"/>
    <x v="3247"/>
    <d v="2015-07-12T05:25:12"/>
  </r>
  <r>
    <x v="0"/>
    <s v="US"/>
    <s v="USD"/>
    <x v="3240"/>
    <n v="1425590357"/>
    <b v="1"/>
    <n v="200"/>
    <b v="1"/>
    <s v="theater/plays"/>
    <n v="1.0079166666666666"/>
    <n v="60.475000000000001"/>
    <x v="1"/>
    <s v="plays"/>
    <x v="3248"/>
    <d v="2015-04-04T15:19:17"/>
  </r>
  <r>
    <x v="0"/>
    <s v="US"/>
    <s v="USD"/>
    <x v="3241"/>
    <n v="1432230914"/>
    <b v="1"/>
    <n v="88"/>
    <b v="1"/>
    <s v="theater/plays"/>
    <n v="1.0492727272727274"/>
    <n v="65.579545454545453"/>
    <x v="1"/>
    <s v="plays"/>
    <x v="3249"/>
    <d v="2015-06-20T12:55:14"/>
  </r>
  <r>
    <x v="0"/>
    <s v="US"/>
    <s v="USD"/>
    <x v="3242"/>
    <n v="1412617724"/>
    <b v="1"/>
    <n v="213"/>
    <b v="1"/>
    <s v="theater/plays"/>
    <n v="1.01552"/>
    <n v="119.1924882629108"/>
    <x v="1"/>
    <s v="plays"/>
    <x v="3250"/>
    <d v="2014-11-05T13:48:44"/>
  </r>
  <r>
    <x v="0"/>
    <s v="US"/>
    <s v="USD"/>
    <x v="3243"/>
    <n v="1432315966"/>
    <b v="1"/>
    <n v="20"/>
    <b v="1"/>
    <s v="theater/plays"/>
    <n v="1.1073333333333333"/>
    <n v="83.05"/>
    <x v="1"/>
    <s v="plays"/>
    <x v="3251"/>
    <d v="2015-06-21T12:32:46"/>
  </r>
  <r>
    <x v="0"/>
    <s v="GB"/>
    <s v="GBP"/>
    <x v="3244"/>
    <n v="1470655240"/>
    <b v="1"/>
    <n v="50"/>
    <b v="1"/>
    <s v="theater/plays"/>
    <n v="1.2782222222222221"/>
    <n v="57.52"/>
    <x v="1"/>
    <s v="plays"/>
    <x v="3252"/>
    <d v="2016-09-07T06:20:40"/>
  </r>
  <r>
    <x v="0"/>
    <s v="US"/>
    <s v="USD"/>
    <x v="3245"/>
    <n v="1471701028"/>
    <b v="1"/>
    <n v="115"/>
    <b v="1"/>
    <s v="theater/plays"/>
    <n v="1.0182500000000001"/>
    <n v="177.08695652173913"/>
    <x v="1"/>
    <s v="plays"/>
    <x v="3253"/>
    <d v="2016-09-07T22:45:00"/>
  </r>
  <r>
    <x v="0"/>
    <s v="GB"/>
    <s v="GBP"/>
    <x v="3246"/>
    <n v="1424743409"/>
    <b v="1"/>
    <n v="186"/>
    <b v="1"/>
    <s v="theater/plays"/>
    <n v="1.012576923076923"/>
    <n v="70.771505376344081"/>
    <x v="1"/>
    <s v="plays"/>
    <x v="3254"/>
    <d v="2015-03-25T20:03:29"/>
  </r>
  <r>
    <x v="0"/>
    <s v="GB"/>
    <s v="GBP"/>
    <x v="3247"/>
    <n v="1410114375"/>
    <b v="1"/>
    <n v="18"/>
    <b v="1"/>
    <s v="theater/plays"/>
    <n v="1.75"/>
    <n v="29.166666666666668"/>
    <x v="1"/>
    <s v="plays"/>
    <x v="3255"/>
    <d v="2014-10-07T13:26:15"/>
  </r>
  <r>
    <x v="0"/>
    <s v="US"/>
    <s v="USD"/>
    <x v="3248"/>
    <n v="1432129577"/>
    <b v="1"/>
    <n v="176"/>
    <b v="1"/>
    <s v="theater/plays"/>
    <n v="1.2806"/>
    <n v="72.76136363636364"/>
    <x v="1"/>
    <s v="plays"/>
    <x v="3256"/>
    <d v="2015-06-10T22:59:00"/>
  </r>
  <r>
    <x v="0"/>
    <s v="GB"/>
    <s v="GBP"/>
    <x v="3249"/>
    <n v="1485177952"/>
    <b v="0"/>
    <n v="41"/>
    <b v="1"/>
    <s v="theater/plays"/>
    <n v="1.0629949999999999"/>
    <n v="51.853414634146333"/>
    <x v="1"/>
    <s v="plays"/>
    <x v="3257"/>
    <d v="2017-02-22T08:25:52"/>
  </r>
  <r>
    <x v="0"/>
    <s v="US"/>
    <s v="USD"/>
    <x v="3250"/>
    <n v="1418159861"/>
    <b v="1"/>
    <n v="75"/>
    <b v="1"/>
    <s v="theater/plays"/>
    <n v="1.052142857142857"/>
    <n v="98.2"/>
    <x v="1"/>
    <s v="plays"/>
    <x v="3258"/>
    <d v="2015-01-08T16:17:41"/>
  </r>
  <r>
    <x v="0"/>
    <s v="US"/>
    <s v="USD"/>
    <x v="3251"/>
    <n v="1472753745"/>
    <b v="1"/>
    <n v="97"/>
    <b v="1"/>
    <s v="theater/plays"/>
    <n v="1.0616782608695652"/>
    <n v="251.7381443298969"/>
    <x v="1"/>
    <s v="plays"/>
    <x v="3259"/>
    <d v="2016-09-30T22:59:00"/>
  </r>
  <r>
    <x v="0"/>
    <s v="US"/>
    <s v="USD"/>
    <x v="3252"/>
    <n v="1445875718"/>
    <b v="1"/>
    <n v="73"/>
    <b v="1"/>
    <s v="theater/plays"/>
    <n v="1.0924"/>
    <n v="74.821917808219183"/>
    <x v="1"/>
    <s v="plays"/>
    <x v="3260"/>
    <d v="2015-11-30T12:08:38"/>
  </r>
  <r>
    <x v="0"/>
    <s v="US"/>
    <s v="USD"/>
    <x v="3253"/>
    <n v="1434475476"/>
    <b v="1"/>
    <n v="49"/>
    <b v="1"/>
    <s v="theater/plays"/>
    <n v="1.0045454545454546"/>
    <n v="67.65306122448979"/>
    <x v="1"/>
    <s v="plays"/>
    <x v="3261"/>
    <d v="2015-07-16T12:24:36"/>
  </r>
  <r>
    <x v="0"/>
    <s v="US"/>
    <s v="USD"/>
    <x v="3254"/>
    <n v="1416555262"/>
    <b v="1"/>
    <n v="134"/>
    <b v="1"/>
    <s v="theater/plays"/>
    <n v="1.0304098360655738"/>
    <n v="93.81343283582089"/>
    <x v="1"/>
    <s v="plays"/>
    <x v="3262"/>
    <d v="2014-12-21T23:00:00"/>
  </r>
  <r>
    <x v="0"/>
    <s v="US"/>
    <s v="USD"/>
    <x v="3255"/>
    <n v="1444220588"/>
    <b v="1"/>
    <n v="68"/>
    <b v="1"/>
    <s v="theater/plays"/>
    <n v="1.121664"/>
    <n v="41.237647058823526"/>
    <x v="1"/>
    <s v="plays"/>
    <x v="3263"/>
    <d v="2015-10-30T16:00:00"/>
  </r>
  <r>
    <x v="0"/>
    <s v="US"/>
    <s v="USD"/>
    <x v="3256"/>
    <n v="1421089938"/>
    <b v="1"/>
    <n v="49"/>
    <b v="1"/>
    <s v="theater/plays"/>
    <n v="1.03"/>
    <n v="52.551020408163268"/>
    <x v="1"/>
    <s v="plays"/>
    <x v="3264"/>
    <d v="2015-01-28T17:00:00"/>
  </r>
  <r>
    <x v="0"/>
    <s v="IE"/>
    <s v="EUR"/>
    <x v="3257"/>
    <n v="1446570315"/>
    <b v="1"/>
    <n v="63"/>
    <b v="1"/>
    <s v="theater/plays"/>
    <n v="1.64"/>
    <n v="70.285714285714292"/>
    <x v="1"/>
    <s v="plays"/>
    <x v="3265"/>
    <d v="2015-12-03T12:00:00"/>
  </r>
  <r>
    <x v="0"/>
    <s v="US"/>
    <s v="USD"/>
    <x v="3258"/>
    <n v="1431435122"/>
    <b v="1"/>
    <n v="163"/>
    <b v="1"/>
    <s v="theater/plays"/>
    <n v="1.3128333333333333"/>
    <n v="48.325153374233132"/>
    <x v="1"/>
    <s v="plays"/>
    <x v="3266"/>
    <d v="2015-06-12T16:00:00"/>
  </r>
  <r>
    <x v="0"/>
    <s v="US"/>
    <s v="USD"/>
    <x v="3259"/>
    <n v="1434564660"/>
    <b v="1"/>
    <n v="288"/>
    <b v="1"/>
    <s v="theater/plays"/>
    <n v="1.0209999999999999"/>
    <n v="53.177083333333336"/>
    <x v="1"/>
    <s v="plays"/>
    <x v="3267"/>
    <d v="2015-07-17T13:11:00"/>
  </r>
  <r>
    <x v="0"/>
    <s v="US"/>
    <s v="USD"/>
    <x v="3260"/>
    <n v="1470692528"/>
    <b v="1"/>
    <n v="42"/>
    <b v="1"/>
    <s v="theater/plays"/>
    <n v="1.28"/>
    <n v="60.952380952380949"/>
    <x v="1"/>
    <s v="plays"/>
    <x v="3268"/>
    <d v="2016-08-24T16:42:08"/>
  </r>
  <r>
    <x v="0"/>
    <s v="GB"/>
    <s v="GBP"/>
    <x v="3261"/>
    <n v="1431509397"/>
    <b v="1"/>
    <n v="70"/>
    <b v="1"/>
    <s v="theater/plays"/>
    <n v="1.0149999999999999"/>
    <n v="116"/>
    <x v="1"/>
    <s v="plays"/>
    <x v="3269"/>
    <d v="2015-06-16T06:00:00"/>
  </r>
  <r>
    <x v="0"/>
    <s v="GB"/>
    <s v="GBP"/>
    <x v="3262"/>
    <n v="1434113265"/>
    <b v="1"/>
    <n v="30"/>
    <b v="1"/>
    <s v="theater/plays"/>
    <n v="1.0166666666666666"/>
    <n v="61"/>
    <x v="1"/>
    <s v="plays"/>
    <x v="3270"/>
    <d v="2015-07-12T07:47:45"/>
  </r>
  <r>
    <x v="0"/>
    <s v="GB"/>
    <s v="GBP"/>
    <x v="3263"/>
    <n v="1412332175"/>
    <b v="1"/>
    <n v="51"/>
    <b v="1"/>
    <s v="theater/plays"/>
    <n v="1.3"/>
    <n v="38.235294117647058"/>
    <x v="1"/>
    <s v="plays"/>
    <x v="3271"/>
    <d v="2014-11-02T06:29:35"/>
  </r>
  <r>
    <x v="0"/>
    <s v="US"/>
    <s v="USD"/>
    <x v="3264"/>
    <n v="1444219209"/>
    <b v="1"/>
    <n v="145"/>
    <b v="1"/>
    <s v="theater/plays"/>
    <n v="1.5443"/>
    <n v="106.50344827586207"/>
    <x v="1"/>
    <s v="plays"/>
    <x v="3272"/>
    <d v="2015-11-06T08:00:09"/>
  </r>
  <r>
    <x v="0"/>
    <s v="US"/>
    <s v="USD"/>
    <x v="3265"/>
    <n v="1472498042"/>
    <b v="1"/>
    <n v="21"/>
    <b v="1"/>
    <s v="theater/plays"/>
    <n v="1.0740000000000001"/>
    <n v="204.57142857142858"/>
    <x v="1"/>
    <s v="plays"/>
    <x v="3273"/>
    <d v="2016-09-14T14:00:00"/>
  </r>
  <r>
    <x v="0"/>
    <s v="US"/>
    <s v="USD"/>
    <x v="3266"/>
    <n v="1454259272"/>
    <b v="1"/>
    <n v="286"/>
    <b v="1"/>
    <s v="theater/plays"/>
    <n v="1.0132258064516129"/>
    <n v="54.912587412587413"/>
    <x v="1"/>
    <s v="plays"/>
    <x v="3274"/>
    <d v="2016-03-15T16:00:00"/>
  </r>
  <r>
    <x v="0"/>
    <s v="US"/>
    <s v="USD"/>
    <x v="3267"/>
    <n v="1421183271"/>
    <b v="1"/>
    <n v="12"/>
    <b v="1"/>
    <s v="theater/plays"/>
    <n v="1.0027777777777778"/>
    <n v="150.41666666666666"/>
    <x v="1"/>
    <s v="plays"/>
    <x v="3275"/>
    <d v="2015-02-08T23:30:00"/>
  </r>
  <r>
    <x v="0"/>
    <s v="CA"/>
    <s v="CAD"/>
    <x v="3268"/>
    <n v="1456526879"/>
    <b v="1"/>
    <n v="100"/>
    <b v="1"/>
    <s v="theater/plays"/>
    <n v="1.1684444444444444"/>
    <n v="52.58"/>
    <x v="1"/>
    <s v="plays"/>
    <x v="3276"/>
    <d v="2016-03-31T22:59:00"/>
  </r>
  <r>
    <x v="0"/>
    <s v="GB"/>
    <s v="GBP"/>
    <x v="3269"/>
    <n v="1413735806"/>
    <b v="1"/>
    <n v="100"/>
    <b v="1"/>
    <s v="theater/plays"/>
    <n v="1.0860000000000001"/>
    <n v="54.3"/>
    <x v="1"/>
    <s v="plays"/>
    <x v="3277"/>
    <d v="2014-11-18T12:23:26"/>
  </r>
  <r>
    <x v="0"/>
    <s v="GB"/>
    <s v="GBP"/>
    <x v="3270"/>
    <n v="1430425303"/>
    <b v="1"/>
    <n v="34"/>
    <b v="1"/>
    <s v="theater/plays"/>
    <n v="1.034"/>
    <n v="76.029411764705884"/>
    <x v="1"/>
    <s v="plays"/>
    <x v="3278"/>
    <d v="2015-05-30T15:21:43"/>
  </r>
  <r>
    <x v="0"/>
    <s v="US"/>
    <s v="USD"/>
    <x v="3271"/>
    <n v="1456885659"/>
    <b v="0"/>
    <n v="63"/>
    <b v="1"/>
    <s v="theater/plays"/>
    <n v="1.1427586206896552"/>
    <n v="105.2063492063492"/>
    <x v="1"/>
    <s v="plays"/>
    <x v="3279"/>
    <d v="2016-03-31T20:27:39"/>
  </r>
  <r>
    <x v="0"/>
    <s v="US"/>
    <s v="USD"/>
    <x v="3272"/>
    <n v="1430158198"/>
    <b v="0"/>
    <n v="30"/>
    <b v="1"/>
    <s v="theater/plays"/>
    <n v="1.03"/>
    <n v="68.666666666666671"/>
    <x v="1"/>
    <s v="plays"/>
    <x v="3280"/>
    <d v="2015-06-01T00:00:00"/>
  </r>
  <r>
    <x v="0"/>
    <s v="US"/>
    <s v="USD"/>
    <x v="3273"/>
    <n v="1438561705"/>
    <b v="0"/>
    <n v="47"/>
    <b v="1"/>
    <s v="theater/plays"/>
    <n v="1.216"/>
    <n v="129.36170212765958"/>
    <x v="1"/>
    <s v="plays"/>
    <x v="3281"/>
    <d v="2015-09-01T19:28:25"/>
  </r>
  <r>
    <x v="0"/>
    <s v="US"/>
    <s v="USD"/>
    <x v="3274"/>
    <n v="1458103188"/>
    <b v="0"/>
    <n v="237"/>
    <b v="1"/>
    <s v="theater/plays"/>
    <n v="1.026467741935484"/>
    <n v="134.26371308016877"/>
    <x v="1"/>
    <s v="plays"/>
    <x v="3282"/>
    <d v="2016-04-28T23:39:48"/>
  </r>
  <r>
    <x v="0"/>
    <s v="GB"/>
    <s v="GBP"/>
    <x v="3275"/>
    <n v="1452448298"/>
    <b v="0"/>
    <n v="47"/>
    <b v="1"/>
    <s v="theater/plays"/>
    <n v="1.0475000000000001"/>
    <n v="17.829787234042552"/>
    <x v="1"/>
    <s v="plays"/>
    <x v="3283"/>
    <d v="2016-02-10T16:00:00"/>
  </r>
  <r>
    <x v="0"/>
    <s v="US"/>
    <s v="USD"/>
    <x v="3276"/>
    <n v="1452546853"/>
    <b v="0"/>
    <n v="15"/>
    <b v="1"/>
    <s v="theater/plays"/>
    <n v="1.016"/>
    <n v="203.2"/>
    <x v="1"/>
    <s v="plays"/>
    <x v="3284"/>
    <d v="2016-01-29T00:59:00"/>
  </r>
  <r>
    <x v="0"/>
    <s v="US"/>
    <s v="USD"/>
    <x v="3277"/>
    <n v="1485556626"/>
    <b v="0"/>
    <n v="81"/>
    <b v="1"/>
    <s v="theater/plays"/>
    <n v="1.1210242048409682"/>
    <n v="69.18518518518519"/>
    <x v="1"/>
    <s v="plays"/>
    <x v="3285"/>
    <d v="2017-02-28T00:00:00"/>
  </r>
  <r>
    <x v="0"/>
    <s v="US"/>
    <s v="USD"/>
    <x v="3278"/>
    <n v="1468699782"/>
    <b v="0"/>
    <n v="122"/>
    <b v="1"/>
    <s v="theater/plays"/>
    <n v="1.0176666666666667"/>
    <n v="125.12295081967213"/>
    <x v="1"/>
    <s v="plays"/>
    <x v="3286"/>
    <d v="2016-08-15T15:09:42"/>
  </r>
  <r>
    <x v="0"/>
    <s v="CA"/>
    <s v="CAD"/>
    <x v="3279"/>
    <n v="1446573628"/>
    <b v="0"/>
    <n v="34"/>
    <b v="1"/>
    <s v="theater/plays"/>
    <n v="1"/>
    <n v="73.529411764705884"/>
    <x v="1"/>
    <s v="plays"/>
    <x v="3287"/>
    <d v="2015-11-28T13:00:28"/>
  </r>
  <r>
    <x v="0"/>
    <s v="GB"/>
    <s v="GBP"/>
    <x v="3280"/>
    <n v="1463337315"/>
    <b v="0"/>
    <n v="207"/>
    <b v="1"/>
    <s v="theater/plays"/>
    <n v="1.0026489999999999"/>
    <n v="48.437149758454105"/>
    <x v="1"/>
    <s v="plays"/>
    <x v="3288"/>
    <d v="2016-06-20T18:00:00"/>
  </r>
  <r>
    <x v="0"/>
    <s v="GB"/>
    <s v="GBP"/>
    <x v="3281"/>
    <n v="1485161402"/>
    <b v="0"/>
    <n v="25"/>
    <b v="1"/>
    <s v="theater/plays"/>
    <n v="1.3304200000000002"/>
    <n v="26.608400000000003"/>
    <x v="1"/>
    <s v="plays"/>
    <x v="3289"/>
    <d v="2017-02-20T03:50:02"/>
  </r>
  <r>
    <x v="0"/>
    <s v="GB"/>
    <s v="GBP"/>
    <x v="3282"/>
    <n v="1486642891"/>
    <b v="0"/>
    <n v="72"/>
    <b v="1"/>
    <s v="theater/plays"/>
    <n v="1.212"/>
    <n v="33.666666666666664"/>
    <x v="1"/>
    <s v="plays"/>
    <x v="3290"/>
    <d v="2017-03-11T07:21:31"/>
  </r>
  <r>
    <x v="0"/>
    <s v="US"/>
    <s v="USD"/>
    <x v="3283"/>
    <n v="1439743900"/>
    <b v="0"/>
    <n v="14"/>
    <b v="1"/>
    <s v="theater/plays"/>
    <n v="1.1399999999999999"/>
    <n v="40.714285714285715"/>
    <x v="1"/>
    <s v="plays"/>
    <x v="3291"/>
    <d v="2015-09-16T22:59:00"/>
  </r>
  <r>
    <x v="0"/>
    <s v="GB"/>
    <s v="GBP"/>
    <x v="3284"/>
    <n v="1444069748"/>
    <b v="0"/>
    <n v="15"/>
    <b v="1"/>
    <s v="theater/plays"/>
    <n v="2.8613861386138613"/>
    <n v="19.266666666666666"/>
    <x v="1"/>
    <s v="plays"/>
    <x v="3292"/>
    <d v="2015-12-04T14:29:08"/>
  </r>
  <r>
    <x v="0"/>
    <s v="NZ"/>
    <s v="NZD"/>
    <x v="3285"/>
    <n v="1486030352"/>
    <b v="0"/>
    <n v="91"/>
    <b v="1"/>
    <s v="theater/plays"/>
    <n v="1.7044444444444444"/>
    <n v="84.285714285714292"/>
    <x v="1"/>
    <s v="plays"/>
    <x v="3293"/>
    <d v="2017-03-04T05:12:32"/>
  </r>
  <r>
    <x v="0"/>
    <s v="GB"/>
    <s v="GBP"/>
    <x v="3286"/>
    <n v="1431867554"/>
    <b v="0"/>
    <n v="24"/>
    <b v="1"/>
    <s v="theater/plays"/>
    <n v="1.1833333333333333"/>
    <n v="29.583333333333332"/>
    <x v="1"/>
    <s v="plays"/>
    <x v="3294"/>
    <d v="2015-06-16T07:59:14"/>
  </r>
  <r>
    <x v="0"/>
    <s v="GB"/>
    <s v="GBP"/>
    <x v="3287"/>
    <n v="1472294229"/>
    <b v="0"/>
    <n v="27"/>
    <b v="1"/>
    <s v="theater/plays"/>
    <n v="1.0285857142857142"/>
    <n v="26.667037037037037"/>
    <x v="1"/>
    <s v="plays"/>
    <x v="3295"/>
    <d v="2016-09-26T05:37:09"/>
  </r>
  <r>
    <x v="0"/>
    <s v="GB"/>
    <s v="GBP"/>
    <x v="3288"/>
    <n v="1446401372"/>
    <b v="0"/>
    <n v="47"/>
    <b v="1"/>
    <s v="theater/plays"/>
    <n v="1.4406666666666668"/>
    <n v="45.978723404255319"/>
    <x v="1"/>
    <s v="plays"/>
    <x v="3296"/>
    <d v="2015-11-22T17:00:00"/>
  </r>
  <r>
    <x v="0"/>
    <s v="GB"/>
    <s v="GBP"/>
    <x v="3289"/>
    <n v="1436380256"/>
    <b v="0"/>
    <n v="44"/>
    <b v="1"/>
    <s v="theater/plays"/>
    <n v="1.0007272727272727"/>
    <n v="125.09090909090909"/>
    <x v="1"/>
    <s v="plays"/>
    <x v="3297"/>
    <d v="2015-07-27T17:59:00"/>
  </r>
  <r>
    <x v="0"/>
    <s v="US"/>
    <s v="USD"/>
    <x v="3290"/>
    <n v="1440370768"/>
    <b v="0"/>
    <n v="72"/>
    <b v="1"/>
    <s v="theater/plays"/>
    <n v="1.0173000000000001"/>
    <n v="141.29166666666666"/>
    <x v="1"/>
    <s v="plays"/>
    <x v="3298"/>
    <d v="2015-09-12T19:00:00"/>
  </r>
  <r>
    <x v="0"/>
    <s v="US"/>
    <s v="USD"/>
    <x v="3291"/>
    <n v="1442268063"/>
    <b v="0"/>
    <n v="63"/>
    <b v="1"/>
    <s v="theater/plays"/>
    <n v="1.1619999999999999"/>
    <n v="55.333333333333336"/>
    <x v="1"/>
    <s v="plays"/>
    <x v="3299"/>
    <d v="2015-10-14T17:01:03"/>
  </r>
  <r>
    <x v="0"/>
    <s v="US"/>
    <s v="USD"/>
    <x v="3292"/>
    <n v="1428515462"/>
    <b v="0"/>
    <n v="88"/>
    <b v="1"/>
    <s v="theater/plays"/>
    <n v="1.3616666666666666"/>
    <n v="46.420454545454547"/>
    <x v="1"/>
    <s v="plays"/>
    <x v="3300"/>
    <d v="2015-04-29T12:51:02"/>
  </r>
  <r>
    <x v="0"/>
    <s v="US"/>
    <s v="USD"/>
    <x v="3293"/>
    <n v="1466185176"/>
    <b v="0"/>
    <n v="70"/>
    <b v="1"/>
    <s v="theater/plays"/>
    <n v="1.3346666666666667"/>
    <n v="57.2"/>
    <x v="1"/>
    <s v="plays"/>
    <x v="3301"/>
    <d v="2016-08-01T01:59:00"/>
  </r>
  <r>
    <x v="0"/>
    <s v="ES"/>
    <s v="EUR"/>
    <x v="3294"/>
    <n v="1478507176"/>
    <b v="0"/>
    <n v="50"/>
    <b v="1"/>
    <s v="theater/plays"/>
    <n v="1.0339285714285715"/>
    <n v="173.7"/>
    <x v="1"/>
    <s v="plays"/>
    <x v="3302"/>
    <d v="2016-12-07T03:26:16"/>
  </r>
  <r>
    <x v="0"/>
    <s v="US"/>
    <s v="USD"/>
    <x v="3295"/>
    <n v="1424533084"/>
    <b v="0"/>
    <n v="35"/>
    <b v="1"/>
    <s v="theater/plays"/>
    <n v="1.1588888888888889"/>
    <n v="59.6"/>
    <x v="1"/>
    <s v="plays"/>
    <x v="3303"/>
    <d v="2015-03-28T09:38:04"/>
  </r>
  <r>
    <x v="0"/>
    <s v="US"/>
    <s v="USD"/>
    <x v="3296"/>
    <n v="1479826752"/>
    <b v="0"/>
    <n v="175"/>
    <b v="1"/>
    <s v="theater/plays"/>
    <n v="1.0451666666666666"/>
    <n v="89.585714285714289"/>
    <x v="1"/>
    <s v="plays"/>
    <x v="3304"/>
    <d v="2016-12-22T09:59:12"/>
  </r>
  <r>
    <x v="0"/>
    <s v="US"/>
    <s v="USD"/>
    <x v="3297"/>
    <n v="1435782748"/>
    <b v="0"/>
    <n v="20"/>
    <b v="1"/>
    <s v="theater/plays"/>
    <n v="1.0202500000000001"/>
    <n v="204.05"/>
    <x v="1"/>
    <s v="plays"/>
    <x v="3305"/>
    <d v="2015-07-31T15:32:28"/>
  </r>
  <r>
    <x v="0"/>
    <s v="US"/>
    <s v="USD"/>
    <x v="3298"/>
    <n v="1462252542"/>
    <b v="0"/>
    <n v="54"/>
    <b v="1"/>
    <s v="theater/plays"/>
    <n v="1.7533333333333334"/>
    <n v="48.703703703703702"/>
    <x v="1"/>
    <s v="plays"/>
    <x v="3306"/>
    <d v="2016-06-09T22:00:00"/>
  </r>
  <r>
    <x v="0"/>
    <s v="US"/>
    <s v="USD"/>
    <x v="3299"/>
    <n v="1460683339"/>
    <b v="0"/>
    <n v="20"/>
    <b v="1"/>
    <s v="theater/plays"/>
    <n v="1.0668"/>
    <n v="53.339999999999996"/>
    <x v="1"/>
    <s v="plays"/>
    <x v="3307"/>
    <d v="2016-05-14T20:22:19"/>
  </r>
  <r>
    <x v="0"/>
    <s v="US"/>
    <s v="USD"/>
    <x v="3300"/>
    <n v="1458766965"/>
    <b v="0"/>
    <n v="57"/>
    <b v="1"/>
    <s v="theater/plays"/>
    <n v="1.2228571428571429"/>
    <n v="75.087719298245617"/>
    <x v="1"/>
    <s v="plays"/>
    <x v="3308"/>
    <d v="2016-04-13T16:02:45"/>
  </r>
  <r>
    <x v="0"/>
    <s v="GB"/>
    <s v="GBP"/>
    <x v="3301"/>
    <n v="1473953778"/>
    <b v="0"/>
    <n v="31"/>
    <b v="1"/>
    <s v="theater/plays"/>
    <n v="1.5942857142857143"/>
    <n v="18"/>
    <x v="1"/>
    <s v="plays"/>
    <x v="3309"/>
    <d v="2016-10-16T10:36:18"/>
  </r>
  <r>
    <x v="0"/>
    <s v="US"/>
    <s v="USD"/>
    <x v="3302"/>
    <n v="1441577825"/>
    <b v="0"/>
    <n v="31"/>
    <b v="1"/>
    <s v="theater/plays"/>
    <n v="1.0007692307692309"/>
    <n v="209.83870967741936"/>
    <x v="1"/>
    <s v="plays"/>
    <x v="3310"/>
    <d v="2015-10-06T17:17:05"/>
  </r>
  <r>
    <x v="0"/>
    <s v="US"/>
    <s v="USD"/>
    <x v="3303"/>
    <n v="1442473210"/>
    <b v="0"/>
    <n v="45"/>
    <b v="1"/>
    <s v="theater/plays"/>
    <n v="1.0984"/>
    <n v="61.022222222222226"/>
    <x v="1"/>
    <s v="plays"/>
    <x v="3311"/>
    <d v="2015-10-17T02:00:10"/>
  </r>
  <r>
    <x v="0"/>
    <s v="US"/>
    <s v="USD"/>
    <x v="3304"/>
    <n v="1477077946"/>
    <b v="0"/>
    <n v="41"/>
    <b v="1"/>
    <s v="theater/plays"/>
    <n v="1.0004"/>
    <n v="61"/>
    <x v="1"/>
    <s v="plays"/>
    <x v="3312"/>
    <d v="2016-11-11T17:00:00"/>
  </r>
  <r>
    <x v="0"/>
    <s v="US"/>
    <s v="USD"/>
    <x v="3305"/>
    <n v="1452664317"/>
    <b v="0"/>
    <n v="29"/>
    <b v="1"/>
    <s v="theater/plays"/>
    <n v="1.1605000000000001"/>
    <n v="80.034482758620683"/>
    <x v="1"/>
    <s v="plays"/>
    <x v="3313"/>
    <d v="2016-01-26T20:00:00"/>
  </r>
  <r>
    <x v="0"/>
    <s v="GB"/>
    <s v="GBP"/>
    <x v="3306"/>
    <n v="1428733511"/>
    <b v="0"/>
    <n v="58"/>
    <b v="1"/>
    <s v="theater/plays"/>
    <n v="2.1074999999999999"/>
    <n v="29.068965517241381"/>
    <x v="1"/>
    <s v="plays"/>
    <x v="3314"/>
    <d v="2015-05-08T15:05:00"/>
  </r>
  <r>
    <x v="0"/>
    <s v="GB"/>
    <s v="GBP"/>
    <x v="3307"/>
    <n v="1459927041"/>
    <b v="0"/>
    <n v="89"/>
    <b v="1"/>
    <s v="theater/plays"/>
    <n v="1.1000000000000001"/>
    <n v="49.438202247191015"/>
    <x v="1"/>
    <s v="plays"/>
    <x v="3315"/>
    <d v="2016-05-06T02:17:21"/>
  </r>
  <r>
    <x v="0"/>
    <s v="US"/>
    <s v="USD"/>
    <x v="3308"/>
    <n v="1404680075"/>
    <b v="0"/>
    <n v="125"/>
    <b v="1"/>
    <s v="theater/plays"/>
    <n v="1.0008673425918038"/>
    <n v="93.977440000000001"/>
    <x v="1"/>
    <s v="plays"/>
    <x v="3316"/>
    <d v="2014-08-08T08:54:00"/>
  </r>
  <r>
    <x v="0"/>
    <s v="US"/>
    <s v="USD"/>
    <x v="3309"/>
    <n v="1462755424"/>
    <b v="0"/>
    <n v="18"/>
    <b v="1"/>
    <s v="theater/plays"/>
    <n v="1.0619047619047619"/>
    <n v="61.944444444444443"/>
    <x v="1"/>
    <s v="plays"/>
    <x v="3317"/>
    <d v="2016-06-07T19:57:04"/>
  </r>
  <r>
    <x v="0"/>
    <s v="CA"/>
    <s v="CAD"/>
    <x v="3310"/>
    <n v="1456902893"/>
    <b v="0"/>
    <n v="32"/>
    <b v="1"/>
    <s v="theater/plays"/>
    <n v="1.256"/>
    <n v="78.5"/>
    <x v="1"/>
    <s v="plays"/>
    <x v="3318"/>
    <d v="2016-04-10T21:30:00"/>
  </r>
  <r>
    <x v="0"/>
    <s v="GB"/>
    <s v="GBP"/>
    <x v="3311"/>
    <n v="1418824986"/>
    <b v="0"/>
    <n v="16"/>
    <b v="1"/>
    <s v="theater/plays"/>
    <n v="1.08"/>
    <n v="33.75"/>
    <x v="1"/>
    <s v="plays"/>
    <x v="3319"/>
    <d v="2015-01-31T09:03:06"/>
  </r>
  <r>
    <x v="0"/>
    <s v="US"/>
    <s v="USD"/>
    <x v="3312"/>
    <n v="1463965557"/>
    <b v="0"/>
    <n v="38"/>
    <b v="1"/>
    <s v="theater/plays"/>
    <n v="1.01"/>
    <n v="66.44736842105263"/>
    <x v="1"/>
    <s v="plays"/>
    <x v="3320"/>
    <d v="2016-06-21T20:05:57"/>
  </r>
  <r>
    <x v="0"/>
    <s v="US"/>
    <s v="USD"/>
    <x v="3313"/>
    <n v="1412216665"/>
    <b v="0"/>
    <n v="15"/>
    <b v="1"/>
    <s v="theater/plays"/>
    <n v="1.0740000000000001"/>
    <n v="35.799999999999997"/>
    <x v="1"/>
    <s v="plays"/>
    <x v="3321"/>
    <d v="2014-10-15T22:59:00"/>
  </r>
  <r>
    <x v="0"/>
    <s v="US"/>
    <s v="USD"/>
    <x v="3314"/>
    <n v="1464653696"/>
    <b v="0"/>
    <n v="23"/>
    <b v="1"/>
    <s v="theater/plays"/>
    <n v="1.0151515151515151"/>
    <n v="145.65217391304347"/>
    <x v="1"/>
    <s v="plays"/>
    <x v="3322"/>
    <d v="2016-06-21T22:55:00"/>
  </r>
  <r>
    <x v="0"/>
    <s v="GB"/>
    <s v="GBP"/>
    <x v="3315"/>
    <n v="1472201208"/>
    <b v="0"/>
    <n v="49"/>
    <b v="1"/>
    <s v="theater/plays"/>
    <n v="1.2589999999999999"/>
    <n v="25.693877551020407"/>
    <x v="1"/>
    <s v="plays"/>
    <x v="3323"/>
    <d v="2016-09-25T03:46:48"/>
  </r>
  <r>
    <x v="0"/>
    <s v="IE"/>
    <s v="EUR"/>
    <x v="3316"/>
    <n v="1463925590"/>
    <b v="0"/>
    <n v="10"/>
    <b v="1"/>
    <s v="theater/plays"/>
    <n v="1.0166666666666666"/>
    <n v="152.5"/>
    <x v="1"/>
    <s v="plays"/>
    <x v="3324"/>
    <d v="2016-06-05T08:59:50"/>
  </r>
  <r>
    <x v="0"/>
    <s v="GB"/>
    <s v="GBP"/>
    <x v="3317"/>
    <n v="1425235877"/>
    <b v="0"/>
    <n v="15"/>
    <b v="1"/>
    <s v="theater/plays"/>
    <n v="1.125"/>
    <n v="30"/>
    <x v="1"/>
    <s v="plays"/>
    <x v="3325"/>
    <d v="2015-04-05T12:51:17"/>
  </r>
  <r>
    <x v="0"/>
    <s v="US"/>
    <s v="USD"/>
    <x v="3318"/>
    <n v="1423242505"/>
    <b v="0"/>
    <n v="57"/>
    <b v="1"/>
    <s v="theater/plays"/>
    <n v="1.0137499999999999"/>
    <n v="142.28070175438597"/>
    <x v="1"/>
    <s v="plays"/>
    <x v="3326"/>
    <d v="2015-03-08T11:08:25"/>
  </r>
  <r>
    <x v="0"/>
    <s v="GB"/>
    <s v="GBP"/>
    <x v="3319"/>
    <n v="1460105966"/>
    <b v="0"/>
    <n v="33"/>
    <b v="1"/>
    <s v="theater/plays"/>
    <n v="1.0125"/>
    <n v="24.545454545454547"/>
    <x v="1"/>
    <s v="plays"/>
    <x v="3327"/>
    <d v="2016-05-08T03:59:26"/>
  </r>
  <r>
    <x v="0"/>
    <s v="US"/>
    <s v="USD"/>
    <x v="3320"/>
    <n v="1404308883"/>
    <b v="0"/>
    <n v="9"/>
    <b v="1"/>
    <s v="theater/plays"/>
    <n v="1.4638888888888888"/>
    <n v="292.77777777777777"/>
    <x v="1"/>
    <s v="plays"/>
    <x v="3328"/>
    <d v="2014-07-04T20:00:00"/>
  </r>
  <r>
    <x v="0"/>
    <s v="GB"/>
    <s v="GBP"/>
    <x v="3321"/>
    <n v="1405583108"/>
    <b v="0"/>
    <n v="26"/>
    <b v="1"/>
    <s v="theater/plays"/>
    <n v="1.1679999999999999"/>
    <n v="44.92307692307692"/>
    <x v="1"/>
    <s v="plays"/>
    <x v="3329"/>
    <d v="2014-07-27T18:00:00"/>
  </r>
  <r>
    <x v="0"/>
    <s v="GB"/>
    <s v="GBP"/>
    <x v="3322"/>
    <n v="1425331068"/>
    <b v="0"/>
    <n v="69"/>
    <b v="1"/>
    <s v="theater/plays"/>
    <n v="1.0626666666666666"/>
    <n v="23.10144927536232"/>
    <x v="1"/>
    <s v="plays"/>
    <x v="3330"/>
    <d v="2015-04-01T15:17:48"/>
  </r>
  <r>
    <x v="0"/>
    <s v="US"/>
    <s v="USD"/>
    <x v="3323"/>
    <n v="1441125886"/>
    <b v="0"/>
    <n v="65"/>
    <b v="1"/>
    <s v="theater/plays"/>
    <n v="1.0451999999999999"/>
    <n v="80.400000000000006"/>
    <x v="1"/>
    <s v="plays"/>
    <x v="3331"/>
    <d v="2015-10-06T11:44:46"/>
  </r>
  <r>
    <x v="0"/>
    <s v="US"/>
    <s v="USD"/>
    <x v="3324"/>
    <n v="1403210330"/>
    <b v="0"/>
    <n v="83"/>
    <b v="1"/>
    <s v="theater/plays"/>
    <n v="1"/>
    <n v="72.289156626506028"/>
    <x v="1"/>
    <s v="plays"/>
    <x v="3332"/>
    <d v="2014-07-19T15:38:50"/>
  </r>
  <r>
    <x v="0"/>
    <s v="US"/>
    <s v="USD"/>
    <x v="3325"/>
    <n v="1432484080"/>
    <b v="0"/>
    <n v="111"/>
    <b v="1"/>
    <s v="theater/plays"/>
    <n v="1.0457142857142858"/>
    <n v="32.972972972972975"/>
    <x v="1"/>
    <s v="plays"/>
    <x v="3333"/>
    <d v="2015-06-15T11:14:40"/>
  </r>
  <r>
    <x v="0"/>
    <s v="US"/>
    <s v="USD"/>
    <x v="3326"/>
    <n v="1435667422"/>
    <b v="0"/>
    <n v="46"/>
    <b v="1"/>
    <s v="theater/plays"/>
    <n v="1.3862051149573753"/>
    <n v="116.65217391304348"/>
    <x v="1"/>
    <s v="plays"/>
    <x v="3334"/>
    <d v="2015-07-30T07:30:22"/>
  </r>
  <r>
    <x v="0"/>
    <s v="GB"/>
    <s v="GBP"/>
    <x v="3327"/>
    <n v="1404749446"/>
    <b v="0"/>
    <n v="63"/>
    <b v="1"/>
    <s v="theater/plays"/>
    <n v="1.0032000000000001"/>
    <n v="79.61904761904762"/>
    <x v="1"/>
    <s v="plays"/>
    <x v="3335"/>
    <d v="2014-08-03T18:00:00"/>
  </r>
  <r>
    <x v="0"/>
    <s v="GB"/>
    <s v="GBP"/>
    <x v="3328"/>
    <n v="1457429646"/>
    <b v="0"/>
    <n v="9"/>
    <b v="1"/>
    <s v="theater/plays"/>
    <n v="1"/>
    <n v="27.777777777777779"/>
    <x v="1"/>
    <s v="plays"/>
    <x v="3336"/>
    <d v="2016-04-05T03:34:06"/>
  </r>
  <r>
    <x v="0"/>
    <s v="GB"/>
    <s v="GBP"/>
    <x v="3329"/>
    <n v="1411109167"/>
    <b v="0"/>
    <n v="34"/>
    <b v="1"/>
    <s v="theater/plays"/>
    <n v="1.1020000000000001"/>
    <n v="81.029411764705884"/>
    <x v="1"/>
    <s v="plays"/>
    <x v="3337"/>
    <d v="2014-10-10T16:00:00"/>
  </r>
  <r>
    <x v="0"/>
    <s v="US"/>
    <s v="USD"/>
    <x v="3330"/>
    <n v="1486129680"/>
    <b v="0"/>
    <n v="112"/>
    <b v="1"/>
    <s v="theater/plays"/>
    <n v="1.0218"/>
    <n v="136.84821428571428"/>
    <x v="1"/>
    <s v="plays"/>
    <x v="3338"/>
    <d v="2017-02-24T08:48:00"/>
  </r>
  <r>
    <x v="0"/>
    <s v="US"/>
    <s v="USD"/>
    <x v="3331"/>
    <n v="1467129518"/>
    <b v="0"/>
    <n v="47"/>
    <b v="1"/>
    <s v="theater/plays"/>
    <n v="1.0435000000000001"/>
    <n v="177.61702127659575"/>
    <x v="1"/>
    <s v="plays"/>
    <x v="3339"/>
    <d v="2016-07-28T10:58:38"/>
  </r>
  <r>
    <x v="0"/>
    <s v="US"/>
    <s v="USD"/>
    <x v="3332"/>
    <n v="1478906554"/>
    <b v="0"/>
    <n v="38"/>
    <b v="1"/>
    <s v="theater/plays"/>
    <n v="1.3816666666666666"/>
    <n v="109.07894736842105"/>
    <x v="1"/>
    <s v="plays"/>
    <x v="3340"/>
    <d v="2016-12-06T18:22:34"/>
  </r>
  <r>
    <x v="0"/>
    <s v="GB"/>
    <s v="GBP"/>
    <x v="3333"/>
    <n v="1463771421"/>
    <b v="0"/>
    <n v="28"/>
    <b v="1"/>
    <s v="theater/plays"/>
    <n v="1"/>
    <n v="119.64285714285714"/>
    <x v="1"/>
    <s v="plays"/>
    <x v="3341"/>
    <d v="2016-06-12T12:00:00"/>
  </r>
  <r>
    <x v="0"/>
    <s v="US"/>
    <s v="USD"/>
    <x v="3334"/>
    <n v="1425020810"/>
    <b v="0"/>
    <n v="78"/>
    <b v="1"/>
    <s v="theater/plays"/>
    <n v="1.0166666666666666"/>
    <n v="78.205128205128204"/>
    <x v="1"/>
    <s v="plays"/>
    <x v="3342"/>
    <d v="2015-03-31T23:59:00"/>
  </r>
  <r>
    <x v="0"/>
    <s v="GB"/>
    <s v="GBP"/>
    <x v="3335"/>
    <n v="1458770384"/>
    <b v="0"/>
    <n v="23"/>
    <b v="1"/>
    <s v="theater/plays"/>
    <n v="1.7142857142857142"/>
    <n v="52.173913043478258"/>
    <x v="1"/>
    <s v="plays"/>
    <x v="3343"/>
    <d v="2016-04-13T08:18:00"/>
  </r>
  <r>
    <x v="0"/>
    <s v="US"/>
    <s v="USD"/>
    <x v="3336"/>
    <n v="1406782093"/>
    <b v="0"/>
    <n v="40"/>
    <b v="1"/>
    <s v="theater/plays"/>
    <n v="1.0144444444444445"/>
    <n v="114.125"/>
    <x v="1"/>
    <s v="plays"/>
    <x v="3344"/>
    <d v="2014-08-29T23:48:13"/>
  </r>
  <r>
    <x v="0"/>
    <s v="US"/>
    <s v="USD"/>
    <x v="3337"/>
    <n v="1424226768"/>
    <b v="0"/>
    <n v="13"/>
    <b v="1"/>
    <s v="theater/plays"/>
    <n v="1.3"/>
    <n v="50"/>
    <x v="1"/>
    <s v="plays"/>
    <x v="3345"/>
    <d v="2015-04-17T19:37:00"/>
  </r>
  <r>
    <x v="0"/>
    <s v="US"/>
    <s v="USD"/>
    <x v="3338"/>
    <n v="1424306110"/>
    <b v="0"/>
    <n v="18"/>
    <b v="1"/>
    <s v="theater/plays"/>
    <n v="1.1000000000000001"/>
    <n v="91.666666666666671"/>
    <x v="1"/>
    <s v="plays"/>
    <x v="3346"/>
    <d v="2015-02-25T19:35:10"/>
  </r>
  <r>
    <x v="0"/>
    <s v="GB"/>
    <s v="GBP"/>
    <x v="3339"/>
    <n v="1461503654"/>
    <b v="0"/>
    <n v="22"/>
    <b v="1"/>
    <s v="theater/plays"/>
    <n v="1.1944999999999999"/>
    <n v="108.59090909090909"/>
    <x v="1"/>
    <s v="plays"/>
    <x v="3347"/>
    <d v="2016-05-08T16:00:00"/>
  </r>
  <r>
    <x v="0"/>
    <s v="US"/>
    <s v="USD"/>
    <x v="3340"/>
    <n v="1459949080"/>
    <b v="0"/>
    <n v="79"/>
    <b v="1"/>
    <s v="theater/plays"/>
    <n v="1.002909090909091"/>
    <n v="69.822784810126578"/>
    <x v="1"/>
    <s v="plays"/>
    <x v="3348"/>
    <d v="2016-04-29T22:59:00"/>
  </r>
  <r>
    <x v="0"/>
    <s v="US"/>
    <s v="USD"/>
    <x v="3341"/>
    <n v="1463971172"/>
    <b v="0"/>
    <n v="14"/>
    <b v="1"/>
    <s v="theater/plays"/>
    <n v="1.534"/>
    <n v="109.57142857142857"/>
    <x v="1"/>
    <s v="plays"/>
    <x v="3349"/>
    <d v="2016-06-13T12:00:00"/>
  </r>
  <r>
    <x v="0"/>
    <s v="LU"/>
    <s v="EUR"/>
    <x v="3342"/>
    <n v="1445791811"/>
    <b v="0"/>
    <n v="51"/>
    <b v="1"/>
    <s v="theater/plays"/>
    <n v="1.0442857142857143"/>
    <n v="71.666666666666671"/>
    <x v="1"/>
    <s v="plays"/>
    <x v="3350"/>
    <d v="2015-11-29T18:00:00"/>
  </r>
  <r>
    <x v="0"/>
    <s v="GB"/>
    <s v="GBP"/>
    <x v="3343"/>
    <n v="1402910965"/>
    <b v="0"/>
    <n v="54"/>
    <b v="1"/>
    <s v="theater/plays"/>
    <n v="1.0109999999999999"/>
    <n v="93.611111111111114"/>
    <x v="1"/>
    <s v="plays"/>
    <x v="3351"/>
    <d v="2014-07-23T06:00:00"/>
  </r>
  <r>
    <x v="0"/>
    <s v="GB"/>
    <s v="GBP"/>
    <x v="3344"/>
    <n v="1462492178"/>
    <b v="0"/>
    <n v="70"/>
    <b v="1"/>
    <s v="theater/plays"/>
    <n v="1.0751999999999999"/>
    <n v="76.8"/>
    <x v="1"/>
    <s v="plays"/>
    <x v="3352"/>
    <d v="2016-07-01T18:00:00"/>
  </r>
  <r>
    <x v="0"/>
    <s v="GB"/>
    <s v="GBP"/>
    <x v="3345"/>
    <n v="1461061350"/>
    <b v="0"/>
    <n v="44"/>
    <b v="1"/>
    <s v="theater/plays"/>
    <n v="3.15"/>
    <n v="35.795454545454547"/>
    <x v="1"/>
    <s v="plays"/>
    <x v="3353"/>
    <d v="2016-05-02T18:00:00"/>
  </r>
  <r>
    <x v="0"/>
    <s v="US"/>
    <s v="USD"/>
    <x v="3346"/>
    <n v="1443029206"/>
    <b v="0"/>
    <n v="55"/>
    <b v="1"/>
    <s v="theater/plays"/>
    <n v="1.0193333333333334"/>
    <n v="55.6"/>
    <x v="1"/>
    <s v="plays"/>
    <x v="3354"/>
    <d v="2015-10-28T23:01:00"/>
  </r>
  <r>
    <x v="0"/>
    <s v="GB"/>
    <s v="GBP"/>
    <x v="3347"/>
    <n v="1461941527"/>
    <b v="0"/>
    <n v="15"/>
    <b v="1"/>
    <s v="theater/plays"/>
    <n v="1.2628571428571429"/>
    <n v="147.33333333333334"/>
    <x v="1"/>
    <s v="plays"/>
    <x v="3355"/>
    <d v="2016-05-10T06:17:00"/>
  </r>
  <r>
    <x v="0"/>
    <s v="GB"/>
    <s v="GBP"/>
    <x v="3348"/>
    <n v="1466019272"/>
    <b v="0"/>
    <n v="27"/>
    <b v="1"/>
    <s v="theater/plays"/>
    <n v="1.014"/>
    <n v="56.333333333333336"/>
    <x v="1"/>
    <s v="plays"/>
    <x v="3356"/>
    <d v="2016-07-15T14:34:32"/>
  </r>
  <r>
    <x v="0"/>
    <s v="GB"/>
    <s v="GBP"/>
    <x v="3349"/>
    <n v="1404295310"/>
    <b v="0"/>
    <n v="21"/>
    <b v="1"/>
    <s v="theater/plays"/>
    <n v="1.01"/>
    <n v="96.19047619047619"/>
    <x v="1"/>
    <s v="plays"/>
    <x v="3357"/>
    <d v="2014-08-01T05:01:50"/>
  </r>
  <r>
    <x v="0"/>
    <s v="US"/>
    <s v="USD"/>
    <x v="3350"/>
    <n v="1413790079"/>
    <b v="0"/>
    <n v="162"/>
    <b v="1"/>
    <s v="theater/plays"/>
    <n v="1.0299"/>
    <n v="63.574074074074076"/>
    <x v="1"/>
    <s v="plays"/>
    <x v="3358"/>
    <d v="2014-11-19T03:27:59"/>
  </r>
  <r>
    <x v="0"/>
    <s v="US"/>
    <s v="USD"/>
    <x v="3351"/>
    <n v="1484097734"/>
    <b v="0"/>
    <n v="23"/>
    <b v="1"/>
    <s v="theater/plays"/>
    <n v="1.0625"/>
    <n v="184.78260869565219"/>
    <x v="1"/>
    <s v="plays"/>
    <x v="3359"/>
    <d v="2017-02-24T20:22:14"/>
  </r>
  <r>
    <x v="0"/>
    <s v="SG"/>
    <s v="SGD"/>
    <x v="3352"/>
    <n v="1479866343"/>
    <b v="0"/>
    <n v="72"/>
    <b v="1"/>
    <s v="theater/plays"/>
    <n v="1.0137777777777779"/>
    <n v="126.72222222222223"/>
    <x v="1"/>
    <s v="plays"/>
    <x v="3360"/>
    <d v="2016-12-14T10:59:00"/>
  </r>
  <r>
    <x v="0"/>
    <s v="US"/>
    <s v="USD"/>
    <x v="3353"/>
    <n v="1408062990"/>
    <b v="0"/>
    <n v="68"/>
    <b v="1"/>
    <s v="theater/plays"/>
    <n v="1.1346000000000001"/>
    <n v="83.42647058823529"/>
    <x v="1"/>
    <s v="plays"/>
    <x v="3361"/>
    <d v="2014-09-01T10:59:00"/>
  </r>
  <r>
    <x v="0"/>
    <s v="US"/>
    <s v="USD"/>
    <x v="3354"/>
    <n v="1424484717"/>
    <b v="0"/>
    <n v="20"/>
    <b v="1"/>
    <s v="theater/plays"/>
    <n v="2.1800000000000002"/>
    <n v="54.5"/>
    <x v="1"/>
    <s v="plays"/>
    <x v="3362"/>
    <d v="2015-03-06T23:55:00"/>
  </r>
  <r>
    <x v="0"/>
    <s v="US"/>
    <s v="USD"/>
    <x v="3355"/>
    <n v="1406831445"/>
    <b v="0"/>
    <n v="26"/>
    <b v="1"/>
    <s v="theater/plays"/>
    <n v="1.0141935483870967"/>
    <n v="302.30769230769232"/>
    <x v="1"/>
    <s v="plays"/>
    <x v="3363"/>
    <d v="2014-08-19T11:00:00"/>
  </r>
  <r>
    <x v="0"/>
    <s v="GB"/>
    <s v="GBP"/>
    <x v="3266"/>
    <n v="1456183649"/>
    <b v="0"/>
    <n v="72"/>
    <b v="1"/>
    <s v="theater/plays"/>
    <n v="1.0593333333333332"/>
    <n v="44.138888888888886"/>
    <x v="1"/>
    <s v="plays"/>
    <x v="3364"/>
    <d v="2016-03-15T16:00:00"/>
  </r>
  <r>
    <x v="0"/>
    <s v="US"/>
    <s v="USD"/>
    <x v="3356"/>
    <n v="1447381592"/>
    <b v="0"/>
    <n v="3"/>
    <b v="1"/>
    <s v="theater/plays"/>
    <n v="1.04"/>
    <n v="866.66666666666663"/>
    <x v="1"/>
    <s v="plays"/>
    <x v="3365"/>
    <d v="2015-12-12T21:26:32"/>
  </r>
  <r>
    <x v="0"/>
    <s v="US"/>
    <s v="USD"/>
    <x v="3357"/>
    <n v="1428889037"/>
    <b v="0"/>
    <n v="18"/>
    <b v="1"/>
    <s v="theater/plays"/>
    <n v="2.21"/>
    <n v="61.388888888888886"/>
    <x v="1"/>
    <s v="plays"/>
    <x v="3366"/>
    <d v="2015-05-12T20:37:17"/>
  </r>
  <r>
    <x v="0"/>
    <s v="GB"/>
    <s v="GBP"/>
    <x v="3358"/>
    <n v="1436307894"/>
    <b v="0"/>
    <n v="30"/>
    <b v="1"/>
    <s v="theater/plays"/>
    <n v="1.1866666666666668"/>
    <n v="29.666666666666668"/>
    <x v="1"/>
    <s v="plays"/>
    <x v="3367"/>
    <d v="2015-08-01T17:24:54"/>
  </r>
  <r>
    <x v="0"/>
    <s v="US"/>
    <s v="USD"/>
    <x v="3359"/>
    <n v="1416977259"/>
    <b v="0"/>
    <n v="23"/>
    <b v="1"/>
    <s v="theater/plays"/>
    <n v="1.046"/>
    <n v="45.478260869565219"/>
    <x v="1"/>
    <s v="plays"/>
    <x v="3368"/>
    <d v="2015-01-01T00:00:00"/>
  </r>
  <r>
    <x v="0"/>
    <s v="IE"/>
    <s v="EUR"/>
    <x v="3360"/>
    <n v="1479257980"/>
    <b v="0"/>
    <n v="54"/>
    <b v="1"/>
    <s v="theater/plays"/>
    <n v="1.0389999999999999"/>
    <n v="96.203703703703709"/>
    <x v="1"/>
    <s v="plays"/>
    <x v="3369"/>
    <d v="2017-01-14T19:59:40"/>
  </r>
  <r>
    <x v="0"/>
    <s v="US"/>
    <s v="USD"/>
    <x v="3361"/>
    <n v="1479283285"/>
    <b v="0"/>
    <n v="26"/>
    <b v="1"/>
    <s v="theater/plays"/>
    <n v="1.1773333333333333"/>
    <n v="67.92307692307692"/>
    <x v="1"/>
    <s v="plays"/>
    <x v="3370"/>
    <d v="2016-12-17T03:00:00"/>
  </r>
  <r>
    <x v="0"/>
    <s v="US"/>
    <s v="USD"/>
    <x v="3362"/>
    <n v="1446670765"/>
    <b v="0"/>
    <n v="9"/>
    <b v="1"/>
    <s v="theater/plays"/>
    <n v="1.385"/>
    <n v="30.777777777777779"/>
    <x v="1"/>
    <s v="plays"/>
    <x v="3371"/>
    <d v="2015-12-02T15:59:25"/>
  </r>
  <r>
    <x v="0"/>
    <s v="US"/>
    <s v="USD"/>
    <x v="2835"/>
    <n v="1407157756"/>
    <b v="0"/>
    <n v="27"/>
    <b v="1"/>
    <s v="theater/plays"/>
    <n v="1.0349999999999999"/>
    <n v="38.333333333333336"/>
    <x v="1"/>
    <s v="plays"/>
    <x v="3372"/>
    <d v="2014-08-24T23:59:00"/>
  </r>
  <r>
    <x v="0"/>
    <s v="GB"/>
    <s v="GBP"/>
    <x v="3363"/>
    <n v="1435177840"/>
    <b v="0"/>
    <n v="30"/>
    <b v="1"/>
    <s v="theater/plays"/>
    <n v="1.0024999999999999"/>
    <n v="66.833333333333329"/>
    <x v="1"/>
    <s v="plays"/>
    <x v="3373"/>
    <d v="2015-07-18T11:00:00"/>
  </r>
  <r>
    <x v="0"/>
    <s v="CA"/>
    <s v="CAD"/>
    <x v="3364"/>
    <n v="1443461616"/>
    <b v="0"/>
    <n v="52"/>
    <b v="1"/>
    <s v="theater/plays"/>
    <n v="1.0657142857142856"/>
    <n v="71.730769230769226"/>
    <x v="1"/>
    <s v="plays"/>
    <x v="3374"/>
    <d v="2015-10-28T12:33:36"/>
  </r>
  <r>
    <x v="0"/>
    <s v="GB"/>
    <s v="GBP"/>
    <x v="3365"/>
    <n v="1399387173"/>
    <b v="0"/>
    <n v="17"/>
    <b v="1"/>
    <s v="theater/plays"/>
    <n v="1"/>
    <n v="176.47058823529412"/>
    <x v="1"/>
    <s v="plays"/>
    <x v="3375"/>
    <d v="2014-05-18T09:39:33"/>
  </r>
  <r>
    <x v="0"/>
    <s v="US"/>
    <s v="USD"/>
    <x v="3366"/>
    <n v="1424796594"/>
    <b v="0"/>
    <n v="19"/>
    <b v="1"/>
    <s v="theater/plays"/>
    <n v="1.0001249999999999"/>
    <n v="421.10526315789474"/>
    <x v="1"/>
    <s v="plays"/>
    <x v="3376"/>
    <d v="2015-04-25T10:49:54"/>
  </r>
  <r>
    <x v="0"/>
    <s v="GB"/>
    <s v="GBP"/>
    <x v="3367"/>
    <n v="1424280899"/>
    <b v="0"/>
    <n v="77"/>
    <b v="1"/>
    <s v="theater/plays"/>
    <n v="1.0105"/>
    <n v="104.98701298701299"/>
    <x v="1"/>
    <s v="plays"/>
    <x v="3377"/>
    <d v="2015-03-20T11:56:00"/>
  </r>
  <r>
    <x v="0"/>
    <s v="GB"/>
    <s v="GBP"/>
    <x v="3368"/>
    <n v="1407400306"/>
    <b v="0"/>
    <n v="21"/>
    <b v="1"/>
    <s v="theater/plays"/>
    <n v="1.0763636363636364"/>
    <n v="28.19047619047619"/>
    <x v="1"/>
    <s v="plays"/>
    <x v="3378"/>
    <d v="2014-08-31T08:08:00"/>
  </r>
  <r>
    <x v="0"/>
    <s v="GB"/>
    <s v="GBP"/>
    <x v="3369"/>
    <n v="1439122800"/>
    <b v="0"/>
    <n v="38"/>
    <b v="1"/>
    <s v="theater/plays"/>
    <n v="1.0365"/>
    <n v="54.55263157894737"/>
    <x v="1"/>
    <s v="plays"/>
    <x v="3379"/>
    <d v="2015-08-26T18:00:00"/>
  </r>
  <r>
    <x v="0"/>
    <s v="US"/>
    <s v="USD"/>
    <x v="3370"/>
    <n v="1414277578"/>
    <b v="0"/>
    <n v="28"/>
    <b v="1"/>
    <s v="theater/plays"/>
    <n v="1.0443333333333333"/>
    <n v="111.89285714285714"/>
    <x v="1"/>
    <s v="plays"/>
    <x v="3380"/>
    <d v="2014-11-29T18:52:58"/>
  </r>
  <r>
    <x v="0"/>
    <s v="US"/>
    <s v="USD"/>
    <x v="3371"/>
    <n v="1423455983"/>
    <b v="0"/>
    <n v="48"/>
    <b v="1"/>
    <s v="theater/plays"/>
    <n v="1.0225"/>
    <n v="85.208333333333329"/>
    <x v="1"/>
    <s v="plays"/>
    <x v="3381"/>
    <d v="2015-03-10T22:26:23"/>
  </r>
  <r>
    <x v="0"/>
    <s v="GB"/>
    <s v="GBP"/>
    <x v="3372"/>
    <n v="1467973256"/>
    <b v="0"/>
    <n v="46"/>
    <b v="1"/>
    <s v="theater/plays"/>
    <n v="1.0074285714285713"/>
    <n v="76.652173913043484"/>
    <x v="1"/>
    <s v="plays"/>
    <x v="3382"/>
    <d v="2016-08-01T17:59:00"/>
  </r>
  <r>
    <x v="0"/>
    <s v="US"/>
    <s v="USD"/>
    <x v="3373"/>
    <n v="1464979620"/>
    <b v="0"/>
    <n v="30"/>
    <b v="1"/>
    <s v="theater/plays"/>
    <n v="1.1171428571428572"/>
    <n v="65.166666666666671"/>
    <x v="1"/>
    <s v="plays"/>
    <x v="3383"/>
    <d v="2016-06-23T13:47:00"/>
  </r>
  <r>
    <x v="0"/>
    <s v="US"/>
    <s v="USD"/>
    <x v="3374"/>
    <n v="1444874768"/>
    <b v="0"/>
    <n v="64"/>
    <b v="1"/>
    <s v="theater/plays"/>
    <n v="1.0001100000000001"/>
    <n v="93.760312499999998"/>
    <x v="1"/>
    <s v="plays"/>
    <x v="3384"/>
    <d v="2015-11-20T22:00:00"/>
  </r>
  <r>
    <x v="0"/>
    <s v="US"/>
    <s v="USD"/>
    <x v="3375"/>
    <n v="1415652552"/>
    <b v="0"/>
    <n v="15"/>
    <b v="1"/>
    <s v="theater/plays"/>
    <n v="1"/>
    <n v="133.33333333333334"/>
    <x v="1"/>
    <s v="plays"/>
    <x v="3385"/>
    <d v="2014-12-10T15:49:12"/>
  </r>
  <r>
    <x v="0"/>
    <s v="US"/>
    <s v="USD"/>
    <x v="3376"/>
    <n v="1415028506"/>
    <b v="0"/>
    <n v="41"/>
    <b v="1"/>
    <s v="theater/plays"/>
    <n v="1.05"/>
    <n v="51.219512195121951"/>
    <x v="1"/>
    <s v="plays"/>
    <x v="3386"/>
    <d v="2014-12-03T10:28:26"/>
  </r>
  <r>
    <x v="0"/>
    <s v="US"/>
    <s v="USD"/>
    <x v="3377"/>
    <n v="1415125088"/>
    <b v="0"/>
    <n v="35"/>
    <b v="1"/>
    <s v="theater/plays"/>
    <n v="1.1686666666666667"/>
    <n v="100.17142857142858"/>
    <x v="1"/>
    <s v="plays"/>
    <x v="3387"/>
    <d v="2014-12-14T13:18:08"/>
  </r>
  <r>
    <x v="0"/>
    <s v="GB"/>
    <s v="GBP"/>
    <x v="3378"/>
    <n v="1432033441"/>
    <b v="0"/>
    <n v="45"/>
    <b v="1"/>
    <s v="theater/plays"/>
    <n v="1.038"/>
    <n v="34.6"/>
    <x v="1"/>
    <s v="plays"/>
    <x v="3388"/>
    <d v="2015-06-18T06:04:01"/>
  </r>
  <r>
    <x v="0"/>
    <s v="US"/>
    <s v="USD"/>
    <x v="3379"/>
    <n v="1462368682"/>
    <b v="0"/>
    <n v="62"/>
    <b v="1"/>
    <s v="theater/plays"/>
    <n v="1.145"/>
    <n v="184.67741935483872"/>
    <x v="1"/>
    <s v="plays"/>
    <x v="3389"/>
    <d v="2016-06-03T08:31:22"/>
  </r>
  <r>
    <x v="0"/>
    <s v="US"/>
    <s v="USD"/>
    <x v="3380"/>
    <n v="1403721345"/>
    <b v="0"/>
    <n v="22"/>
    <b v="1"/>
    <s v="theater/plays"/>
    <n v="1.024"/>
    <n v="69.818181818181813"/>
    <x v="1"/>
    <s v="plays"/>
    <x v="3390"/>
    <d v="2014-07-10T13:35:45"/>
  </r>
  <r>
    <x v="0"/>
    <s v="US"/>
    <s v="USD"/>
    <x v="3381"/>
    <n v="1404997548"/>
    <b v="0"/>
    <n v="18"/>
    <b v="1"/>
    <s v="theater/plays"/>
    <n v="2.23"/>
    <n v="61.944444444444443"/>
    <x v="1"/>
    <s v="plays"/>
    <x v="3391"/>
    <d v="2014-08-08T17:28:00"/>
  </r>
  <r>
    <x v="0"/>
    <s v="GB"/>
    <s v="GBP"/>
    <x v="3382"/>
    <n v="1458245855"/>
    <b v="0"/>
    <n v="12"/>
    <b v="1"/>
    <s v="theater/plays"/>
    <n v="1"/>
    <n v="41.666666666666664"/>
    <x v="1"/>
    <s v="plays"/>
    <x v="3392"/>
    <d v="2016-05-06T15:17:35"/>
  </r>
  <r>
    <x v="0"/>
    <s v="US"/>
    <s v="USD"/>
    <x v="3383"/>
    <n v="1413065230"/>
    <b v="0"/>
    <n v="44"/>
    <b v="1"/>
    <s v="theater/plays"/>
    <n v="1.0580000000000001"/>
    <n v="36.06818181818182"/>
    <x v="1"/>
    <s v="plays"/>
    <x v="3393"/>
    <d v="2014-11-05T19:46:00"/>
  </r>
  <r>
    <x v="0"/>
    <s v="GB"/>
    <s v="GBP"/>
    <x v="3384"/>
    <n v="1403878645"/>
    <b v="0"/>
    <n v="27"/>
    <b v="1"/>
    <s v="theater/plays"/>
    <n v="1.4236363636363636"/>
    <n v="29"/>
    <x v="1"/>
    <s v="plays"/>
    <x v="3394"/>
    <d v="2014-07-27T09:17:25"/>
  </r>
  <r>
    <x v="0"/>
    <s v="GB"/>
    <s v="GBP"/>
    <x v="3385"/>
    <n v="1431795944"/>
    <b v="0"/>
    <n v="38"/>
    <b v="1"/>
    <s v="theater/plays"/>
    <n v="1.84"/>
    <n v="24.210526315789473"/>
    <x v="1"/>
    <s v="plays"/>
    <x v="3395"/>
    <d v="2015-05-30T13:10:00"/>
  </r>
  <r>
    <x v="0"/>
    <s v="US"/>
    <s v="USD"/>
    <x v="2806"/>
    <n v="1399286589"/>
    <b v="0"/>
    <n v="28"/>
    <b v="1"/>
    <s v="theater/plays"/>
    <n v="1.0433333333333332"/>
    <n v="55.892857142857146"/>
    <x v="1"/>
    <s v="plays"/>
    <x v="3396"/>
    <d v="2014-05-31T22:59:00"/>
  </r>
  <r>
    <x v="0"/>
    <s v="GB"/>
    <s v="GBP"/>
    <x v="3386"/>
    <n v="1452338929"/>
    <b v="0"/>
    <n v="24"/>
    <b v="1"/>
    <s v="theater/plays"/>
    <n v="1.1200000000000001"/>
    <n v="11.666666666666666"/>
    <x v="1"/>
    <s v="plays"/>
    <x v="3397"/>
    <d v="2016-02-18T17:00:00"/>
  </r>
  <r>
    <x v="0"/>
    <s v="US"/>
    <s v="USD"/>
    <x v="3387"/>
    <n v="1414605776"/>
    <b v="0"/>
    <n v="65"/>
    <b v="1"/>
    <s v="theater/plays"/>
    <n v="1.1107499999999999"/>
    <n v="68.353846153846149"/>
    <x v="1"/>
    <s v="plays"/>
    <x v="3398"/>
    <d v="2014-11-21T12:00:00"/>
  </r>
  <r>
    <x v="0"/>
    <s v="GB"/>
    <s v="GBP"/>
    <x v="3388"/>
    <n v="1421964325"/>
    <b v="0"/>
    <n v="46"/>
    <b v="1"/>
    <s v="theater/plays"/>
    <n v="1.0375000000000001"/>
    <n v="27.065217391304348"/>
    <x v="1"/>
    <s v="plays"/>
    <x v="3399"/>
    <d v="2015-02-21T17:05:25"/>
  </r>
  <r>
    <x v="0"/>
    <s v="US"/>
    <s v="USD"/>
    <x v="3389"/>
    <n v="1405378414"/>
    <b v="0"/>
    <n v="85"/>
    <b v="1"/>
    <s v="theater/plays"/>
    <n v="1.0041"/>
    <n v="118.12941176470588"/>
    <x v="1"/>
    <s v="plays"/>
    <x v="3400"/>
    <d v="2014-08-28T17:53:34"/>
  </r>
  <r>
    <x v="0"/>
    <s v="GB"/>
    <s v="GBP"/>
    <x v="3390"/>
    <n v="1436376146"/>
    <b v="0"/>
    <n v="66"/>
    <b v="1"/>
    <s v="theater/plays"/>
    <n v="1.0186206896551724"/>
    <n v="44.757575757575758"/>
    <x v="1"/>
    <s v="plays"/>
    <x v="3401"/>
    <d v="2015-08-07T12:22:26"/>
  </r>
  <r>
    <x v="0"/>
    <s v="US"/>
    <s v="USD"/>
    <x v="3391"/>
    <n v="1444747843"/>
    <b v="0"/>
    <n v="165"/>
    <b v="1"/>
    <s v="theater/plays"/>
    <n v="1.0976666666666666"/>
    <n v="99.787878787878782"/>
    <x v="1"/>
    <s v="plays"/>
    <x v="3402"/>
    <d v="2015-11-11T21:31:00"/>
  </r>
  <r>
    <x v="0"/>
    <s v="GB"/>
    <s v="GBP"/>
    <x v="3392"/>
    <n v="1432638324"/>
    <b v="0"/>
    <n v="17"/>
    <b v="1"/>
    <s v="theater/plays"/>
    <n v="1"/>
    <n v="117.64705882352941"/>
    <x v="1"/>
    <s v="plays"/>
    <x v="3403"/>
    <d v="2015-06-25T06:05:24"/>
  </r>
  <r>
    <x v="0"/>
    <s v="US"/>
    <s v="USD"/>
    <x v="3393"/>
    <n v="1432814702"/>
    <b v="0"/>
    <n v="3"/>
    <b v="1"/>
    <s v="theater/plays"/>
    <n v="1.22"/>
    <n v="203.33333333333334"/>
    <x v="1"/>
    <s v="plays"/>
    <x v="3404"/>
    <d v="2015-06-17T07:05:02"/>
  </r>
  <r>
    <x v="0"/>
    <s v="GB"/>
    <s v="GBP"/>
    <x v="3394"/>
    <n v="1455063886"/>
    <b v="0"/>
    <n v="17"/>
    <b v="1"/>
    <s v="theater/plays"/>
    <n v="1.3757142857142857"/>
    <n v="28.323529411764707"/>
    <x v="1"/>
    <s v="plays"/>
    <x v="3405"/>
    <d v="2016-03-01T18:59:00"/>
  </r>
  <r>
    <x v="0"/>
    <s v="US"/>
    <s v="USD"/>
    <x v="3395"/>
    <n v="1401623376"/>
    <b v="0"/>
    <n v="91"/>
    <b v="1"/>
    <s v="theater/plays"/>
    <n v="1.0031000000000001"/>
    <n v="110.23076923076923"/>
    <x v="1"/>
    <s v="plays"/>
    <x v="3406"/>
    <d v="2014-07-16T06:49:36"/>
  </r>
  <r>
    <x v="0"/>
    <s v="GB"/>
    <s v="GBP"/>
    <x v="3396"/>
    <n v="1402049289"/>
    <b v="0"/>
    <n v="67"/>
    <b v="1"/>
    <s v="theater/plays"/>
    <n v="1.071"/>
    <n v="31.970149253731343"/>
    <x v="1"/>
    <s v="plays"/>
    <x v="3407"/>
    <d v="2014-07-06T05:08:09"/>
  </r>
  <r>
    <x v="0"/>
    <s v="US"/>
    <s v="USD"/>
    <x v="3397"/>
    <n v="1403135304"/>
    <b v="0"/>
    <n v="18"/>
    <b v="1"/>
    <s v="theater/plays"/>
    <n v="2.11"/>
    <n v="58.611111111111114"/>
    <x v="1"/>
    <s v="plays"/>
    <x v="3408"/>
    <d v="2014-07-18T18:48:24"/>
  </r>
  <r>
    <x v="0"/>
    <s v="GB"/>
    <s v="GBP"/>
    <x v="3398"/>
    <n v="1466710358"/>
    <b v="0"/>
    <n v="21"/>
    <b v="1"/>
    <s v="theater/plays"/>
    <n v="1.236"/>
    <n v="29.428571428571427"/>
    <x v="1"/>
    <s v="plays"/>
    <x v="3409"/>
    <d v="2016-07-31T15:58:00"/>
  </r>
  <r>
    <x v="0"/>
    <s v="US"/>
    <s v="USD"/>
    <x v="3399"/>
    <n v="1462841990"/>
    <b v="0"/>
    <n v="40"/>
    <b v="1"/>
    <s v="theater/plays"/>
    <n v="1.085"/>
    <n v="81.375"/>
    <x v="1"/>
    <s v="plays"/>
    <x v="3410"/>
    <d v="2016-06-06T02:00:00"/>
  </r>
  <r>
    <x v="0"/>
    <s v="US"/>
    <s v="USD"/>
    <x v="3400"/>
    <n v="1442536372"/>
    <b v="0"/>
    <n v="78"/>
    <b v="1"/>
    <s v="theater/plays"/>
    <n v="1.0356666666666667"/>
    <n v="199.16666666666666"/>
    <x v="1"/>
    <s v="plays"/>
    <x v="3411"/>
    <d v="2015-10-07T19:32:52"/>
  </r>
  <r>
    <x v="0"/>
    <s v="GB"/>
    <s v="GBP"/>
    <x v="3401"/>
    <n v="1409266862"/>
    <b v="0"/>
    <n v="26"/>
    <b v="1"/>
    <s v="theater/plays"/>
    <n v="1"/>
    <n v="115.38461538461539"/>
    <x v="1"/>
    <s v="plays"/>
    <x v="3412"/>
    <d v="2014-09-27T18:01:02"/>
  </r>
  <r>
    <x v="0"/>
    <s v="US"/>
    <s v="USD"/>
    <x v="3402"/>
    <n v="1424280938"/>
    <b v="0"/>
    <n v="14"/>
    <b v="1"/>
    <s v="theater/plays"/>
    <n v="1.3"/>
    <n v="46.428571428571431"/>
    <x v="1"/>
    <s v="plays"/>
    <x v="3413"/>
    <d v="2015-02-27T23:59:00"/>
  </r>
  <r>
    <x v="0"/>
    <s v="US"/>
    <s v="USD"/>
    <x v="3403"/>
    <n v="1478030325"/>
    <b v="0"/>
    <n v="44"/>
    <b v="1"/>
    <s v="theater/plays"/>
    <n v="1.0349999999999999"/>
    <n v="70.568181818181813"/>
    <x v="1"/>
    <s v="plays"/>
    <x v="3414"/>
    <d v="2016-12-01T02:59:00"/>
  </r>
  <r>
    <x v="0"/>
    <s v="US"/>
    <s v="USD"/>
    <x v="3404"/>
    <n v="1459999656"/>
    <b v="0"/>
    <n v="9"/>
    <b v="1"/>
    <s v="theater/plays"/>
    <n v="1"/>
    <n v="22.222222222222221"/>
    <x v="1"/>
    <s v="plays"/>
    <x v="3415"/>
    <d v="2016-04-17T18:30:00"/>
  </r>
  <r>
    <x v="0"/>
    <s v="GB"/>
    <s v="GBP"/>
    <x v="3405"/>
    <n v="1427363645"/>
    <b v="0"/>
    <n v="30"/>
    <b v="1"/>
    <s v="theater/plays"/>
    <n v="1.196"/>
    <n v="159.46666666666667"/>
    <x v="1"/>
    <s v="plays"/>
    <x v="3416"/>
    <d v="2015-04-23T13:30:00"/>
  </r>
  <r>
    <x v="0"/>
    <s v="US"/>
    <s v="USD"/>
    <x v="3406"/>
    <n v="1410558948"/>
    <b v="0"/>
    <n v="45"/>
    <b v="1"/>
    <s v="theater/plays"/>
    <n v="1.0000058823529412"/>
    <n v="37.777999999999999"/>
    <x v="1"/>
    <s v="plays"/>
    <x v="3417"/>
    <d v="2014-10-25T19:43:00"/>
  </r>
  <r>
    <x v="0"/>
    <s v="US"/>
    <s v="USD"/>
    <x v="3407"/>
    <n v="1398283307"/>
    <b v="0"/>
    <n v="56"/>
    <b v="1"/>
    <s v="theater/plays"/>
    <n v="1.00875"/>
    <n v="72.053571428571431"/>
    <x v="1"/>
    <s v="plays"/>
    <x v="3418"/>
    <d v="2014-05-23T15:01:47"/>
  </r>
  <r>
    <x v="0"/>
    <s v="IE"/>
    <s v="EUR"/>
    <x v="3408"/>
    <n v="1458416585"/>
    <b v="0"/>
    <n v="46"/>
    <b v="1"/>
    <s v="theater/plays"/>
    <n v="1.0654545454545454"/>
    <n v="63.695652173913047"/>
    <x v="1"/>
    <s v="plays"/>
    <x v="3419"/>
    <d v="2016-04-06T16:30:00"/>
  </r>
  <r>
    <x v="0"/>
    <s v="GB"/>
    <s v="GBP"/>
    <x v="3409"/>
    <n v="1454638202"/>
    <b v="0"/>
    <n v="34"/>
    <b v="1"/>
    <s v="theater/plays"/>
    <n v="1.38"/>
    <n v="28.411764705882351"/>
    <x v="1"/>
    <s v="plays"/>
    <x v="3420"/>
    <d v="2016-02-13T19:00:00"/>
  </r>
  <r>
    <x v="0"/>
    <s v="US"/>
    <s v="USD"/>
    <x v="3410"/>
    <n v="1422903563"/>
    <b v="0"/>
    <n v="98"/>
    <b v="1"/>
    <s v="theater/plays"/>
    <n v="1.0115000000000001"/>
    <n v="103.21428571428571"/>
    <x v="1"/>
    <s v="plays"/>
    <x v="3421"/>
    <d v="2015-03-04T13:59:23"/>
  </r>
  <r>
    <x v="0"/>
    <s v="GB"/>
    <s v="GBP"/>
    <x v="2232"/>
    <n v="1447594176"/>
    <b v="0"/>
    <n v="46"/>
    <b v="1"/>
    <s v="theater/plays"/>
    <n v="1.091"/>
    <n v="71.152173913043484"/>
    <x v="1"/>
    <s v="plays"/>
    <x v="3422"/>
    <d v="2015-12-13T19:00:00"/>
  </r>
  <r>
    <x v="0"/>
    <s v="US"/>
    <s v="USD"/>
    <x v="3411"/>
    <n v="1427320341"/>
    <b v="0"/>
    <n v="10"/>
    <b v="1"/>
    <s v="theater/plays"/>
    <n v="1.4"/>
    <n v="35"/>
    <x v="1"/>
    <s v="plays"/>
    <x v="3423"/>
    <d v="2015-04-24T16:52:21"/>
  </r>
  <r>
    <x v="0"/>
    <s v="US"/>
    <s v="USD"/>
    <x v="3412"/>
    <n v="1421252084"/>
    <b v="0"/>
    <n v="76"/>
    <b v="1"/>
    <s v="theater/plays"/>
    <n v="1.0358333333333334"/>
    <n v="81.776315789473685"/>
    <x v="1"/>
    <s v="plays"/>
    <x v="3424"/>
    <d v="2015-02-05T01:59:00"/>
  </r>
  <r>
    <x v="0"/>
    <s v="US"/>
    <s v="USD"/>
    <x v="3413"/>
    <n v="1409669336"/>
    <b v="0"/>
    <n v="104"/>
    <b v="1"/>
    <s v="theater/plays"/>
    <n v="1.0297033333333332"/>
    <n v="297.02980769230766"/>
    <x v="1"/>
    <s v="plays"/>
    <x v="3425"/>
    <d v="2014-10-04T09:48:56"/>
  </r>
  <r>
    <x v="0"/>
    <s v="US"/>
    <s v="USD"/>
    <x v="3414"/>
    <n v="1409620903"/>
    <b v="0"/>
    <n v="87"/>
    <b v="1"/>
    <s v="theater/plays"/>
    <n v="1.0813333333333333"/>
    <n v="46.609195402298852"/>
    <x v="1"/>
    <s v="plays"/>
    <x v="3426"/>
    <d v="2014-09-20T21:00:00"/>
  </r>
  <r>
    <x v="0"/>
    <s v="GB"/>
    <s v="GBP"/>
    <x v="3415"/>
    <n v="1401722952"/>
    <b v="0"/>
    <n v="29"/>
    <b v="1"/>
    <s v="theater/plays"/>
    <n v="1"/>
    <n v="51.724137931034484"/>
    <x v="1"/>
    <s v="plays"/>
    <x v="3427"/>
    <d v="2014-07-02T10:29:12"/>
  </r>
  <r>
    <x v="0"/>
    <s v="GB"/>
    <s v="GBP"/>
    <x v="3416"/>
    <n v="1422983847"/>
    <b v="0"/>
    <n v="51"/>
    <b v="1"/>
    <s v="theater/plays"/>
    <n v="1.0275000000000001"/>
    <n v="40.294117647058826"/>
    <x v="1"/>
    <s v="plays"/>
    <x v="3428"/>
    <d v="2015-02-28T12:00:00"/>
  </r>
  <r>
    <x v="0"/>
    <s v="GB"/>
    <s v="GBP"/>
    <x v="3417"/>
    <n v="1476837061"/>
    <b v="0"/>
    <n v="12"/>
    <b v="1"/>
    <s v="theater/plays"/>
    <n v="1.3"/>
    <n v="16.25"/>
    <x v="1"/>
    <s v="plays"/>
    <x v="3429"/>
    <d v="2016-11-01T19:31:01"/>
  </r>
  <r>
    <x v="0"/>
    <s v="GB"/>
    <s v="GBP"/>
    <x v="3418"/>
    <n v="1404168101"/>
    <b v="0"/>
    <n v="72"/>
    <b v="1"/>
    <s v="theater/plays"/>
    <n v="1.0854949999999999"/>
    <n v="30.152638888888887"/>
    <x v="1"/>
    <s v="plays"/>
    <x v="3430"/>
    <d v="2014-07-30T17:41:41"/>
  </r>
  <r>
    <x v="0"/>
    <s v="US"/>
    <s v="USD"/>
    <x v="3419"/>
    <n v="1405791153"/>
    <b v="0"/>
    <n v="21"/>
    <b v="1"/>
    <s v="theater/plays"/>
    <n v="1"/>
    <n v="95.238095238095241"/>
    <x v="1"/>
    <s v="plays"/>
    <x v="3431"/>
    <d v="2014-08-18T12:32:33"/>
  </r>
  <r>
    <x v="0"/>
    <s v="US"/>
    <s v="USD"/>
    <x v="3420"/>
    <n v="1452520614"/>
    <b v="0"/>
    <n v="42"/>
    <b v="1"/>
    <s v="theater/plays"/>
    <n v="1.0965"/>
    <n v="52.214285714285715"/>
    <x v="1"/>
    <s v="plays"/>
    <x v="3432"/>
    <d v="2016-02-05T17:00:00"/>
  </r>
  <r>
    <x v="0"/>
    <s v="US"/>
    <s v="USD"/>
    <x v="3421"/>
    <n v="1400290255"/>
    <b v="0"/>
    <n v="71"/>
    <b v="1"/>
    <s v="theater/plays"/>
    <n v="1.0026315789473683"/>
    <n v="134.1549295774648"/>
    <x v="1"/>
    <s v="plays"/>
    <x v="3433"/>
    <d v="2014-06-16T22:00:00"/>
  </r>
  <r>
    <x v="0"/>
    <s v="US"/>
    <s v="USD"/>
    <x v="3422"/>
    <n v="1402391269"/>
    <b v="0"/>
    <n v="168"/>
    <b v="1"/>
    <s v="theater/plays"/>
    <n v="1.0555000000000001"/>
    <n v="62.827380952380949"/>
    <x v="1"/>
    <s v="plays"/>
    <x v="3434"/>
    <d v="2014-07-10T04:07:49"/>
  </r>
  <r>
    <x v="0"/>
    <s v="US"/>
    <s v="USD"/>
    <x v="3423"/>
    <n v="1469112493"/>
    <b v="0"/>
    <n v="19"/>
    <b v="1"/>
    <s v="theater/plays"/>
    <n v="1.1200000000000001"/>
    <n v="58.94736842105263"/>
    <x v="1"/>
    <s v="plays"/>
    <x v="3435"/>
    <d v="2016-08-06T22:00:00"/>
  </r>
  <r>
    <x v="0"/>
    <s v="US"/>
    <s v="USD"/>
    <x v="3424"/>
    <n v="1406811593"/>
    <b v="0"/>
    <n v="37"/>
    <b v="1"/>
    <s v="theater/plays"/>
    <n v="1.0589999999999999"/>
    <n v="143.1081081081081"/>
    <x v="1"/>
    <s v="plays"/>
    <x v="3436"/>
    <d v="2014-08-21T11:28:00"/>
  </r>
  <r>
    <x v="0"/>
    <s v="US"/>
    <s v="USD"/>
    <x v="3425"/>
    <n v="1437411820"/>
    <b v="0"/>
    <n v="36"/>
    <b v="1"/>
    <s v="theater/plays"/>
    <n v="1.01"/>
    <n v="84.166666666666671"/>
    <x v="1"/>
    <s v="plays"/>
    <x v="3437"/>
    <d v="2015-08-19T12:03:40"/>
  </r>
  <r>
    <x v="0"/>
    <s v="GB"/>
    <s v="GBP"/>
    <x v="3426"/>
    <n v="1428358567"/>
    <b v="0"/>
    <n v="14"/>
    <b v="1"/>
    <s v="theater/plays"/>
    <n v="1.042"/>
    <n v="186.07142857142858"/>
    <x v="1"/>
    <s v="plays"/>
    <x v="3438"/>
    <d v="2015-05-02T16:00:00"/>
  </r>
  <r>
    <x v="0"/>
    <s v="US"/>
    <s v="USD"/>
    <x v="3427"/>
    <n v="1452030730"/>
    <b v="0"/>
    <n v="18"/>
    <b v="1"/>
    <s v="theater/plays"/>
    <n v="1.3467833333333334"/>
    <n v="89.785555555555561"/>
    <x v="1"/>
    <s v="plays"/>
    <x v="3439"/>
    <d v="2016-01-18T23:59:00"/>
  </r>
  <r>
    <x v="0"/>
    <s v="US"/>
    <s v="USD"/>
    <x v="3428"/>
    <n v="1403146628"/>
    <b v="0"/>
    <n v="82"/>
    <b v="1"/>
    <s v="theater/plays"/>
    <n v="1.052184"/>
    <n v="64.157560975609755"/>
    <x v="1"/>
    <s v="plays"/>
    <x v="3440"/>
    <d v="2014-07-11T11:15:00"/>
  </r>
  <r>
    <x v="0"/>
    <s v="US"/>
    <s v="USD"/>
    <x v="3429"/>
    <n v="1445077121"/>
    <b v="0"/>
    <n v="43"/>
    <b v="1"/>
    <s v="theater/plays"/>
    <n v="1.026"/>
    <n v="59.651162790697676"/>
    <x v="1"/>
    <s v="plays"/>
    <x v="3441"/>
    <d v="2015-11-13T15:17:00"/>
  </r>
  <r>
    <x v="0"/>
    <s v="US"/>
    <s v="USD"/>
    <x v="3430"/>
    <n v="1430424672"/>
    <b v="0"/>
    <n v="8"/>
    <b v="1"/>
    <s v="theater/plays"/>
    <n v="1"/>
    <n v="31.25"/>
    <x v="1"/>
    <s v="plays"/>
    <x v="3442"/>
    <d v="2015-05-30T15:11:12"/>
  </r>
  <r>
    <x v="0"/>
    <s v="US"/>
    <s v="USD"/>
    <x v="3431"/>
    <n v="1407674146"/>
    <b v="0"/>
    <n v="45"/>
    <b v="1"/>
    <s v="theater/plays"/>
    <n v="1.855"/>
    <n v="41.222222222222221"/>
    <x v="1"/>
    <s v="plays"/>
    <x v="3443"/>
    <d v="2014-09-09T07:35:46"/>
  </r>
  <r>
    <x v="0"/>
    <s v="AU"/>
    <s v="AUD"/>
    <x v="3432"/>
    <n v="1464677986"/>
    <b v="0"/>
    <n v="20"/>
    <b v="1"/>
    <s v="theater/plays"/>
    <n v="2.89"/>
    <n v="43.35"/>
    <x v="1"/>
    <s v="plays"/>
    <x v="3444"/>
    <d v="2016-06-08T08:59:00"/>
  </r>
  <r>
    <x v="0"/>
    <s v="GB"/>
    <s v="GBP"/>
    <x v="3433"/>
    <n v="1443185036"/>
    <b v="0"/>
    <n v="31"/>
    <b v="1"/>
    <s v="theater/plays"/>
    <n v="1"/>
    <n v="64.516129032258064"/>
    <x v="1"/>
    <s v="plays"/>
    <x v="3445"/>
    <d v="2015-10-23T07:43:56"/>
  </r>
  <r>
    <x v="0"/>
    <s v="GB"/>
    <s v="GBP"/>
    <x v="3434"/>
    <n v="1421092725"/>
    <b v="0"/>
    <n v="25"/>
    <b v="1"/>
    <s v="theater/plays"/>
    <n v="1.0820000000000001"/>
    <n v="43.28"/>
    <x v="1"/>
    <s v="plays"/>
    <x v="3446"/>
    <d v="2015-02-05T07:20:00"/>
  </r>
  <r>
    <x v="0"/>
    <s v="US"/>
    <s v="USD"/>
    <x v="3435"/>
    <n v="1454448012"/>
    <b v="0"/>
    <n v="14"/>
    <b v="1"/>
    <s v="theater/plays"/>
    <n v="1.0780000000000001"/>
    <n v="77"/>
    <x v="1"/>
    <s v="plays"/>
    <x v="3447"/>
    <d v="2016-03-18T15:20:12"/>
  </r>
  <r>
    <x v="0"/>
    <s v="US"/>
    <s v="USD"/>
    <x v="3436"/>
    <n v="1416192689"/>
    <b v="0"/>
    <n v="45"/>
    <b v="1"/>
    <s v="theater/plays"/>
    <n v="1.0976190476190477"/>
    <n v="51.222222222222221"/>
    <x v="1"/>
    <s v="plays"/>
    <x v="3448"/>
    <d v="2014-12-16T21:51:29"/>
  </r>
  <r>
    <x v="0"/>
    <s v="US"/>
    <s v="USD"/>
    <x v="3437"/>
    <n v="1465607738"/>
    <b v="0"/>
    <n v="20"/>
    <b v="1"/>
    <s v="theater/plays"/>
    <n v="1.70625"/>
    <n v="68.25"/>
    <x v="1"/>
    <s v="plays"/>
    <x v="3449"/>
    <d v="2016-07-08T23:00:00"/>
  </r>
  <r>
    <x v="0"/>
    <s v="GB"/>
    <s v="GBP"/>
    <x v="3438"/>
    <n v="1422809671"/>
    <b v="0"/>
    <n v="39"/>
    <b v="1"/>
    <s v="theater/plays"/>
    <n v="1.52"/>
    <n v="19.487179487179485"/>
    <x v="1"/>
    <s v="plays"/>
    <x v="3450"/>
    <d v="2015-04-02T10:54:31"/>
  </r>
  <r>
    <x v="0"/>
    <s v="US"/>
    <s v="USD"/>
    <x v="3439"/>
    <n v="1427304127"/>
    <b v="0"/>
    <n v="16"/>
    <b v="1"/>
    <s v="theater/plays"/>
    <n v="1.0123076923076924"/>
    <n v="41.125"/>
    <x v="1"/>
    <s v="plays"/>
    <x v="3451"/>
    <d v="2015-04-21T12:22:07"/>
  </r>
  <r>
    <x v="0"/>
    <s v="US"/>
    <s v="USD"/>
    <x v="3440"/>
    <n v="1404141626"/>
    <b v="0"/>
    <n v="37"/>
    <b v="1"/>
    <s v="theater/plays"/>
    <n v="1.532"/>
    <n v="41.405405405405403"/>
    <x v="1"/>
    <s v="plays"/>
    <x v="3452"/>
    <d v="2014-07-22T22:59:00"/>
  </r>
  <r>
    <x v="0"/>
    <s v="GB"/>
    <s v="GBP"/>
    <x v="3441"/>
    <n v="1465946956"/>
    <b v="0"/>
    <n v="14"/>
    <b v="1"/>
    <s v="theater/plays"/>
    <n v="1.2833333333333334"/>
    <n v="27.5"/>
    <x v="1"/>
    <s v="plays"/>
    <x v="3453"/>
    <d v="2016-08-13T18:29:16"/>
  </r>
  <r>
    <x v="0"/>
    <s v="GB"/>
    <s v="GBP"/>
    <x v="3442"/>
    <n v="1404233159"/>
    <b v="0"/>
    <n v="21"/>
    <b v="1"/>
    <s v="theater/plays"/>
    <n v="1.0071428571428571"/>
    <n v="33.571428571428569"/>
    <x v="1"/>
    <s v="plays"/>
    <x v="3454"/>
    <d v="2014-07-31T11:45:59"/>
  </r>
  <r>
    <x v="0"/>
    <s v="US"/>
    <s v="USD"/>
    <x v="3443"/>
    <n v="1473789627"/>
    <b v="0"/>
    <n v="69"/>
    <b v="1"/>
    <s v="theater/plays"/>
    <n v="1.0065"/>
    <n v="145.86956521739131"/>
    <x v="1"/>
    <s v="plays"/>
    <x v="3455"/>
    <d v="2016-10-13T13:00:27"/>
  </r>
  <r>
    <x v="0"/>
    <s v="US"/>
    <s v="USD"/>
    <x v="3444"/>
    <n v="1404190567"/>
    <b v="0"/>
    <n v="16"/>
    <b v="1"/>
    <s v="theater/plays"/>
    <n v="1.913"/>
    <n v="358.6875"/>
    <x v="1"/>
    <s v="plays"/>
    <x v="3456"/>
    <d v="2014-08-01T01:59:00"/>
  </r>
  <r>
    <x v="0"/>
    <s v="US"/>
    <s v="USD"/>
    <x v="3445"/>
    <n v="1421081857"/>
    <b v="0"/>
    <n v="55"/>
    <b v="1"/>
    <s v="theater/plays"/>
    <n v="1.4019999999999999"/>
    <n v="50.981818181818184"/>
    <x v="1"/>
    <s v="plays"/>
    <x v="3457"/>
    <d v="2015-02-12T00:59:00"/>
  </r>
  <r>
    <x v="0"/>
    <s v="US"/>
    <s v="USD"/>
    <x v="3446"/>
    <n v="1420606303"/>
    <b v="0"/>
    <n v="27"/>
    <b v="1"/>
    <s v="theater/plays"/>
    <n v="1.2433537832310839"/>
    <n v="45.037037037037038"/>
    <x v="1"/>
    <s v="plays"/>
    <x v="3458"/>
    <d v="2015-02-02T23:27:00"/>
  </r>
  <r>
    <x v="0"/>
    <s v="GB"/>
    <s v="GBP"/>
    <x v="3447"/>
    <n v="1461151860"/>
    <b v="0"/>
    <n v="36"/>
    <b v="1"/>
    <s v="theater/plays"/>
    <n v="1.262"/>
    <n v="17.527777777777779"/>
    <x v="1"/>
    <s v="plays"/>
    <x v="3459"/>
    <d v="2016-05-20T06:31:00"/>
  </r>
  <r>
    <x v="0"/>
    <s v="GB"/>
    <s v="GBP"/>
    <x v="3448"/>
    <n v="1406896752"/>
    <b v="0"/>
    <n v="19"/>
    <b v="1"/>
    <s v="theater/plays"/>
    <n v="1.9"/>
    <n v="50"/>
    <x v="1"/>
    <s v="plays"/>
    <x v="3460"/>
    <d v="2014-08-15T07:39:12"/>
  </r>
  <r>
    <x v="0"/>
    <s v="US"/>
    <s v="USD"/>
    <x v="3449"/>
    <n v="1475248279"/>
    <b v="0"/>
    <n v="12"/>
    <b v="1"/>
    <s v="theater/plays"/>
    <n v="1.39"/>
    <n v="57.916666666666664"/>
    <x v="1"/>
    <s v="plays"/>
    <x v="3461"/>
    <d v="2016-10-28T22:00:00"/>
  </r>
  <r>
    <x v="0"/>
    <s v="US"/>
    <s v="USD"/>
    <x v="3450"/>
    <n v="1435181628"/>
    <b v="0"/>
    <n v="17"/>
    <b v="1"/>
    <s v="theater/plays"/>
    <n v="2.02"/>
    <n v="29.705882352941178"/>
    <x v="1"/>
    <s v="plays"/>
    <x v="3462"/>
    <d v="2015-07-10T13:00:00"/>
  </r>
  <r>
    <x v="0"/>
    <s v="CA"/>
    <s v="CAD"/>
    <x v="3451"/>
    <n v="1472594585"/>
    <b v="0"/>
    <n v="114"/>
    <b v="1"/>
    <s v="theater/plays"/>
    <n v="1.0338000000000001"/>
    <n v="90.684210526315795"/>
    <x v="1"/>
    <s v="plays"/>
    <x v="3463"/>
    <d v="2016-10-10T22:59:00"/>
  </r>
  <r>
    <x v="0"/>
    <s v="US"/>
    <s v="USD"/>
    <x v="3452"/>
    <n v="1469329637"/>
    <b v="0"/>
    <n v="93"/>
    <b v="1"/>
    <s v="theater/plays"/>
    <n v="1.023236"/>
    <n v="55.012688172043013"/>
    <x v="1"/>
    <s v="plays"/>
    <x v="3464"/>
    <d v="2016-08-22T22:07:17"/>
  </r>
  <r>
    <x v="0"/>
    <s v="GB"/>
    <s v="GBP"/>
    <x v="3453"/>
    <n v="1436972472"/>
    <b v="0"/>
    <n v="36"/>
    <b v="1"/>
    <s v="theater/plays"/>
    <n v="1.03"/>
    <n v="57.222222222222221"/>
    <x v="1"/>
    <s v="plays"/>
    <x v="3465"/>
    <d v="2015-08-09T11:00:00"/>
  </r>
  <r>
    <x v="0"/>
    <s v="US"/>
    <s v="USD"/>
    <x v="3454"/>
    <n v="1455928050"/>
    <b v="0"/>
    <n v="61"/>
    <b v="1"/>
    <s v="theater/plays"/>
    <n v="1.2714285714285714"/>
    <n v="72.950819672131146"/>
    <x v="1"/>
    <s v="plays"/>
    <x v="3466"/>
    <d v="2016-04-19T18:27:30"/>
  </r>
  <r>
    <x v="0"/>
    <s v="US"/>
    <s v="USD"/>
    <x v="3455"/>
    <n v="1424275632"/>
    <b v="0"/>
    <n v="47"/>
    <b v="1"/>
    <s v="theater/plays"/>
    <n v="1.01"/>
    <n v="64.468085106382972"/>
    <x v="1"/>
    <s v="plays"/>
    <x v="3467"/>
    <d v="2015-03-20T10:07:12"/>
  </r>
  <r>
    <x v="0"/>
    <s v="US"/>
    <s v="USD"/>
    <x v="3456"/>
    <n v="1471976529"/>
    <b v="0"/>
    <n v="17"/>
    <b v="1"/>
    <s v="theater/plays"/>
    <n v="1.2178"/>
    <n v="716.35294117647061"/>
    <x v="1"/>
    <s v="plays"/>
    <x v="3468"/>
    <d v="2016-09-20T22:00:00"/>
  </r>
  <r>
    <x v="0"/>
    <s v="US"/>
    <s v="USD"/>
    <x v="3457"/>
    <n v="1459265045"/>
    <b v="0"/>
    <n v="63"/>
    <b v="1"/>
    <s v="theater/plays"/>
    <n v="1.1339285714285714"/>
    <n v="50.396825396825399"/>
    <x v="1"/>
    <s v="plays"/>
    <x v="3469"/>
    <d v="2016-04-28T10:24:05"/>
  </r>
  <r>
    <x v="0"/>
    <s v="US"/>
    <s v="USD"/>
    <x v="3458"/>
    <n v="1465345902"/>
    <b v="0"/>
    <n v="9"/>
    <b v="1"/>
    <s v="theater/plays"/>
    <n v="1.5"/>
    <n v="41.666666666666664"/>
    <x v="1"/>
    <s v="plays"/>
    <x v="3470"/>
    <d v="2016-07-15T16:38:00"/>
  </r>
  <r>
    <x v="0"/>
    <s v="GB"/>
    <s v="GBP"/>
    <x v="3459"/>
    <n v="1405971690"/>
    <b v="0"/>
    <n v="30"/>
    <b v="1"/>
    <s v="theater/plays"/>
    <n v="2.1459999999999999"/>
    <n v="35.766666666666666"/>
    <x v="1"/>
    <s v="plays"/>
    <x v="3471"/>
    <d v="2014-08-31T15:00:00"/>
  </r>
  <r>
    <x v="0"/>
    <s v="US"/>
    <s v="USD"/>
    <x v="3460"/>
    <n v="1413432331"/>
    <b v="0"/>
    <n v="23"/>
    <b v="1"/>
    <s v="theater/plays"/>
    <n v="1.0205"/>
    <n v="88.739130434782609"/>
    <x v="1"/>
    <s v="plays"/>
    <x v="3472"/>
    <d v="2014-11-06T00:59:00"/>
  </r>
  <r>
    <x v="0"/>
    <s v="US"/>
    <s v="USD"/>
    <x v="3461"/>
    <n v="1425067296"/>
    <b v="0"/>
    <n v="33"/>
    <b v="1"/>
    <s v="theater/plays"/>
    <n v="1"/>
    <n v="148.4848484848485"/>
    <x v="1"/>
    <s v="plays"/>
    <x v="3473"/>
    <d v="2015-03-20T15:27:00"/>
  </r>
  <r>
    <x v="0"/>
    <s v="GB"/>
    <s v="GBP"/>
    <x v="3462"/>
    <n v="1466424131"/>
    <b v="0"/>
    <n v="39"/>
    <b v="1"/>
    <s v="theater/plays"/>
    <n v="1.01"/>
    <n v="51.794871794871796"/>
    <x v="1"/>
    <s v="plays"/>
    <x v="3474"/>
    <d v="2016-07-20T07:02:11"/>
  </r>
  <r>
    <x v="0"/>
    <s v="GB"/>
    <s v="GBP"/>
    <x v="3463"/>
    <n v="1412629704"/>
    <b v="0"/>
    <n v="17"/>
    <b v="1"/>
    <s v="theater/plays"/>
    <n v="1.1333333333333333"/>
    <n v="20"/>
    <x v="1"/>
    <s v="plays"/>
    <x v="3475"/>
    <d v="2014-11-02T19:00:00"/>
  </r>
  <r>
    <x v="0"/>
    <s v="US"/>
    <s v="USD"/>
    <x v="3464"/>
    <n v="1412836990"/>
    <b v="0"/>
    <n v="6"/>
    <b v="1"/>
    <s v="theater/plays"/>
    <n v="1.04"/>
    <n v="52"/>
    <x v="1"/>
    <s v="plays"/>
    <x v="3476"/>
    <d v="2014-10-26T22:00:00"/>
  </r>
  <r>
    <x v="0"/>
    <s v="US"/>
    <s v="USD"/>
    <x v="3465"/>
    <n v="1430761243"/>
    <b v="0"/>
    <n v="39"/>
    <b v="1"/>
    <s v="theater/plays"/>
    <n v="1.1533333333333333"/>
    <n v="53.230769230769234"/>
    <x v="1"/>
    <s v="plays"/>
    <x v="3477"/>
    <d v="2015-05-16T22:00:00"/>
  </r>
  <r>
    <x v="0"/>
    <s v="US"/>
    <s v="USD"/>
    <x v="3466"/>
    <n v="1424296822"/>
    <b v="0"/>
    <n v="57"/>
    <b v="1"/>
    <s v="theater/plays"/>
    <n v="1.1285000000000001"/>
    <n v="39.596491228070178"/>
    <x v="1"/>
    <s v="plays"/>
    <x v="3478"/>
    <d v="2015-03-16T16:00:00"/>
  </r>
  <r>
    <x v="0"/>
    <s v="GB"/>
    <s v="GBP"/>
    <x v="3467"/>
    <n v="1400790680"/>
    <b v="0"/>
    <n v="56"/>
    <b v="1"/>
    <s v="theater/plays"/>
    <n v="1.2786666666666666"/>
    <n v="34.25"/>
    <x v="1"/>
    <s v="plays"/>
    <x v="3479"/>
    <d v="2014-06-21T15:31:20"/>
  </r>
  <r>
    <x v="0"/>
    <s v="US"/>
    <s v="USD"/>
    <x v="3468"/>
    <n v="1434440227"/>
    <b v="0"/>
    <n v="13"/>
    <b v="1"/>
    <s v="theater/plays"/>
    <n v="1.4266666666666667"/>
    <n v="164.61538461538461"/>
    <x v="1"/>
    <s v="plays"/>
    <x v="3480"/>
    <d v="2015-07-10T16:00:00"/>
  </r>
  <r>
    <x v="0"/>
    <s v="AU"/>
    <s v="AUD"/>
    <x v="3469"/>
    <n v="1418709388"/>
    <b v="0"/>
    <n v="95"/>
    <b v="1"/>
    <s v="theater/plays"/>
    <n v="1.1879999999999999"/>
    <n v="125.05263157894737"/>
    <x v="1"/>
    <s v="plays"/>
    <x v="3481"/>
    <d v="2015-01-02T00:56:28"/>
  </r>
  <r>
    <x v="0"/>
    <s v="GB"/>
    <s v="GBP"/>
    <x v="3470"/>
    <n v="1402079466"/>
    <b v="0"/>
    <n v="80"/>
    <b v="1"/>
    <s v="theater/plays"/>
    <n v="1.3833333333333333"/>
    <n v="51.875"/>
    <x v="1"/>
    <s v="plays"/>
    <x v="3482"/>
    <d v="2014-07-06T13:31:06"/>
  </r>
  <r>
    <x v="0"/>
    <s v="US"/>
    <s v="USD"/>
    <x v="3471"/>
    <n v="1401811381"/>
    <b v="0"/>
    <n v="133"/>
    <b v="1"/>
    <s v="theater/plays"/>
    <n v="1.599402985074627"/>
    <n v="40.285714285714285"/>
    <x v="1"/>
    <s v="plays"/>
    <x v="3483"/>
    <d v="2014-07-03T11:03:01"/>
  </r>
  <r>
    <x v="0"/>
    <s v="US"/>
    <s v="USD"/>
    <x v="3472"/>
    <n v="1463422499"/>
    <b v="0"/>
    <n v="44"/>
    <b v="1"/>
    <s v="theater/plays"/>
    <n v="1.1424000000000001"/>
    <n v="64.909090909090907"/>
    <x v="1"/>
    <s v="plays"/>
    <x v="3484"/>
    <d v="2016-06-15T13:14:59"/>
  </r>
  <r>
    <x v="0"/>
    <s v="US"/>
    <s v="USD"/>
    <x v="3473"/>
    <n v="1451839080"/>
    <b v="0"/>
    <n v="30"/>
    <b v="1"/>
    <s v="theater/plays"/>
    <n v="1.0060606060606061"/>
    <n v="55.333333333333336"/>
    <x v="1"/>
    <s v="plays"/>
    <x v="3485"/>
    <d v="2016-02-02T11:38:00"/>
  </r>
  <r>
    <x v="0"/>
    <s v="US"/>
    <s v="USD"/>
    <x v="3474"/>
    <n v="1430600401"/>
    <b v="0"/>
    <n v="56"/>
    <b v="1"/>
    <s v="theater/plays"/>
    <n v="1.552"/>
    <n v="83.142857142857139"/>
    <x v="1"/>
    <s v="plays"/>
    <x v="3486"/>
    <d v="2015-06-03T01:59:00"/>
  </r>
  <r>
    <x v="0"/>
    <s v="GB"/>
    <s v="GBP"/>
    <x v="3475"/>
    <n v="1432593252"/>
    <b v="0"/>
    <n v="66"/>
    <b v="1"/>
    <s v="theater/plays"/>
    <n v="1.2775000000000001"/>
    <n v="38.712121212121211"/>
    <x v="1"/>
    <s v="plays"/>
    <x v="3487"/>
    <d v="2015-06-24T17:34:12"/>
  </r>
  <r>
    <x v="0"/>
    <s v="US"/>
    <s v="USD"/>
    <x v="3476"/>
    <n v="1427221560"/>
    <b v="0"/>
    <n v="29"/>
    <b v="1"/>
    <s v="theater/plays"/>
    <n v="1.212"/>
    <n v="125.37931034482759"/>
    <x v="1"/>
    <s v="plays"/>
    <x v="3488"/>
    <d v="2015-04-17T11:00:00"/>
  </r>
  <r>
    <x v="0"/>
    <s v="GB"/>
    <s v="GBP"/>
    <x v="3477"/>
    <n v="1398352531"/>
    <b v="0"/>
    <n v="72"/>
    <b v="1"/>
    <s v="theater/plays"/>
    <n v="1.127"/>
    <n v="78.263888888888886"/>
    <x v="1"/>
    <s v="plays"/>
    <x v="3489"/>
    <d v="2014-05-24T16:00:00"/>
  </r>
  <r>
    <x v="0"/>
    <s v="US"/>
    <s v="USD"/>
    <x v="3478"/>
    <n v="1457982924"/>
    <b v="0"/>
    <n v="27"/>
    <b v="1"/>
    <s v="theater/plays"/>
    <n v="1.2749999999999999"/>
    <n v="47.222222222222221"/>
    <x v="1"/>
    <s v="plays"/>
    <x v="3490"/>
    <d v="2016-04-13T14:15:24"/>
  </r>
  <r>
    <x v="0"/>
    <s v="US"/>
    <s v="USD"/>
    <x v="3479"/>
    <n v="1430114384"/>
    <b v="0"/>
    <n v="10"/>
    <b v="1"/>
    <s v="theater/plays"/>
    <n v="1.5820000000000001"/>
    <n v="79.099999999999994"/>
    <x v="1"/>
    <s v="plays"/>
    <x v="3491"/>
    <d v="2015-05-18T00:59:44"/>
  </r>
  <r>
    <x v="0"/>
    <s v="US"/>
    <s v="USD"/>
    <x v="3480"/>
    <n v="1442794397"/>
    <b v="0"/>
    <n v="35"/>
    <b v="1"/>
    <s v="theater/plays"/>
    <n v="1.0526894736842105"/>
    <n v="114.29199999999999"/>
    <x v="1"/>
    <s v="plays"/>
    <x v="3492"/>
    <d v="2015-10-25T19:13:17"/>
  </r>
  <r>
    <x v="0"/>
    <s v="US"/>
    <s v="USD"/>
    <x v="3481"/>
    <n v="1406580436"/>
    <b v="0"/>
    <n v="29"/>
    <b v="1"/>
    <s v="theater/plays"/>
    <n v="1"/>
    <n v="51.724137931034484"/>
    <x v="1"/>
    <s v="plays"/>
    <x v="3493"/>
    <d v="2014-08-17T00:11:00"/>
  </r>
  <r>
    <x v="0"/>
    <s v="US"/>
    <s v="USD"/>
    <x v="3482"/>
    <n v="1479186575"/>
    <b v="0"/>
    <n v="13"/>
    <b v="1"/>
    <s v="theater/plays"/>
    <n v="1"/>
    <n v="30.76923076923077"/>
    <x v="1"/>
    <s v="plays"/>
    <x v="3494"/>
    <d v="2016-11-26T01:00:00"/>
  </r>
  <r>
    <x v="0"/>
    <s v="CA"/>
    <s v="CAD"/>
    <x v="3483"/>
    <n v="1412360309"/>
    <b v="0"/>
    <n v="72"/>
    <b v="1"/>
    <s v="theater/plays"/>
    <n v="1.0686"/>
    <n v="74.208333333333329"/>
    <x v="1"/>
    <s v="plays"/>
    <x v="3495"/>
    <d v="2014-11-01T12:18:00"/>
  </r>
  <r>
    <x v="0"/>
    <s v="US"/>
    <s v="USD"/>
    <x v="3484"/>
    <n v="1470169166"/>
    <b v="0"/>
    <n v="78"/>
    <b v="1"/>
    <s v="theater/plays"/>
    <n v="1.244"/>
    <n v="47.846153846153847"/>
    <x v="1"/>
    <s v="plays"/>
    <x v="3496"/>
    <d v="2016-09-11T15:19:26"/>
  </r>
  <r>
    <x v="0"/>
    <s v="US"/>
    <s v="USD"/>
    <x v="3485"/>
    <n v="1463852904"/>
    <b v="0"/>
    <n v="49"/>
    <b v="1"/>
    <s v="theater/plays"/>
    <n v="1.0870406189555126"/>
    <n v="34.408163265306122"/>
    <x v="1"/>
    <s v="plays"/>
    <x v="3497"/>
    <d v="2016-06-02T17:00:00"/>
  </r>
  <r>
    <x v="0"/>
    <s v="CA"/>
    <s v="CAD"/>
    <x v="3486"/>
    <n v="1459309704"/>
    <b v="0"/>
    <n v="42"/>
    <b v="1"/>
    <s v="theater/plays"/>
    <n v="1.0242424242424242"/>
    <n v="40.238095238095241"/>
    <x v="1"/>
    <s v="plays"/>
    <x v="3498"/>
    <d v="2016-05-28T16:44:00"/>
  </r>
  <r>
    <x v="0"/>
    <s v="US"/>
    <s v="USD"/>
    <x v="3487"/>
    <n v="1431046325"/>
    <b v="0"/>
    <n v="35"/>
    <b v="1"/>
    <s v="theater/plays"/>
    <n v="1.0549999999999999"/>
    <n v="60.285714285714285"/>
    <x v="1"/>
    <s v="plays"/>
    <x v="3499"/>
    <d v="2015-07-01T01:59:00"/>
  </r>
  <r>
    <x v="0"/>
    <s v="US"/>
    <s v="USD"/>
    <x v="3488"/>
    <n v="1455919438"/>
    <b v="0"/>
    <n v="42"/>
    <b v="1"/>
    <s v="theater/plays"/>
    <n v="1.0629999999999999"/>
    <n v="25.30952380952381"/>
    <x v="1"/>
    <s v="plays"/>
    <x v="3500"/>
    <d v="2016-03-06T23:59:00"/>
  </r>
  <r>
    <x v="0"/>
    <s v="GB"/>
    <s v="GBP"/>
    <x v="3489"/>
    <n v="1439835595"/>
    <b v="0"/>
    <n v="42"/>
    <b v="1"/>
    <s v="theater/plays"/>
    <n v="1.0066666666666666"/>
    <n v="35.952380952380949"/>
    <x v="1"/>
    <s v="plays"/>
    <x v="3501"/>
    <d v="2015-09-11T13:19:55"/>
  </r>
  <r>
    <x v="0"/>
    <s v="US"/>
    <s v="USD"/>
    <x v="3490"/>
    <n v="1456862924"/>
    <b v="0"/>
    <n v="31"/>
    <b v="1"/>
    <s v="theater/plays"/>
    <n v="1.054"/>
    <n v="136"/>
    <x v="1"/>
    <s v="plays"/>
    <x v="3502"/>
    <d v="2016-03-15T22:59:00"/>
  </r>
  <r>
    <x v="0"/>
    <s v="GB"/>
    <s v="GBP"/>
    <x v="3491"/>
    <n v="1466767728"/>
    <b v="0"/>
    <n v="38"/>
    <b v="1"/>
    <s v="theater/plays"/>
    <n v="1.0755999999999999"/>
    <n v="70.763157894736835"/>
    <x v="1"/>
    <s v="plays"/>
    <x v="3503"/>
    <d v="2016-07-24T06:28:48"/>
  </r>
  <r>
    <x v="0"/>
    <s v="US"/>
    <s v="USD"/>
    <x v="3492"/>
    <n v="1445363891"/>
    <b v="0"/>
    <n v="8"/>
    <b v="1"/>
    <s v="theater/plays"/>
    <n v="1"/>
    <n v="125"/>
    <x v="1"/>
    <s v="plays"/>
    <x v="3504"/>
    <d v="2015-11-19T13:58:11"/>
  </r>
  <r>
    <x v="0"/>
    <s v="US"/>
    <s v="USD"/>
    <x v="3493"/>
    <n v="1398983245"/>
    <b v="0"/>
    <n v="39"/>
    <b v="1"/>
    <s v="theater/plays"/>
    <n v="1.0376000000000001"/>
    <n v="66.512820512820511"/>
    <x v="1"/>
    <s v="plays"/>
    <x v="3505"/>
    <d v="2014-05-12T23:00:00"/>
  </r>
  <r>
    <x v="0"/>
    <s v="US"/>
    <s v="USD"/>
    <x v="3494"/>
    <n v="1404927440"/>
    <b v="0"/>
    <n v="29"/>
    <b v="1"/>
    <s v="theater/plays"/>
    <n v="1.0149999999999999"/>
    <n v="105"/>
    <x v="1"/>
    <s v="plays"/>
    <x v="3506"/>
    <d v="2014-08-23T12:37:20"/>
  </r>
  <r>
    <x v="0"/>
    <s v="US"/>
    <s v="USD"/>
    <x v="3495"/>
    <n v="1462140537"/>
    <b v="0"/>
    <n v="72"/>
    <b v="1"/>
    <s v="theater/plays"/>
    <n v="1.044"/>
    <n v="145"/>
    <x v="1"/>
    <s v="plays"/>
    <x v="3507"/>
    <d v="2016-05-31T17:08:57"/>
  </r>
  <r>
    <x v="0"/>
    <s v="GB"/>
    <s v="GBP"/>
    <x v="3496"/>
    <n v="1460914253"/>
    <b v="0"/>
    <n v="15"/>
    <b v="1"/>
    <s v="theater/plays"/>
    <n v="1.8"/>
    <n v="12"/>
    <x v="1"/>
    <s v="plays"/>
    <x v="3508"/>
    <d v="2016-05-10T16:00:00"/>
  </r>
  <r>
    <x v="0"/>
    <s v="US"/>
    <s v="USD"/>
    <x v="3497"/>
    <n v="1415392666"/>
    <b v="0"/>
    <n v="33"/>
    <b v="1"/>
    <s v="theater/plays"/>
    <n v="1.0633333333333332"/>
    <n v="96.666666666666671"/>
    <x v="1"/>
    <s v="plays"/>
    <x v="3509"/>
    <d v="2014-11-20T23:55:00"/>
  </r>
  <r>
    <x v="0"/>
    <s v="US"/>
    <s v="USD"/>
    <x v="3498"/>
    <n v="1402584846"/>
    <b v="0"/>
    <n v="15"/>
    <b v="1"/>
    <s v="theater/plays"/>
    <n v="1.0055555555555555"/>
    <n v="60.333333333333336"/>
    <x v="1"/>
    <s v="plays"/>
    <x v="3510"/>
    <d v="2014-07-02T09:54:06"/>
  </r>
  <r>
    <x v="0"/>
    <s v="GB"/>
    <s v="GBP"/>
    <x v="3499"/>
    <n v="1413406695"/>
    <b v="0"/>
    <n v="19"/>
    <b v="1"/>
    <s v="theater/plays"/>
    <n v="1.012"/>
    <n v="79.89473684210526"/>
    <x v="1"/>
    <s v="plays"/>
    <x v="3511"/>
    <d v="2014-11-07T13:30:00"/>
  </r>
  <r>
    <x v="0"/>
    <s v="GB"/>
    <s v="GBP"/>
    <x v="3500"/>
    <n v="1424609592"/>
    <b v="0"/>
    <n v="17"/>
    <b v="1"/>
    <s v="theater/plays"/>
    <n v="1"/>
    <n v="58.823529411764703"/>
    <x v="1"/>
    <s v="plays"/>
    <x v="3512"/>
    <d v="2015-04-23T06:53:12"/>
  </r>
  <r>
    <x v="0"/>
    <s v="US"/>
    <s v="USD"/>
    <x v="3501"/>
    <n v="1400725112"/>
    <b v="0"/>
    <n v="44"/>
    <b v="1"/>
    <s v="theater/plays"/>
    <n v="1.1839285714285714"/>
    <n v="75.340909090909093"/>
    <x v="1"/>
    <s v="plays"/>
    <x v="3513"/>
    <d v="2014-06-03T23:59:00"/>
  </r>
  <r>
    <x v="0"/>
    <s v="US"/>
    <s v="USD"/>
    <x v="3502"/>
    <n v="1421439552"/>
    <b v="0"/>
    <n v="10"/>
    <b v="1"/>
    <s v="theater/plays"/>
    <n v="1.1000000000000001"/>
    <n v="55"/>
    <x v="1"/>
    <s v="plays"/>
    <x v="3514"/>
    <d v="2015-02-01T23:59:00"/>
  </r>
  <r>
    <x v="0"/>
    <s v="US"/>
    <s v="USD"/>
    <x v="3503"/>
    <n v="1430505171"/>
    <b v="0"/>
    <n v="46"/>
    <b v="1"/>
    <s v="theater/plays"/>
    <n v="1.0266666666666666"/>
    <n v="66.956521739130437"/>
    <x v="1"/>
    <s v="plays"/>
    <x v="3515"/>
    <d v="2015-05-31T13:32:51"/>
  </r>
  <r>
    <x v="0"/>
    <s v="US"/>
    <s v="USD"/>
    <x v="3504"/>
    <n v="1407197670"/>
    <b v="0"/>
    <n v="11"/>
    <b v="1"/>
    <s v="theater/plays"/>
    <n v="1"/>
    <n v="227.27272727272728"/>
    <x v="1"/>
    <s v="plays"/>
    <x v="3516"/>
    <d v="2014-09-07T22:00:00"/>
  </r>
  <r>
    <x v="0"/>
    <s v="GB"/>
    <s v="GBP"/>
    <x v="3505"/>
    <n v="1401910634"/>
    <b v="0"/>
    <n v="13"/>
    <b v="1"/>
    <s v="theater/plays"/>
    <n v="1"/>
    <n v="307.69230769230768"/>
    <x v="1"/>
    <s v="plays"/>
    <x v="3517"/>
    <d v="2014-07-04T06:00:00"/>
  </r>
  <r>
    <x v="0"/>
    <s v="US"/>
    <s v="USD"/>
    <x v="3506"/>
    <n v="1410461299"/>
    <b v="0"/>
    <n v="33"/>
    <b v="1"/>
    <s v="theater/plays"/>
    <n v="1.10046"/>
    <n v="50.020909090909093"/>
    <x v="1"/>
    <s v="plays"/>
    <x v="3518"/>
    <d v="2014-10-02T09:21:00"/>
  </r>
  <r>
    <x v="0"/>
    <s v="GB"/>
    <s v="GBP"/>
    <x v="3507"/>
    <n v="1422886950"/>
    <b v="0"/>
    <n v="28"/>
    <b v="1"/>
    <s v="theater/plays"/>
    <n v="1.0135000000000001"/>
    <n v="72.392857142857139"/>
    <x v="1"/>
    <s v="plays"/>
    <x v="3519"/>
    <d v="2015-03-04T09:22:30"/>
  </r>
  <r>
    <x v="0"/>
    <s v="GB"/>
    <s v="GBP"/>
    <x v="3508"/>
    <n v="1439322412"/>
    <b v="0"/>
    <n v="21"/>
    <b v="1"/>
    <s v="theater/plays"/>
    <n v="1.0075000000000001"/>
    <n v="95.952380952380949"/>
    <x v="1"/>
    <s v="plays"/>
    <x v="3520"/>
    <d v="2015-09-06T08:47:00"/>
  </r>
  <r>
    <x v="0"/>
    <s v="US"/>
    <s v="USD"/>
    <x v="3509"/>
    <n v="1409388020"/>
    <b v="0"/>
    <n v="13"/>
    <b v="1"/>
    <s v="theater/plays"/>
    <n v="1.6942857142857144"/>
    <n v="45.615384615384613"/>
    <x v="1"/>
    <s v="plays"/>
    <x v="3521"/>
    <d v="2014-09-29T03:40:20"/>
  </r>
  <r>
    <x v="0"/>
    <s v="GB"/>
    <s v="GBP"/>
    <x v="3510"/>
    <n v="1439924246"/>
    <b v="0"/>
    <n v="34"/>
    <b v="1"/>
    <s v="theater/plays"/>
    <n v="1"/>
    <n v="41.029411764705884"/>
    <x v="1"/>
    <s v="plays"/>
    <x v="3522"/>
    <d v="2015-09-15T05:06:00"/>
  </r>
  <r>
    <x v="0"/>
    <s v="GB"/>
    <s v="GBP"/>
    <x v="3511"/>
    <n v="1469871148"/>
    <b v="0"/>
    <n v="80"/>
    <b v="1"/>
    <s v="theater/plays"/>
    <n v="1.1365000000000001"/>
    <n v="56.825000000000003"/>
    <x v="1"/>
    <s v="plays"/>
    <x v="3523"/>
    <d v="2016-09-25T18:00:00"/>
  </r>
  <r>
    <x v="0"/>
    <s v="US"/>
    <s v="USD"/>
    <x v="3512"/>
    <n v="1409336373"/>
    <b v="0"/>
    <n v="74"/>
    <b v="1"/>
    <s v="theater/plays"/>
    <n v="1.0156000000000001"/>
    <n v="137.24324324324326"/>
    <x v="1"/>
    <s v="plays"/>
    <x v="3524"/>
    <d v="2014-09-12T23:00:00"/>
  </r>
  <r>
    <x v="0"/>
    <s v="US"/>
    <s v="USD"/>
    <x v="3453"/>
    <n v="1438188106"/>
    <b v="0"/>
    <n v="7"/>
    <b v="1"/>
    <s v="theater/plays"/>
    <n v="1.06"/>
    <n v="75.714285714285708"/>
    <x v="1"/>
    <s v="plays"/>
    <x v="3525"/>
    <d v="2015-08-09T11:00:00"/>
  </r>
  <r>
    <x v="0"/>
    <s v="US"/>
    <s v="USD"/>
    <x v="3513"/>
    <n v="1459411371"/>
    <b v="0"/>
    <n v="34"/>
    <b v="1"/>
    <s v="theater/plays"/>
    <n v="1.02"/>
    <n v="99"/>
    <x v="1"/>
    <s v="plays"/>
    <x v="3526"/>
    <d v="2016-04-28T00:59:00"/>
  </r>
  <r>
    <x v="0"/>
    <s v="US"/>
    <s v="USD"/>
    <x v="3514"/>
    <n v="1434069205"/>
    <b v="0"/>
    <n v="86"/>
    <b v="1"/>
    <s v="theater/plays"/>
    <n v="1.1691666666666667"/>
    <n v="81.569767441860463"/>
    <x v="1"/>
    <s v="plays"/>
    <x v="3527"/>
    <d v="2015-07-10T22:59:00"/>
  </r>
  <r>
    <x v="0"/>
    <s v="GB"/>
    <s v="GBP"/>
    <x v="3515"/>
    <n v="1483012918"/>
    <b v="0"/>
    <n v="37"/>
    <b v="1"/>
    <s v="theater/plays"/>
    <n v="1.0115151515151515"/>
    <n v="45.108108108108105"/>
    <x v="1"/>
    <s v="plays"/>
    <x v="3528"/>
    <d v="2017-01-18T07:01:58"/>
  </r>
  <r>
    <x v="0"/>
    <s v="US"/>
    <s v="USD"/>
    <x v="3516"/>
    <n v="1434997018"/>
    <b v="0"/>
    <n v="18"/>
    <b v="1"/>
    <s v="theater/plays"/>
    <n v="1.32"/>
    <n v="36.666666666666664"/>
    <x v="1"/>
    <s v="plays"/>
    <x v="3529"/>
    <d v="2015-07-12T20:00:00"/>
  </r>
  <r>
    <x v="0"/>
    <s v="GB"/>
    <s v="GBP"/>
    <x v="3517"/>
    <n v="1457881057"/>
    <b v="0"/>
    <n v="22"/>
    <b v="1"/>
    <s v="theater/plays"/>
    <n v="1"/>
    <n v="125"/>
    <x v="1"/>
    <s v="plays"/>
    <x v="3530"/>
    <d v="2016-04-10T15:00:00"/>
  </r>
  <r>
    <x v="0"/>
    <s v="US"/>
    <s v="USD"/>
    <x v="3518"/>
    <n v="1464709334"/>
    <b v="0"/>
    <n v="26"/>
    <b v="1"/>
    <s v="theater/plays"/>
    <n v="1.28"/>
    <n v="49.230769230769234"/>
    <x v="1"/>
    <s v="plays"/>
    <x v="3531"/>
    <d v="2016-06-30T10:42:14"/>
  </r>
  <r>
    <x v="0"/>
    <s v="US"/>
    <s v="USD"/>
    <x v="3519"/>
    <n v="1409667827"/>
    <b v="0"/>
    <n v="27"/>
    <b v="1"/>
    <s v="theater/plays"/>
    <n v="1.1895833333333334"/>
    <n v="42.296296296296298"/>
    <x v="1"/>
    <s v="plays"/>
    <x v="3532"/>
    <d v="2014-09-17T22:59:00"/>
  </r>
  <r>
    <x v="0"/>
    <s v="US"/>
    <s v="USD"/>
    <x v="3520"/>
    <n v="1444673767"/>
    <b v="0"/>
    <n v="8"/>
    <b v="1"/>
    <s v="theater/plays"/>
    <n v="1.262"/>
    <n v="78.875"/>
    <x v="1"/>
    <s v="plays"/>
    <x v="3533"/>
    <d v="2015-11-11T14:16:07"/>
  </r>
  <r>
    <x v="0"/>
    <s v="US"/>
    <s v="USD"/>
    <x v="3521"/>
    <n v="1440687623"/>
    <b v="0"/>
    <n v="204"/>
    <b v="1"/>
    <s v="theater/plays"/>
    <n v="1.5620000000000001"/>
    <n v="38.284313725490193"/>
    <x v="1"/>
    <s v="plays"/>
    <x v="3534"/>
    <d v="2015-10-01T10:00:23"/>
  </r>
  <r>
    <x v="0"/>
    <s v="GB"/>
    <s v="GBP"/>
    <x v="1804"/>
    <n v="1441120910"/>
    <b v="0"/>
    <n v="46"/>
    <b v="1"/>
    <s v="theater/plays"/>
    <n v="1.0315000000000001"/>
    <n v="44.847826086956523"/>
    <x v="1"/>
    <s v="plays"/>
    <x v="3535"/>
    <d v="2015-10-02T13:00:00"/>
  </r>
  <r>
    <x v="0"/>
    <s v="GB"/>
    <s v="GBP"/>
    <x v="3522"/>
    <n v="1448040425"/>
    <b v="0"/>
    <n v="17"/>
    <b v="1"/>
    <s v="theater/plays"/>
    <n v="1.5333333333333334"/>
    <n v="13.529411764705882"/>
    <x v="1"/>
    <s v="plays"/>
    <x v="3536"/>
    <d v="2015-12-20T06:59:00"/>
  </r>
  <r>
    <x v="0"/>
    <s v="CA"/>
    <s v="CAD"/>
    <x v="3523"/>
    <n v="1413016216"/>
    <b v="0"/>
    <n v="28"/>
    <b v="1"/>
    <s v="theater/plays"/>
    <n v="1.8044444444444445"/>
    <n v="43.5"/>
    <x v="1"/>
    <s v="plays"/>
    <x v="3537"/>
    <d v="2014-11-17T02:59:00"/>
  </r>
  <r>
    <x v="0"/>
    <s v="GB"/>
    <s v="GBP"/>
    <x v="3524"/>
    <n v="1469009140"/>
    <b v="0"/>
    <n v="83"/>
    <b v="1"/>
    <s v="theater/plays"/>
    <n v="1.2845"/>
    <n v="30.951807228915662"/>
    <x v="1"/>
    <s v="plays"/>
    <x v="3538"/>
    <d v="2016-08-17T05:05:40"/>
  </r>
  <r>
    <x v="0"/>
    <s v="US"/>
    <s v="USD"/>
    <x v="3525"/>
    <n v="1471543722"/>
    <b v="0"/>
    <n v="13"/>
    <b v="1"/>
    <s v="theater/plays"/>
    <n v="1.1966666666666668"/>
    <n v="55.230769230769234"/>
    <x v="1"/>
    <s v="plays"/>
    <x v="3539"/>
    <d v="2016-09-08T13:08:42"/>
  </r>
  <r>
    <x v="0"/>
    <s v="GB"/>
    <s v="GBP"/>
    <x v="3526"/>
    <n v="1464307491"/>
    <b v="0"/>
    <n v="8"/>
    <b v="1"/>
    <s v="theater/plays"/>
    <n v="1.23"/>
    <n v="46.125"/>
    <x v="1"/>
    <s v="plays"/>
    <x v="3540"/>
    <d v="2016-06-25T19:04:51"/>
  </r>
  <r>
    <x v="0"/>
    <s v="GB"/>
    <s v="GBP"/>
    <x v="3527"/>
    <n v="1438882275"/>
    <b v="0"/>
    <n v="32"/>
    <b v="1"/>
    <s v="theater/plays"/>
    <n v="1.05"/>
    <n v="39.375"/>
    <x v="1"/>
    <s v="plays"/>
    <x v="3541"/>
    <d v="2015-08-31T12:31:15"/>
  </r>
  <r>
    <x v="0"/>
    <s v="US"/>
    <s v="USD"/>
    <x v="3528"/>
    <n v="1404915822"/>
    <b v="0"/>
    <n v="85"/>
    <b v="1"/>
    <s v="theater/plays"/>
    <n v="1.0223636363636364"/>
    <n v="66.152941176470591"/>
    <x v="1"/>
    <s v="plays"/>
    <x v="3542"/>
    <d v="2014-09-07T09:23:42"/>
  </r>
  <r>
    <x v="0"/>
    <s v="DE"/>
    <s v="EUR"/>
    <x v="3529"/>
    <n v="1432663659"/>
    <b v="0"/>
    <n v="29"/>
    <b v="1"/>
    <s v="theater/plays"/>
    <n v="1.0466666666666666"/>
    <n v="54.137931034482762"/>
    <x v="1"/>
    <s v="plays"/>
    <x v="3543"/>
    <d v="2015-06-25T13:07:39"/>
  </r>
  <r>
    <x v="0"/>
    <s v="US"/>
    <s v="USD"/>
    <x v="3530"/>
    <n v="1423166257"/>
    <b v="0"/>
    <n v="24"/>
    <b v="1"/>
    <s v="theater/plays"/>
    <n v="1"/>
    <n v="104.16666666666667"/>
    <x v="1"/>
    <s v="plays"/>
    <x v="3544"/>
    <d v="2015-03-07T14:57:37"/>
  </r>
  <r>
    <x v="0"/>
    <s v="US"/>
    <s v="USD"/>
    <x v="3531"/>
    <n v="1426188159"/>
    <b v="0"/>
    <n v="8"/>
    <b v="1"/>
    <s v="theater/plays"/>
    <n v="1.004"/>
    <n v="31.375"/>
    <x v="1"/>
    <s v="plays"/>
    <x v="3545"/>
    <d v="2015-04-11T14:22:39"/>
  </r>
  <r>
    <x v="0"/>
    <s v="US"/>
    <s v="USD"/>
    <x v="3532"/>
    <n v="1426002684"/>
    <b v="0"/>
    <n v="19"/>
    <b v="1"/>
    <s v="theater/plays"/>
    <n v="1.0227272727272727"/>
    <n v="59.210526315789473"/>
    <x v="1"/>
    <s v="plays"/>
    <x v="3546"/>
    <d v="2015-03-31T22:59:00"/>
  </r>
  <r>
    <x v="0"/>
    <s v="US"/>
    <s v="USD"/>
    <x v="3533"/>
    <n v="1461117201"/>
    <b v="0"/>
    <n v="336"/>
    <b v="1"/>
    <s v="theater/plays"/>
    <n v="1.1440928571428572"/>
    <n v="119.17633928571429"/>
    <x v="1"/>
    <s v="plays"/>
    <x v="3547"/>
    <d v="2016-05-13T22:59:00"/>
  </r>
  <r>
    <x v="0"/>
    <s v="US"/>
    <s v="USD"/>
    <x v="3534"/>
    <n v="1455230214"/>
    <b v="0"/>
    <n v="13"/>
    <b v="1"/>
    <s v="theater/plays"/>
    <n v="1.019047619047619"/>
    <n v="164.61538461538461"/>
    <x v="1"/>
    <s v="plays"/>
    <x v="3548"/>
    <d v="2016-03-04T20:00:00"/>
  </r>
  <r>
    <x v="0"/>
    <s v="GB"/>
    <s v="GBP"/>
    <x v="3535"/>
    <n v="1438939673"/>
    <b v="0"/>
    <n v="42"/>
    <b v="1"/>
    <s v="theater/plays"/>
    <n v="1.02"/>
    <n v="24.285714285714285"/>
    <x v="1"/>
    <s v="plays"/>
    <x v="3549"/>
    <d v="2015-09-04T04:27:53"/>
  </r>
  <r>
    <x v="0"/>
    <s v="GB"/>
    <s v="GBP"/>
    <x v="3536"/>
    <n v="1459632398"/>
    <b v="0"/>
    <n v="64"/>
    <b v="1"/>
    <s v="theater/plays"/>
    <n v="1.048"/>
    <n v="40.9375"/>
    <x v="1"/>
    <s v="plays"/>
    <x v="3550"/>
    <d v="2016-05-02T16:26:38"/>
  </r>
  <r>
    <x v="0"/>
    <s v="US"/>
    <s v="USD"/>
    <x v="3537"/>
    <n v="1398342170"/>
    <b v="0"/>
    <n v="25"/>
    <b v="1"/>
    <s v="theater/plays"/>
    <n v="1.0183333333333333"/>
    <n v="61.1"/>
    <x v="1"/>
    <s v="plays"/>
    <x v="3551"/>
    <d v="2014-05-22T17:07:00"/>
  </r>
  <r>
    <x v="0"/>
    <s v="GB"/>
    <s v="GBP"/>
    <x v="3538"/>
    <n v="1401372324"/>
    <b v="0"/>
    <n v="20"/>
    <b v="1"/>
    <s v="theater/plays"/>
    <n v="1"/>
    <n v="38.65"/>
    <x v="1"/>
    <s v="plays"/>
    <x v="3552"/>
    <d v="2014-06-28T09:05:24"/>
  </r>
  <r>
    <x v="0"/>
    <s v="US"/>
    <s v="USD"/>
    <x v="3539"/>
    <n v="1436575280"/>
    <b v="0"/>
    <n v="104"/>
    <b v="1"/>
    <s v="theater/plays"/>
    <n v="1.0627272727272727"/>
    <n v="56.20192307692308"/>
    <x v="1"/>
    <s v="plays"/>
    <x v="3553"/>
    <d v="2015-08-11T19:00:00"/>
  </r>
  <r>
    <x v="0"/>
    <s v="US"/>
    <s v="USD"/>
    <x v="3540"/>
    <n v="1421025159"/>
    <b v="0"/>
    <n v="53"/>
    <b v="1"/>
    <s v="theater/plays"/>
    <n v="1.1342219999999998"/>
    <n v="107.00207547169811"/>
    <x v="1"/>
    <s v="plays"/>
    <x v="3554"/>
    <d v="2015-02-11T12:00:00"/>
  </r>
  <r>
    <x v="0"/>
    <s v="IT"/>
    <s v="EUR"/>
    <x v="3541"/>
    <n v="1476786994"/>
    <b v="0"/>
    <n v="14"/>
    <b v="1"/>
    <s v="theater/plays"/>
    <n v="1"/>
    <n v="171.42857142857142"/>
    <x v="1"/>
    <s v="plays"/>
    <x v="3555"/>
    <d v="2016-11-17T06:36:34"/>
  </r>
  <r>
    <x v="0"/>
    <s v="GB"/>
    <s v="GBP"/>
    <x v="3542"/>
    <n v="1403105724"/>
    <b v="0"/>
    <n v="20"/>
    <b v="1"/>
    <s v="theater/plays"/>
    <n v="1.0045454545454546"/>
    <n v="110.5"/>
    <x v="1"/>
    <s v="plays"/>
    <x v="3556"/>
    <d v="2014-08-17T10:35:24"/>
  </r>
  <r>
    <x v="0"/>
    <s v="US"/>
    <s v="USD"/>
    <x v="3543"/>
    <n v="1396334311"/>
    <b v="0"/>
    <n v="558"/>
    <b v="1"/>
    <s v="theater/plays"/>
    <n v="1.0003599999999999"/>
    <n v="179.27598566308242"/>
    <x v="1"/>
    <s v="plays"/>
    <x v="3557"/>
    <d v="2014-05-05T01:38:31"/>
  </r>
  <r>
    <x v="0"/>
    <s v="GB"/>
    <s v="GBP"/>
    <x v="3544"/>
    <n v="1431718575"/>
    <b v="0"/>
    <n v="22"/>
    <b v="1"/>
    <s v="theater/plays"/>
    <n v="1.44"/>
    <n v="22.90909090909091"/>
    <x v="1"/>
    <s v="plays"/>
    <x v="3558"/>
    <d v="2015-06-26T16:00:00"/>
  </r>
  <r>
    <x v="0"/>
    <s v="AU"/>
    <s v="AUD"/>
    <x v="3545"/>
    <n v="1436408308"/>
    <b v="0"/>
    <n v="24"/>
    <b v="1"/>
    <s v="theater/plays"/>
    <n v="1.0349999999999999"/>
    <n v="43.125"/>
    <x v="1"/>
    <s v="plays"/>
    <x v="3559"/>
    <d v="2015-07-31T03:58:00"/>
  </r>
  <r>
    <x v="0"/>
    <s v="CA"/>
    <s v="CAD"/>
    <x v="3546"/>
    <n v="1429651266"/>
    <b v="0"/>
    <n v="74"/>
    <b v="1"/>
    <s v="theater/plays"/>
    <n v="1.0843750000000001"/>
    <n v="46.891891891891895"/>
    <x v="1"/>
    <s v="plays"/>
    <x v="3560"/>
    <d v="2015-05-26T21:45:00"/>
  </r>
  <r>
    <x v="0"/>
    <s v="US"/>
    <s v="USD"/>
    <x v="3547"/>
    <n v="1437236378"/>
    <b v="0"/>
    <n v="54"/>
    <b v="1"/>
    <s v="theater/plays"/>
    <n v="1.024"/>
    <n v="47.407407407407405"/>
    <x v="1"/>
    <s v="plays"/>
    <x v="3561"/>
    <d v="2015-08-05T13:36:00"/>
  </r>
  <r>
    <x v="0"/>
    <s v="GB"/>
    <s v="GBP"/>
    <x v="3548"/>
    <n v="1457115427"/>
    <b v="0"/>
    <n v="31"/>
    <b v="1"/>
    <s v="theater/plays"/>
    <n v="1.4888888888888889"/>
    <n v="15.129032258064516"/>
    <x v="1"/>
    <s v="plays"/>
    <x v="3562"/>
    <d v="2016-03-13T17:00:00"/>
  </r>
  <r>
    <x v="0"/>
    <s v="GB"/>
    <s v="GBP"/>
    <x v="3549"/>
    <n v="1467648456"/>
    <b v="0"/>
    <n v="25"/>
    <b v="1"/>
    <s v="theater/plays"/>
    <n v="1.0549000000000002"/>
    <n v="21.098000000000003"/>
    <x v="1"/>
    <s v="plays"/>
    <x v="3563"/>
    <d v="2016-08-01T14:00:00"/>
  </r>
  <r>
    <x v="0"/>
    <s v="GB"/>
    <s v="GBP"/>
    <x v="3550"/>
    <n v="1440082649"/>
    <b v="0"/>
    <n v="17"/>
    <b v="1"/>
    <s v="theater/plays"/>
    <n v="1.0049999999999999"/>
    <n v="59.117647058823529"/>
    <x v="1"/>
    <s v="plays"/>
    <x v="3564"/>
    <d v="2015-10-05T11:00:00"/>
  </r>
  <r>
    <x v="0"/>
    <s v="US"/>
    <s v="USD"/>
    <x v="3551"/>
    <n v="1417456208"/>
    <b v="0"/>
    <n v="12"/>
    <b v="1"/>
    <s v="theater/plays"/>
    <n v="1.3055555555555556"/>
    <n v="97.916666666666671"/>
    <x v="1"/>
    <s v="plays"/>
    <x v="3565"/>
    <d v="2014-12-31T12:50:08"/>
  </r>
  <r>
    <x v="0"/>
    <s v="GB"/>
    <s v="GBP"/>
    <x v="3552"/>
    <n v="1419423083"/>
    <b v="0"/>
    <n v="38"/>
    <b v="1"/>
    <s v="theater/plays"/>
    <n v="1.0475000000000001"/>
    <n v="55.131578947368418"/>
    <x v="1"/>
    <s v="plays"/>
    <x v="3566"/>
    <d v="2015-01-23T07:11:23"/>
  </r>
  <r>
    <x v="0"/>
    <s v="GB"/>
    <s v="GBP"/>
    <x v="3553"/>
    <n v="1431372444"/>
    <b v="0"/>
    <n v="41"/>
    <b v="1"/>
    <s v="theater/plays"/>
    <n v="1.0880000000000001"/>
    <n v="26.536585365853657"/>
    <x v="1"/>
    <s v="plays"/>
    <x v="3567"/>
    <d v="2015-06-10T14:27:24"/>
  </r>
  <r>
    <x v="0"/>
    <s v="US"/>
    <s v="USD"/>
    <x v="3554"/>
    <n v="1408383994"/>
    <b v="0"/>
    <n v="19"/>
    <b v="1"/>
    <s v="theater/plays"/>
    <n v="1.1100000000000001"/>
    <n v="58.421052631578945"/>
    <x v="1"/>
    <s v="plays"/>
    <x v="3568"/>
    <d v="2014-09-17T12:46:34"/>
  </r>
  <r>
    <x v="0"/>
    <s v="US"/>
    <s v="USD"/>
    <x v="3555"/>
    <n v="1418142696"/>
    <b v="0"/>
    <n v="41"/>
    <b v="1"/>
    <s v="theater/plays"/>
    <n v="1.0047999999999999"/>
    <n v="122.53658536585365"/>
    <x v="1"/>
    <s v="plays"/>
    <x v="3569"/>
    <d v="2015-01-08T11:31:36"/>
  </r>
  <r>
    <x v="0"/>
    <s v="US"/>
    <s v="USD"/>
    <x v="3556"/>
    <n v="1417593483"/>
    <b v="0"/>
    <n v="26"/>
    <b v="1"/>
    <s v="theater/plays"/>
    <n v="1.1435"/>
    <n v="87.961538461538467"/>
    <x v="1"/>
    <s v="plays"/>
    <x v="3570"/>
    <d v="2014-12-31T02:00:00"/>
  </r>
  <r>
    <x v="0"/>
    <s v="GB"/>
    <s v="GBP"/>
    <x v="3557"/>
    <n v="1412109413"/>
    <b v="0"/>
    <n v="25"/>
    <b v="1"/>
    <s v="theater/plays"/>
    <n v="1.2206666666666666"/>
    <n v="73.239999999999995"/>
    <x v="1"/>
    <s v="plays"/>
    <x v="3571"/>
    <d v="2014-10-30T15:36:53"/>
  </r>
  <r>
    <x v="0"/>
    <s v="GB"/>
    <s v="GBP"/>
    <x v="3558"/>
    <n v="1432302082"/>
    <b v="0"/>
    <n v="9"/>
    <b v="1"/>
    <s v="theater/plays"/>
    <n v="1"/>
    <n v="55.555555555555557"/>
    <x v="1"/>
    <s v="plays"/>
    <x v="3572"/>
    <d v="2015-06-21T08:41:22"/>
  </r>
  <r>
    <x v="0"/>
    <s v="GB"/>
    <s v="GBP"/>
    <x v="3559"/>
    <n v="1412845246"/>
    <b v="0"/>
    <n v="78"/>
    <b v="1"/>
    <s v="theater/plays"/>
    <n v="1.028"/>
    <n v="39.53846153846154"/>
    <x v="1"/>
    <s v="plays"/>
    <x v="3573"/>
    <d v="2014-11-08T05:00:46"/>
  </r>
  <r>
    <x v="0"/>
    <s v="US"/>
    <s v="USD"/>
    <x v="3560"/>
    <n v="1413326248"/>
    <b v="0"/>
    <n v="45"/>
    <b v="1"/>
    <s v="theater/plays"/>
    <n v="1.0612068965517241"/>
    <n v="136.77777777777777"/>
    <x v="1"/>
    <s v="plays"/>
    <x v="3574"/>
    <d v="2014-11-13T18:37:28"/>
  </r>
  <r>
    <x v="0"/>
    <s v="US"/>
    <s v="USD"/>
    <x v="3561"/>
    <n v="1468176527"/>
    <b v="0"/>
    <n v="102"/>
    <b v="1"/>
    <s v="theater/plays"/>
    <n v="1.0133000000000001"/>
    <n v="99.343137254901961"/>
    <x v="1"/>
    <s v="plays"/>
    <x v="3575"/>
    <d v="2016-08-10T22:59:00"/>
  </r>
  <r>
    <x v="0"/>
    <s v="US"/>
    <s v="USD"/>
    <x v="3562"/>
    <n v="1475759454"/>
    <b v="0"/>
    <n v="5"/>
    <b v="1"/>
    <s v="theater/plays"/>
    <n v="1"/>
    <n v="20"/>
    <x v="1"/>
    <s v="plays"/>
    <x v="3576"/>
    <d v="2016-12-05T09:10:54"/>
  </r>
  <r>
    <x v="0"/>
    <s v="US"/>
    <s v="USD"/>
    <x v="3563"/>
    <n v="1427741583"/>
    <b v="0"/>
    <n v="27"/>
    <b v="1"/>
    <s v="theater/plays"/>
    <n v="1.3"/>
    <n v="28.888888888888889"/>
    <x v="1"/>
    <s v="plays"/>
    <x v="3577"/>
    <d v="2015-04-26T01:28:00"/>
  </r>
  <r>
    <x v="0"/>
    <s v="GB"/>
    <s v="GBP"/>
    <x v="3564"/>
    <n v="1459445777"/>
    <b v="0"/>
    <n v="37"/>
    <b v="1"/>
    <s v="theater/plays"/>
    <n v="1.0001333333333333"/>
    <n v="40.545945945945945"/>
    <x v="1"/>
    <s v="plays"/>
    <x v="3578"/>
    <d v="2016-04-30T12:36:17"/>
  </r>
  <r>
    <x v="0"/>
    <s v="GB"/>
    <s v="GBP"/>
    <x v="3565"/>
    <n v="1456856256"/>
    <b v="0"/>
    <n v="14"/>
    <b v="1"/>
    <s v="theater/plays"/>
    <n v="1"/>
    <n v="35.714285714285715"/>
    <x v="1"/>
    <s v="plays"/>
    <x v="3579"/>
    <d v="2016-03-31T12:17:36"/>
  </r>
  <r>
    <x v="0"/>
    <s v="US"/>
    <s v="USD"/>
    <x v="3566"/>
    <n v="1421900022"/>
    <b v="0"/>
    <n v="27"/>
    <b v="1"/>
    <s v="theater/plays"/>
    <n v="1.1388888888888888"/>
    <n v="37.962962962962962"/>
    <x v="1"/>
    <s v="plays"/>
    <x v="3580"/>
    <d v="2015-02-28T23:59:00"/>
  </r>
  <r>
    <x v="0"/>
    <s v="GB"/>
    <s v="GBP"/>
    <x v="3567"/>
    <n v="1405509510"/>
    <b v="0"/>
    <n v="45"/>
    <b v="1"/>
    <s v="theater/plays"/>
    <n v="1"/>
    <n v="33.333333333333336"/>
    <x v="1"/>
    <s v="plays"/>
    <x v="3581"/>
    <d v="2014-07-30T06:18:30"/>
  </r>
  <r>
    <x v="0"/>
    <s v="US"/>
    <s v="USD"/>
    <x v="3568"/>
    <n v="1458613082"/>
    <b v="0"/>
    <n v="49"/>
    <b v="1"/>
    <s v="theater/plays"/>
    <n v="2.87"/>
    <n v="58.571428571428569"/>
    <x v="1"/>
    <s v="plays"/>
    <x v="3582"/>
    <d v="2016-04-04T21:18:02"/>
  </r>
  <r>
    <x v="0"/>
    <s v="US"/>
    <s v="USD"/>
    <x v="3569"/>
    <n v="1455790405"/>
    <b v="0"/>
    <n v="24"/>
    <b v="1"/>
    <s v="theater/plays"/>
    <n v="1.085"/>
    <n v="135.625"/>
    <x v="1"/>
    <s v="plays"/>
    <x v="3583"/>
    <d v="2016-04-18T04:13:25"/>
  </r>
  <r>
    <x v="0"/>
    <s v="GB"/>
    <s v="GBP"/>
    <x v="3570"/>
    <n v="1434180944"/>
    <b v="0"/>
    <n v="112"/>
    <b v="1"/>
    <s v="theater/plays"/>
    <n v="1.155"/>
    <n v="30.9375"/>
    <x v="1"/>
    <s v="plays"/>
    <x v="3584"/>
    <d v="2015-07-13T02:35:44"/>
  </r>
  <r>
    <x v="0"/>
    <s v="US"/>
    <s v="USD"/>
    <x v="3571"/>
    <n v="1416589890"/>
    <b v="0"/>
    <n v="23"/>
    <b v="1"/>
    <s v="theater/plays"/>
    <n v="1.1911764705882353"/>
    <n v="176.08695652173913"/>
    <x v="1"/>
    <s v="plays"/>
    <x v="3585"/>
    <d v="2014-12-21T12:11:30"/>
  </r>
  <r>
    <x v="0"/>
    <s v="US"/>
    <s v="USD"/>
    <x v="3572"/>
    <n v="1469465070"/>
    <b v="0"/>
    <n v="54"/>
    <b v="1"/>
    <s v="theater/plays"/>
    <n v="1.0942666666666667"/>
    <n v="151.9814814814815"/>
    <x v="1"/>
    <s v="plays"/>
    <x v="3586"/>
    <d v="2016-09-23T11:44:30"/>
  </r>
  <r>
    <x v="0"/>
    <s v="GB"/>
    <s v="GBP"/>
    <x v="3573"/>
    <n v="1463144254"/>
    <b v="0"/>
    <n v="28"/>
    <b v="1"/>
    <s v="theater/plays"/>
    <n v="1.266"/>
    <n v="22.607142857142858"/>
    <x v="1"/>
    <s v="plays"/>
    <x v="3587"/>
    <d v="2016-06-27T14:00:00"/>
  </r>
  <r>
    <x v="0"/>
    <s v="GB"/>
    <s v="GBP"/>
    <x v="3574"/>
    <n v="1428436410"/>
    <b v="0"/>
    <n v="11"/>
    <b v="1"/>
    <s v="theater/plays"/>
    <n v="1.0049999999999999"/>
    <n v="18.272727272727273"/>
    <x v="1"/>
    <s v="plays"/>
    <x v="3588"/>
    <d v="2015-04-29T18:00:00"/>
  </r>
  <r>
    <x v="0"/>
    <s v="US"/>
    <s v="USD"/>
    <x v="3575"/>
    <n v="1430494347"/>
    <b v="0"/>
    <n v="62"/>
    <b v="1"/>
    <s v="theater/plays"/>
    <n v="1.2749999999999999"/>
    <n v="82.258064516129039"/>
    <x v="1"/>
    <s v="plays"/>
    <x v="3589"/>
    <d v="2015-05-26T10:32:27"/>
  </r>
  <r>
    <x v="0"/>
    <s v="GB"/>
    <s v="GBP"/>
    <x v="3576"/>
    <n v="1411200034"/>
    <b v="0"/>
    <n v="73"/>
    <b v="1"/>
    <s v="theater/plays"/>
    <n v="1.0005999999999999"/>
    <n v="68.534246575342465"/>
    <x v="1"/>
    <s v="plays"/>
    <x v="3590"/>
    <d v="2014-10-20T03:00:34"/>
  </r>
  <r>
    <x v="0"/>
    <s v="US"/>
    <s v="USD"/>
    <x v="3577"/>
    <n v="1419979544"/>
    <b v="0"/>
    <n v="18"/>
    <b v="1"/>
    <s v="theater/plays"/>
    <n v="1.75"/>
    <n v="68.055555555555557"/>
    <x v="1"/>
    <s v="plays"/>
    <x v="3591"/>
    <d v="2015-01-23T23:59:00"/>
  </r>
  <r>
    <x v="0"/>
    <s v="US"/>
    <s v="USD"/>
    <x v="3578"/>
    <n v="1418673307"/>
    <b v="0"/>
    <n v="35"/>
    <b v="1"/>
    <s v="theater/plays"/>
    <n v="1.2725"/>
    <n v="72.714285714285708"/>
    <x v="1"/>
    <s v="plays"/>
    <x v="3592"/>
    <d v="2015-02-10T23:59:00"/>
  </r>
  <r>
    <x v="0"/>
    <s v="US"/>
    <s v="USD"/>
    <x v="3579"/>
    <n v="1417469639"/>
    <b v="0"/>
    <n v="43"/>
    <b v="1"/>
    <s v="theater/plays"/>
    <n v="1.1063333333333334"/>
    <n v="77.186046511627907"/>
    <x v="1"/>
    <s v="plays"/>
    <x v="3593"/>
    <d v="2015-01-05T15:26:00"/>
  </r>
  <r>
    <x v="0"/>
    <s v="US"/>
    <s v="USD"/>
    <x v="3580"/>
    <n v="1470792982"/>
    <b v="0"/>
    <n v="36"/>
    <b v="1"/>
    <s v="theater/plays"/>
    <n v="1.2593749999999999"/>
    <n v="55.972222222222221"/>
    <x v="1"/>
    <s v="plays"/>
    <x v="3594"/>
    <d v="2016-09-03T20:36:22"/>
  </r>
  <r>
    <x v="0"/>
    <s v="US"/>
    <s v="USD"/>
    <x v="3581"/>
    <n v="1423959123"/>
    <b v="0"/>
    <n v="62"/>
    <b v="1"/>
    <s v="theater/plays"/>
    <n v="1.1850000000000001"/>
    <n v="49.693548387096776"/>
    <x v="1"/>
    <s v="plays"/>
    <x v="3595"/>
    <d v="2015-03-13T01:59:00"/>
  </r>
  <r>
    <x v="0"/>
    <s v="CA"/>
    <s v="CAD"/>
    <x v="3582"/>
    <n v="1407258582"/>
    <b v="0"/>
    <n v="15"/>
    <b v="1"/>
    <s v="theater/plays"/>
    <n v="1.0772727272727274"/>
    <n v="79"/>
    <x v="1"/>
    <s v="plays"/>
    <x v="3596"/>
    <d v="2014-08-26T12:09:42"/>
  </r>
  <r>
    <x v="0"/>
    <s v="US"/>
    <s v="USD"/>
    <x v="3583"/>
    <n v="1455717790"/>
    <b v="0"/>
    <n v="33"/>
    <b v="1"/>
    <s v="theater/plays"/>
    <n v="1.026"/>
    <n v="77.727272727272734"/>
    <x v="1"/>
    <s v="plays"/>
    <x v="3597"/>
    <d v="2016-03-03T00:59:00"/>
  </r>
  <r>
    <x v="0"/>
    <s v="US"/>
    <s v="USD"/>
    <x v="3584"/>
    <n v="1408129822"/>
    <b v="0"/>
    <n v="27"/>
    <b v="1"/>
    <s v="theater/plays"/>
    <n v="1.101"/>
    <n v="40.777777777777779"/>
    <x v="1"/>
    <s v="plays"/>
    <x v="3598"/>
    <d v="2014-09-02T23:59:00"/>
  </r>
  <r>
    <x v="0"/>
    <s v="US"/>
    <s v="USD"/>
    <x v="3585"/>
    <n v="1438715077"/>
    <b v="0"/>
    <n v="17"/>
    <b v="1"/>
    <s v="theater/plays"/>
    <n v="2.02"/>
    <n v="59.411764705882355"/>
    <x v="1"/>
    <s v="plays"/>
    <x v="3599"/>
    <d v="2015-08-29T19:00:00"/>
  </r>
  <r>
    <x v="0"/>
    <s v="US"/>
    <s v="USD"/>
    <x v="3586"/>
    <n v="1473970964"/>
    <b v="0"/>
    <n v="4"/>
    <b v="1"/>
    <s v="theater/plays"/>
    <n v="1.3"/>
    <n v="3.25"/>
    <x v="1"/>
    <s v="plays"/>
    <x v="3600"/>
    <d v="2016-10-13T15:22:44"/>
  </r>
  <r>
    <x v="0"/>
    <s v="GB"/>
    <s v="GBP"/>
    <x v="3587"/>
    <n v="1418860682"/>
    <b v="0"/>
    <n v="53"/>
    <b v="1"/>
    <s v="theater/plays"/>
    <n v="1.0435000000000001"/>
    <n v="39.377358490566039"/>
    <x v="1"/>
    <s v="plays"/>
    <x v="3601"/>
    <d v="2015-01-16T18:58:02"/>
  </r>
  <r>
    <x v="0"/>
    <s v="US"/>
    <s v="USD"/>
    <x v="3588"/>
    <n v="1458336479"/>
    <b v="0"/>
    <n v="49"/>
    <b v="1"/>
    <s v="theater/plays"/>
    <n v="1.0004999999999999"/>
    <n v="81.673469387755105"/>
    <x v="1"/>
    <s v="plays"/>
    <x v="3602"/>
    <d v="2016-05-17T16:27:59"/>
  </r>
  <r>
    <x v="0"/>
    <s v="US"/>
    <s v="USD"/>
    <x v="3589"/>
    <n v="1444164280"/>
    <b v="0"/>
    <n v="57"/>
    <b v="1"/>
    <s v="theater/plays"/>
    <n v="1.7066666666666668"/>
    <n v="44.912280701754383"/>
    <x v="1"/>
    <s v="plays"/>
    <x v="3603"/>
    <d v="2015-11-05T16:44:40"/>
  </r>
  <r>
    <x v="0"/>
    <s v="US"/>
    <s v="USD"/>
    <x v="3590"/>
    <n v="1461370956"/>
    <b v="0"/>
    <n v="69"/>
    <b v="1"/>
    <s v="theater/plays"/>
    <n v="1.1283333333333334"/>
    <n v="49.05797101449275"/>
    <x v="1"/>
    <s v="plays"/>
    <x v="3604"/>
    <d v="2016-04-29T01:59:00"/>
  </r>
  <r>
    <x v="0"/>
    <s v="GB"/>
    <s v="GBP"/>
    <x v="3591"/>
    <n v="1452798126"/>
    <b v="0"/>
    <n v="15"/>
    <b v="1"/>
    <s v="theater/plays"/>
    <n v="1.84"/>
    <n v="30.666666666666668"/>
    <x v="1"/>
    <s v="plays"/>
    <x v="3605"/>
    <d v="2016-02-13T14:02:06"/>
  </r>
  <r>
    <x v="0"/>
    <s v="GB"/>
    <s v="GBP"/>
    <x v="3592"/>
    <n v="1468593057"/>
    <b v="0"/>
    <n v="64"/>
    <b v="1"/>
    <s v="theater/plays"/>
    <n v="1.3026666666666666"/>
    <n v="61.0625"/>
    <x v="1"/>
    <s v="plays"/>
    <x v="3606"/>
    <d v="2016-08-14T09:30:57"/>
  </r>
  <r>
    <x v="0"/>
    <s v="GB"/>
    <s v="GBP"/>
    <x v="3593"/>
    <n v="1448924882"/>
    <b v="0"/>
    <n v="20"/>
    <b v="1"/>
    <s v="theater/plays"/>
    <n v="1.0545454545454545"/>
    <n v="29"/>
    <x v="1"/>
    <s v="plays"/>
    <x v="3607"/>
    <d v="2015-12-14T19:00:00"/>
  </r>
  <r>
    <x v="0"/>
    <s v="GB"/>
    <s v="GBP"/>
    <x v="3594"/>
    <n v="1463418090"/>
    <b v="0"/>
    <n v="27"/>
    <b v="1"/>
    <s v="theater/plays"/>
    <n v="1"/>
    <n v="29.62962962962963"/>
    <x v="1"/>
    <s v="plays"/>
    <x v="3608"/>
    <d v="2016-06-17T09:00:00"/>
  </r>
  <r>
    <x v="0"/>
    <s v="GB"/>
    <s v="GBP"/>
    <x v="3595"/>
    <n v="1456789685"/>
    <b v="0"/>
    <n v="21"/>
    <b v="1"/>
    <s v="theater/plays"/>
    <n v="1.5331632653061225"/>
    <n v="143.0952380952381"/>
    <x v="1"/>
    <s v="plays"/>
    <x v="3609"/>
    <d v="2016-03-30T17:48:05"/>
  </r>
  <r>
    <x v="0"/>
    <s v="GB"/>
    <s v="GBP"/>
    <x v="3596"/>
    <n v="1437214936"/>
    <b v="0"/>
    <n v="31"/>
    <b v="1"/>
    <s v="theater/plays"/>
    <n v="1.623"/>
    <n v="52.354838709677416"/>
    <x v="1"/>
    <s v="plays"/>
    <x v="3610"/>
    <d v="2015-08-17T05:22:16"/>
  </r>
  <r>
    <x v="0"/>
    <s v="GB"/>
    <s v="GBP"/>
    <x v="3597"/>
    <n v="1425891201"/>
    <b v="0"/>
    <n v="51"/>
    <b v="1"/>
    <s v="theater/plays"/>
    <n v="1.36"/>
    <n v="66.666666666666671"/>
    <x v="1"/>
    <s v="plays"/>
    <x v="3611"/>
    <d v="2015-04-08T03:53:21"/>
  </r>
  <r>
    <x v="0"/>
    <s v="CA"/>
    <s v="CAD"/>
    <x v="3598"/>
    <n v="1401470811"/>
    <b v="0"/>
    <n v="57"/>
    <b v="1"/>
    <s v="theater/plays"/>
    <n v="1.444"/>
    <n v="126.66666666666667"/>
    <x v="1"/>
    <s v="plays"/>
    <x v="3612"/>
    <d v="2014-06-09T12:26:51"/>
  </r>
  <r>
    <x v="0"/>
    <s v="US"/>
    <s v="USD"/>
    <x v="3599"/>
    <n v="1401372574"/>
    <b v="0"/>
    <n v="20"/>
    <b v="1"/>
    <s v="theater/plays"/>
    <n v="1"/>
    <n v="62.5"/>
    <x v="1"/>
    <s v="plays"/>
    <x v="3613"/>
    <d v="2014-06-28T09:09:34"/>
  </r>
  <r>
    <x v="0"/>
    <s v="US"/>
    <s v="USD"/>
    <x v="3600"/>
    <n v="1432083616"/>
    <b v="0"/>
    <n v="71"/>
    <b v="1"/>
    <s v="theater/plays"/>
    <n v="1.008"/>
    <n v="35.492957746478872"/>
    <x v="1"/>
    <s v="plays"/>
    <x v="3614"/>
    <d v="2015-06-18T20:00:16"/>
  </r>
  <r>
    <x v="0"/>
    <s v="GB"/>
    <s v="GBP"/>
    <x v="3601"/>
    <n v="1447164896"/>
    <b v="0"/>
    <n v="72"/>
    <b v="1"/>
    <s v="theater/plays"/>
    <n v="1.0680000000000001"/>
    <n v="37.083333333333336"/>
    <x v="1"/>
    <s v="plays"/>
    <x v="3615"/>
    <d v="2015-12-10T09:14:56"/>
  </r>
  <r>
    <x v="0"/>
    <s v="GB"/>
    <s v="GBP"/>
    <x v="3602"/>
    <n v="1424213264"/>
    <b v="0"/>
    <n v="45"/>
    <b v="1"/>
    <s v="theater/plays"/>
    <n v="1.248"/>
    <n v="69.333333333333329"/>
    <x v="1"/>
    <s v="plays"/>
    <x v="3616"/>
    <d v="2015-03-19T16:47:44"/>
  </r>
  <r>
    <x v="0"/>
    <s v="GB"/>
    <s v="GBP"/>
    <x v="3603"/>
    <n v="1486996729"/>
    <b v="0"/>
    <n v="51"/>
    <b v="1"/>
    <s v="theater/plays"/>
    <n v="1.1891891891891893"/>
    <n v="17.254901960784313"/>
    <x v="1"/>
    <s v="plays"/>
    <x v="3617"/>
    <d v="2017-02-27T19:00:00"/>
  </r>
  <r>
    <x v="0"/>
    <s v="GB"/>
    <s v="GBP"/>
    <x v="3604"/>
    <n v="1430751850"/>
    <b v="0"/>
    <n v="56"/>
    <b v="1"/>
    <s v="theater/plays"/>
    <n v="1.01"/>
    <n v="36.071428571428569"/>
    <x v="1"/>
    <s v="plays"/>
    <x v="3618"/>
    <d v="2015-06-03T10:04:10"/>
  </r>
  <r>
    <x v="0"/>
    <s v="US"/>
    <s v="USD"/>
    <x v="3605"/>
    <n v="1476760226"/>
    <b v="0"/>
    <n v="17"/>
    <b v="1"/>
    <s v="theater/plays"/>
    <n v="1.1299999999999999"/>
    <n v="66.470588235294116"/>
    <x v="1"/>
    <s v="plays"/>
    <x v="3619"/>
    <d v="2016-11-19T17:00:00"/>
  </r>
  <r>
    <x v="0"/>
    <s v="US"/>
    <s v="USD"/>
    <x v="3606"/>
    <n v="1422916261"/>
    <b v="0"/>
    <n v="197"/>
    <b v="1"/>
    <s v="theater/plays"/>
    <n v="1.0519047619047619"/>
    <n v="56.065989847715734"/>
    <x v="1"/>
    <s v="plays"/>
    <x v="3620"/>
    <d v="2015-03-04T23:00:00"/>
  </r>
  <r>
    <x v="0"/>
    <s v="US"/>
    <s v="USD"/>
    <x v="3607"/>
    <n v="1473200844"/>
    <b v="0"/>
    <n v="70"/>
    <b v="1"/>
    <s v="theater/plays"/>
    <n v="1.0973333333333333"/>
    <n v="47.028571428571432"/>
    <x v="1"/>
    <s v="plays"/>
    <x v="3621"/>
    <d v="2016-09-30T16:00:00"/>
  </r>
  <r>
    <x v="0"/>
    <s v="US"/>
    <s v="USD"/>
    <x v="3608"/>
    <n v="1409030371"/>
    <b v="0"/>
    <n v="21"/>
    <b v="1"/>
    <s v="theater/plays"/>
    <n v="1.00099"/>
    <n v="47.666190476190479"/>
    <x v="1"/>
    <s v="plays"/>
    <x v="3622"/>
    <d v="2014-09-27T22:23:00"/>
  </r>
  <r>
    <x v="0"/>
    <s v="US"/>
    <s v="USD"/>
    <x v="3609"/>
    <n v="1404841270"/>
    <b v="0"/>
    <n v="34"/>
    <b v="1"/>
    <s v="theater/plays"/>
    <n v="1.2"/>
    <n v="88.235294117647058"/>
    <x v="1"/>
    <s v="plays"/>
    <x v="3623"/>
    <d v="2014-07-26T02:00:00"/>
  </r>
  <r>
    <x v="0"/>
    <s v="US"/>
    <s v="USD"/>
    <x v="3610"/>
    <n v="1466793290"/>
    <b v="0"/>
    <n v="39"/>
    <b v="1"/>
    <s v="theater/plays"/>
    <n v="1.0493333333333332"/>
    <n v="80.717948717948715"/>
    <x v="1"/>
    <s v="plays"/>
    <x v="3624"/>
    <d v="2016-08-23T13:34:50"/>
  </r>
  <r>
    <x v="0"/>
    <s v="GB"/>
    <s v="GBP"/>
    <x v="3611"/>
    <n v="1433259577"/>
    <b v="0"/>
    <n v="78"/>
    <b v="1"/>
    <s v="theater/plays"/>
    <n v="1.0266666666666666"/>
    <n v="39.487179487179489"/>
    <x v="1"/>
    <s v="plays"/>
    <x v="3625"/>
    <d v="2015-07-02T10:39:37"/>
  </r>
  <r>
    <x v="0"/>
    <s v="GB"/>
    <s v="GBP"/>
    <x v="3612"/>
    <n v="1406390457"/>
    <b v="0"/>
    <n v="48"/>
    <b v="1"/>
    <s v="theater/plays"/>
    <n v="1.0182500000000001"/>
    <n v="84.854166666666671"/>
    <x v="1"/>
    <s v="plays"/>
    <x v="3626"/>
    <d v="2014-08-16T11:00:57"/>
  </r>
  <r>
    <x v="0"/>
    <s v="US"/>
    <s v="USD"/>
    <x v="3613"/>
    <n v="1459446487"/>
    <b v="0"/>
    <n v="29"/>
    <b v="1"/>
    <s v="theater/plays"/>
    <n v="1"/>
    <n v="68.965517241379317"/>
    <x v="1"/>
    <s v="plays"/>
    <x v="3627"/>
    <d v="2016-05-20T22:59:00"/>
  </r>
  <r>
    <x v="2"/>
    <s v="US"/>
    <s v="USD"/>
    <x v="3614"/>
    <n v="1444852796"/>
    <b v="0"/>
    <n v="0"/>
    <b v="0"/>
    <s v="theater/musical"/>
    <n v="0"/>
    <e v="#DIV/0!"/>
    <x v="1"/>
    <s v="musical"/>
    <x v="3628"/>
    <d v="2015-12-13T15:59:56"/>
  </r>
  <r>
    <x v="2"/>
    <s v="US"/>
    <s v="USD"/>
    <x v="3615"/>
    <n v="1457403364"/>
    <b v="0"/>
    <n v="2"/>
    <b v="0"/>
    <s v="theater/musical"/>
    <n v="1.9999999999999999E-6"/>
    <n v="1"/>
    <x v="1"/>
    <s v="musical"/>
    <x v="3629"/>
    <d v="2016-05-05T12:00:00"/>
  </r>
  <r>
    <x v="2"/>
    <s v="GB"/>
    <s v="GBP"/>
    <x v="3616"/>
    <n v="1414700390"/>
    <b v="0"/>
    <n v="1"/>
    <b v="0"/>
    <s v="theater/musical"/>
    <n v="3.3333333333333332E-4"/>
    <n v="1"/>
    <x v="1"/>
    <s v="musical"/>
    <x v="3630"/>
    <d v="2014-11-29T16:19:50"/>
  </r>
  <r>
    <x v="2"/>
    <s v="US"/>
    <s v="USD"/>
    <x v="3617"/>
    <n v="1409335497"/>
    <b v="0"/>
    <n v="59"/>
    <b v="0"/>
    <s v="theater/musical"/>
    <n v="0.51023391812865493"/>
    <n v="147.88135593220338"/>
    <x v="1"/>
    <s v="musical"/>
    <x v="3631"/>
    <d v="2014-09-22T22:59:00"/>
  </r>
  <r>
    <x v="2"/>
    <s v="GB"/>
    <s v="GBP"/>
    <x v="3618"/>
    <n v="1415053749"/>
    <b v="0"/>
    <n v="1"/>
    <b v="0"/>
    <s v="theater/musical"/>
    <n v="0.2"/>
    <n v="100"/>
    <x v="1"/>
    <s v="musical"/>
    <x v="3632"/>
    <d v="2014-11-23T17:29:09"/>
  </r>
  <r>
    <x v="2"/>
    <s v="US"/>
    <s v="USD"/>
    <x v="3619"/>
    <n v="1475765867"/>
    <b v="0"/>
    <n v="31"/>
    <b v="0"/>
    <s v="theater/musical"/>
    <n v="0.35239999999999999"/>
    <n v="56.838709677419352"/>
    <x v="1"/>
    <s v="musical"/>
    <x v="3633"/>
    <d v="2016-11-18T20:00:00"/>
  </r>
  <r>
    <x v="2"/>
    <s v="CA"/>
    <s v="CAD"/>
    <x v="3620"/>
    <n v="1480219174"/>
    <b v="0"/>
    <n v="18"/>
    <b v="0"/>
    <s v="theater/musical"/>
    <n v="4.2466666666666666E-2"/>
    <n v="176.94444444444446"/>
    <x v="1"/>
    <s v="musical"/>
    <x v="3634"/>
    <d v="2017-01-13T22:59:00"/>
  </r>
  <r>
    <x v="2"/>
    <s v="US"/>
    <s v="USD"/>
    <x v="3621"/>
    <n v="1458594676"/>
    <b v="0"/>
    <n v="10"/>
    <b v="0"/>
    <s v="theater/musical"/>
    <n v="0.36457142857142855"/>
    <n v="127.6"/>
    <x v="1"/>
    <s v="musical"/>
    <x v="3635"/>
    <d v="2016-04-20T16:11:16"/>
  </r>
  <r>
    <x v="2"/>
    <s v="US"/>
    <s v="USD"/>
    <x v="3622"/>
    <n v="1439224829"/>
    <b v="0"/>
    <n v="0"/>
    <b v="0"/>
    <s v="theater/musical"/>
    <n v="0"/>
    <e v="#DIV/0!"/>
    <x v="1"/>
    <s v="musical"/>
    <x v="3636"/>
    <d v="2015-09-14T11:40:29"/>
  </r>
  <r>
    <x v="2"/>
    <s v="US"/>
    <s v="USD"/>
    <x v="3623"/>
    <n v="1417538935"/>
    <b v="0"/>
    <n v="14"/>
    <b v="0"/>
    <s v="theater/musical"/>
    <n v="0.30866666666666664"/>
    <n v="66.142857142857139"/>
    <x v="1"/>
    <s v="musical"/>
    <x v="3637"/>
    <d v="2015-01-01T11:48:55"/>
  </r>
  <r>
    <x v="2"/>
    <s v="CA"/>
    <s v="CAD"/>
    <x v="3624"/>
    <n v="1424275732"/>
    <b v="0"/>
    <n v="2"/>
    <b v="0"/>
    <s v="theater/musical"/>
    <n v="6.545454545454546E-2"/>
    <n v="108"/>
    <x v="1"/>
    <s v="musical"/>
    <x v="3638"/>
    <d v="2015-04-19T10:08:52"/>
  </r>
  <r>
    <x v="2"/>
    <s v="US"/>
    <s v="USD"/>
    <x v="3625"/>
    <n v="1470672906"/>
    <b v="0"/>
    <n v="1"/>
    <b v="0"/>
    <s v="theater/musical"/>
    <n v="4.0000000000000003E-5"/>
    <n v="1"/>
    <x v="1"/>
    <s v="musical"/>
    <x v="3639"/>
    <d v="2016-10-07T10:11:00"/>
  </r>
  <r>
    <x v="2"/>
    <s v="US"/>
    <s v="USD"/>
    <x v="3626"/>
    <n v="1428691530"/>
    <b v="0"/>
    <n v="3"/>
    <b v="0"/>
    <s v="theater/musical"/>
    <n v="5.5E-2"/>
    <n v="18.333333333333332"/>
    <x v="1"/>
    <s v="musical"/>
    <x v="3640"/>
    <d v="2015-05-10T13:45:30"/>
  </r>
  <r>
    <x v="2"/>
    <s v="US"/>
    <s v="USD"/>
    <x v="3627"/>
    <n v="1410966179"/>
    <b v="0"/>
    <n v="0"/>
    <b v="0"/>
    <s v="theater/musical"/>
    <n v="0"/>
    <e v="#DIV/0!"/>
    <x v="1"/>
    <s v="musical"/>
    <x v="3641"/>
    <d v="2014-10-05T00:00:00"/>
  </r>
  <r>
    <x v="2"/>
    <s v="DE"/>
    <s v="EUR"/>
    <x v="3628"/>
    <n v="1445369727"/>
    <b v="0"/>
    <n v="2"/>
    <b v="0"/>
    <s v="theater/musical"/>
    <n v="2.1428571428571429E-2"/>
    <n v="7.5"/>
    <x v="1"/>
    <s v="musical"/>
    <x v="3642"/>
    <d v="2015-11-30T12:00:00"/>
  </r>
  <r>
    <x v="2"/>
    <s v="US"/>
    <s v="USD"/>
    <x v="3629"/>
    <n v="1444274839"/>
    <b v="0"/>
    <n v="0"/>
    <b v="0"/>
    <s v="theater/musical"/>
    <n v="0"/>
    <e v="#DIV/0!"/>
    <x v="1"/>
    <s v="musical"/>
    <x v="3643"/>
    <d v="2015-11-16T23:27:19"/>
  </r>
  <r>
    <x v="2"/>
    <s v="US"/>
    <s v="USD"/>
    <x v="3630"/>
    <n v="1454996887"/>
    <b v="0"/>
    <n v="12"/>
    <b v="0"/>
    <s v="theater/musical"/>
    <n v="0.16420000000000001"/>
    <n v="68.416666666666671"/>
    <x v="1"/>
    <s v="musical"/>
    <x v="3644"/>
    <d v="2016-03-07T23:59:00"/>
  </r>
  <r>
    <x v="2"/>
    <s v="CA"/>
    <s v="CAD"/>
    <x v="3631"/>
    <n v="1477178238"/>
    <b v="0"/>
    <n v="1"/>
    <b v="0"/>
    <s v="theater/musical"/>
    <n v="1E-3"/>
    <n v="1"/>
    <x v="1"/>
    <s v="musical"/>
    <x v="3645"/>
    <d v="2016-11-21T19:17:18"/>
  </r>
  <r>
    <x v="2"/>
    <s v="US"/>
    <s v="USD"/>
    <x v="3632"/>
    <n v="1431770802"/>
    <b v="0"/>
    <n v="8"/>
    <b v="0"/>
    <s v="theater/musical"/>
    <n v="4.8099999999999997E-2"/>
    <n v="60.125"/>
    <x v="1"/>
    <s v="musical"/>
    <x v="3646"/>
    <d v="2015-06-16T18:30:00"/>
  </r>
  <r>
    <x v="2"/>
    <s v="GB"/>
    <s v="GBP"/>
    <x v="3633"/>
    <n v="1471370327"/>
    <b v="0"/>
    <n v="2"/>
    <b v="0"/>
    <s v="theater/musical"/>
    <n v="0.06"/>
    <n v="15"/>
    <x v="1"/>
    <s v="musical"/>
    <x v="3647"/>
    <d v="2016-09-30T12:58:47"/>
  </r>
  <r>
    <x v="0"/>
    <s v="US"/>
    <s v="USD"/>
    <x v="3634"/>
    <n v="1409900445"/>
    <b v="0"/>
    <n v="73"/>
    <b v="1"/>
    <s v="theater/plays"/>
    <n v="1.003825"/>
    <n v="550.04109589041093"/>
    <x v="1"/>
    <s v="plays"/>
    <x v="3648"/>
    <d v="2014-10-05T02:00:45"/>
  </r>
  <r>
    <x v="0"/>
    <s v="CA"/>
    <s v="CAD"/>
    <x v="3635"/>
    <n v="1400691994"/>
    <b v="0"/>
    <n v="8"/>
    <b v="1"/>
    <s v="theater/plays"/>
    <n v="1.04"/>
    <n v="97.5"/>
    <x v="1"/>
    <s v="plays"/>
    <x v="3649"/>
    <d v="2014-06-16T12:06:34"/>
  </r>
  <r>
    <x v="0"/>
    <s v="GB"/>
    <s v="GBP"/>
    <x v="3636"/>
    <n v="1452598184"/>
    <b v="0"/>
    <n v="17"/>
    <b v="1"/>
    <s v="theater/plays"/>
    <n v="1"/>
    <n v="29.411764705882351"/>
    <x v="1"/>
    <s v="plays"/>
    <x v="3650"/>
    <d v="2016-02-02T06:29:44"/>
  </r>
  <r>
    <x v="0"/>
    <s v="US"/>
    <s v="USD"/>
    <x v="3637"/>
    <n v="1404833442"/>
    <b v="0"/>
    <n v="9"/>
    <b v="1"/>
    <s v="theater/plays"/>
    <n v="1.04"/>
    <n v="57.777777777777779"/>
    <x v="1"/>
    <s v="plays"/>
    <x v="3651"/>
    <d v="2014-08-10T10:59:00"/>
  </r>
  <r>
    <x v="0"/>
    <s v="CA"/>
    <s v="CAD"/>
    <x v="3638"/>
    <n v="1471188502"/>
    <b v="0"/>
    <n v="17"/>
    <b v="1"/>
    <s v="theater/plays"/>
    <n v="2.5066666666666668"/>
    <n v="44.235294117647058"/>
    <x v="1"/>
    <s v="plays"/>
    <x v="3652"/>
    <d v="2016-08-24T22:59:00"/>
  </r>
  <r>
    <x v="0"/>
    <s v="GB"/>
    <s v="GBP"/>
    <x v="3639"/>
    <n v="1436172207"/>
    <b v="0"/>
    <n v="33"/>
    <b v="1"/>
    <s v="theater/plays"/>
    <n v="1.0049999999999999"/>
    <n v="60.909090909090907"/>
    <x v="1"/>
    <s v="plays"/>
    <x v="3653"/>
    <d v="2015-08-05T03:43:27"/>
  </r>
  <r>
    <x v="0"/>
    <s v="GB"/>
    <s v="GBP"/>
    <x v="3640"/>
    <n v="1457690386"/>
    <b v="0"/>
    <n v="38"/>
    <b v="1"/>
    <s v="theater/plays"/>
    <n v="1.744"/>
    <n v="68.84210526315789"/>
    <x v="1"/>
    <s v="plays"/>
    <x v="3654"/>
    <d v="2016-04-03T12:00:00"/>
  </r>
  <r>
    <x v="0"/>
    <s v="US"/>
    <s v="USD"/>
    <x v="3641"/>
    <n v="1434654998"/>
    <b v="0"/>
    <n v="79"/>
    <b v="1"/>
    <s v="theater/plays"/>
    <n v="1.1626000000000001"/>
    <n v="73.582278481012665"/>
    <x v="1"/>
    <s v="plays"/>
    <x v="3655"/>
    <d v="2015-07-18T01:59:00"/>
  </r>
  <r>
    <x v="0"/>
    <s v="CH"/>
    <s v="CHF"/>
    <x v="3642"/>
    <n v="1483393836"/>
    <b v="0"/>
    <n v="46"/>
    <b v="1"/>
    <s v="theater/plays"/>
    <n v="1.0582"/>
    <n v="115.02173913043478"/>
    <x v="1"/>
    <s v="plays"/>
    <x v="3656"/>
    <d v="2017-02-01T17:59:00"/>
  </r>
  <r>
    <x v="0"/>
    <s v="DK"/>
    <s v="DKK"/>
    <x v="3643"/>
    <n v="1462806419"/>
    <b v="0"/>
    <n v="20"/>
    <b v="1"/>
    <s v="theater/plays"/>
    <n v="1.1074999999999999"/>
    <n v="110.75"/>
    <x v="1"/>
    <s v="plays"/>
    <x v="3657"/>
    <d v="2016-06-01T16:42:00"/>
  </r>
  <r>
    <x v="0"/>
    <s v="US"/>
    <s v="USD"/>
    <x v="3644"/>
    <n v="1400272580"/>
    <b v="0"/>
    <n v="20"/>
    <b v="1"/>
    <s v="theater/plays"/>
    <n v="1.0066666666666666"/>
    <n v="75.5"/>
    <x v="1"/>
    <s v="plays"/>
    <x v="3658"/>
    <d v="2014-07-01T22:59:00"/>
  </r>
  <r>
    <x v="0"/>
    <s v="US"/>
    <s v="USD"/>
    <x v="3645"/>
    <n v="1424414350"/>
    <b v="0"/>
    <n v="13"/>
    <b v="1"/>
    <s v="theater/plays"/>
    <n v="1.0203333333333333"/>
    <n v="235.46153846153845"/>
    <x v="1"/>
    <s v="plays"/>
    <x v="3659"/>
    <d v="2015-03-19T09:39:00"/>
  </r>
  <r>
    <x v="0"/>
    <s v="GB"/>
    <s v="GBP"/>
    <x v="3646"/>
    <n v="1417208925"/>
    <b v="0"/>
    <n v="22"/>
    <b v="1"/>
    <s v="theater/plays"/>
    <n v="1"/>
    <n v="11.363636363636363"/>
    <x v="1"/>
    <s v="plays"/>
    <x v="3660"/>
    <d v="2014-12-23T16:08:45"/>
  </r>
  <r>
    <x v="0"/>
    <s v="US"/>
    <s v="USD"/>
    <x v="3647"/>
    <n v="1458336672"/>
    <b v="0"/>
    <n v="36"/>
    <b v="1"/>
    <s v="theater/plays"/>
    <n v="1.1100000000000001"/>
    <n v="92.5"/>
    <x v="1"/>
    <s v="plays"/>
    <x v="3661"/>
    <d v="2016-04-09T23:00:00"/>
  </r>
  <r>
    <x v="0"/>
    <s v="CA"/>
    <s v="CAD"/>
    <x v="3648"/>
    <n v="1425187014"/>
    <b v="0"/>
    <n v="40"/>
    <b v="1"/>
    <s v="theater/plays"/>
    <n v="1.0142500000000001"/>
    <n v="202.85"/>
    <x v="1"/>
    <s v="plays"/>
    <x v="3662"/>
    <d v="2015-03-30T23:16:54"/>
  </r>
  <r>
    <x v="0"/>
    <s v="GB"/>
    <s v="GBP"/>
    <x v="3649"/>
    <n v="1477133430"/>
    <b v="0"/>
    <n v="9"/>
    <b v="1"/>
    <s v="theater/plays"/>
    <n v="1.04"/>
    <n v="26"/>
    <x v="1"/>
    <s v="plays"/>
    <x v="3663"/>
    <d v="2016-12-21T06:50:30"/>
  </r>
  <r>
    <x v="0"/>
    <s v="US"/>
    <s v="USD"/>
    <x v="3650"/>
    <n v="1464847089"/>
    <b v="0"/>
    <n v="19"/>
    <b v="1"/>
    <s v="theater/plays"/>
    <n v="1.09375"/>
    <n v="46.05263157894737"/>
    <x v="1"/>
    <s v="plays"/>
    <x v="3664"/>
    <d v="2016-06-16T00:58:09"/>
  </r>
  <r>
    <x v="0"/>
    <s v="FR"/>
    <s v="EUR"/>
    <x v="3651"/>
    <n v="1445109822"/>
    <b v="0"/>
    <n v="14"/>
    <b v="1"/>
    <s v="theater/plays"/>
    <n v="1.1516129032258065"/>
    <n v="51"/>
    <x v="1"/>
    <s v="plays"/>
    <x v="3665"/>
    <d v="2015-10-28T14:54:00"/>
  </r>
  <r>
    <x v="0"/>
    <s v="US"/>
    <s v="USD"/>
    <x v="3652"/>
    <n v="1404337382"/>
    <b v="0"/>
    <n v="38"/>
    <b v="1"/>
    <s v="theater/plays"/>
    <n v="1"/>
    <n v="31.578947368421051"/>
    <x v="1"/>
    <s v="plays"/>
    <x v="3666"/>
    <d v="2014-07-24T02:00:00"/>
  </r>
  <r>
    <x v="0"/>
    <s v="GB"/>
    <s v="GBP"/>
    <x v="3653"/>
    <n v="1434669419"/>
    <b v="0"/>
    <n v="58"/>
    <b v="1"/>
    <s v="theater/plays"/>
    <n v="1.0317033333333334"/>
    <n v="53.363965517241382"/>
    <x v="1"/>
    <s v="plays"/>
    <x v="3667"/>
    <d v="2015-07-18T18:16:59"/>
  </r>
  <r>
    <x v="0"/>
    <s v="US"/>
    <s v="USD"/>
    <x v="3654"/>
    <n v="1435670452"/>
    <b v="0"/>
    <n v="28"/>
    <b v="1"/>
    <s v="theater/plays"/>
    <n v="1.0349999999999999"/>
    <n v="36.964285714285715"/>
    <x v="1"/>
    <s v="plays"/>
    <x v="3668"/>
    <d v="2015-07-23T13:33:00"/>
  </r>
  <r>
    <x v="0"/>
    <s v="GB"/>
    <s v="GBP"/>
    <x v="3655"/>
    <n v="1431447137"/>
    <b v="0"/>
    <n v="17"/>
    <b v="1"/>
    <s v="theater/plays"/>
    <n v="1.3819999999999999"/>
    <n v="81.294117647058826"/>
    <x v="1"/>
    <s v="plays"/>
    <x v="3669"/>
    <d v="2015-06-11T11:12:17"/>
  </r>
  <r>
    <x v="0"/>
    <s v="GB"/>
    <s v="GBP"/>
    <x v="3656"/>
    <n v="1431951611"/>
    <b v="0"/>
    <n v="12"/>
    <b v="1"/>
    <s v="theater/plays"/>
    <n v="1.0954545454545455"/>
    <n v="20.083333333333332"/>
    <x v="1"/>
    <s v="plays"/>
    <x v="3670"/>
    <d v="2015-05-31T18:00:00"/>
  </r>
  <r>
    <x v="0"/>
    <s v="US"/>
    <s v="USD"/>
    <x v="3657"/>
    <n v="1404140667"/>
    <b v="0"/>
    <n v="40"/>
    <b v="1"/>
    <s v="theater/plays"/>
    <n v="1.0085714285714287"/>
    <n v="88.25"/>
    <x v="1"/>
    <s v="plays"/>
    <x v="3671"/>
    <d v="2014-07-20T22:59:00"/>
  </r>
  <r>
    <x v="0"/>
    <s v="GB"/>
    <s v="GBP"/>
    <x v="3658"/>
    <n v="1409179384"/>
    <b v="0"/>
    <n v="57"/>
    <b v="1"/>
    <s v="theater/plays"/>
    <n v="1.0153333333333334"/>
    <n v="53.438596491228068"/>
    <x v="1"/>
    <s v="plays"/>
    <x v="3672"/>
    <d v="2014-09-26T17:43:04"/>
  </r>
  <r>
    <x v="0"/>
    <s v="GB"/>
    <s v="GBP"/>
    <x v="3659"/>
    <n v="1412233497"/>
    <b v="0"/>
    <n v="114"/>
    <b v="1"/>
    <s v="theater/plays"/>
    <n v="1.13625"/>
    <n v="39.868421052631582"/>
    <x v="1"/>
    <s v="plays"/>
    <x v="3673"/>
    <d v="2014-11-05T07:52:00"/>
  </r>
  <r>
    <x v="0"/>
    <s v="DE"/>
    <s v="EUR"/>
    <x v="3660"/>
    <n v="1467752229"/>
    <b v="0"/>
    <n v="31"/>
    <b v="1"/>
    <s v="theater/plays"/>
    <n v="1"/>
    <n v="145.16129032258064"/>
    <x v="1"/>
    <s v="plays"/>
    <x v="3674"/>
    <d v="2016-09-03T15:57:09"/>
  </r>
  <r>
    <x v="0"/>
    <s v="GB"/>
    <s v="GBP"/>
    <x v="3661"/>
    <n v="1462285182"/>
    <b v="0"/>
    <n v="3"/>
    <b v="1"/>
    <s v="theater/plays"/>
    <n v="1.4"/>
    <n v="23.333333333333332"/>
    <x v="1"/>
    <s v="plays"/>
    <x v="3675"/>
    <d v="2016-05-15T18:00:00"/>
  </r>
  <r>
    <x v="0"/>
    <s v="US"/>
    <s v="USD"/>
    <x v="3662"/>
    <n v="1408995284"/>
    <b v="0"/>
    <n v="16"/>
    <b v="1"/>
    <s v="theater/plays"/>
    <n v="1.2875000000000001"/>
    <n v="64.375"/>
    <x v="1"/>
    <s v="plays"/>
    <x v="3676"/>
    <d v="2014-09-12T14:34:44"/>
  </r>
  <r>
    <x v="0"/>
    <s v="US"/>
    <s v="USD"/>
    <x v="3663"/>
    <n v="1402580818"/>
    <b v="0"/>
    <n v="199"/>
    <b v="1"/>
    <s v="theater/plays"/>
    <n v="1.0290416666666666"/>
    <n v="62.052763819095475"/>
    <x v="1"/>
    <s v="plays"/>
    <x v="3677"/>
    <d v="2014-07-02T22:59:00"/>
  </r>
  <r>
    <x v="0"/>
    <s v="GB"/>
    <s v="GBP"/>
    <x v="3664"/>
    <n v="1430052298"/>
    <b v="0"/>
    <n v="31"/>
    <b v="1"/>
    <s v="theater/plays"/>
    <n v="1.0249999999999999"/>
    <n v="66.129032258064512"/>
    <x v="1"/>
    <s v="plays"/>
    <x v="3678"/>
    <d v="2015-05-31T07:44:58"/>
  </r>
  <r>
    <x v="0"/>
    <s v="US"/>
    <s v="USD"/>
    <x v="3665"/>
    <n v="1401214581"/>
    <b v="0"/>
    <n v="30"/>
    <b v="1"/>
    <s v="theater/plays"/>
    <n v="1.101"/>
    <n v="73.400000000000006"/>
    <x v="1"/>
    <s v="plays"/>
    <x v="3679"/>
    <d v="2014-06-30T23:59:00"/>
  </r>
  <r>
    <x v="0"/>
    <s v="US"/>
    <s v="USD"/>
    <x v="3666"/>
    <n v="1473850434"/>
    <b v="0"/>
    <n v="34"/>
    <b v="1"/>
    <s v="theater/plays"/>
    <n v="1.1276666666666666"/>
    <n v="99.5"/>
    <x v="1"/>
    <s v="plays"/>
    <x v="3680"/>
    <d v="2016-10-05T05:53:54"/>
  </r>
  <r>
    <x v="0"/>
    <s v="US"/>
    <s v="USD"/>
    <x v="3667"/>
    <n v="1452008290"/>
    <b v="0"/>
    <n v="18"/>
    <b v="1"/>
    <s v="theater/plays"/>
    <n v="1.119"/>
    <n v="62.166666666666664"/>
    <x v="1"/>
    <s v="plays"/>
    <x v="3681"/>
    <d v="2016-01-15T10:38:10"/>
  </r>
  <r>
    <x v="0"/>
    <s v="US"/>
    <s v="USD"/>
    <x v="3668"/>
    <n v="1399998418"/>
    <b v="0"/>
    <n v="67"/>
    <b v="1"/>
    <s v="theater/plays"/>
    <n v="1.3919999999999999"/>
    <n v="62.328358208955223"/>
    <x v="1"/>
    <s v="plays"/>
    <x v="3682"/>
    <d v="2014-06-16T01:59:00"/>
  </r>
  <r>
    <x v="0"/>
    <s v="US"/>
    <s v="USD"/>
    <x v="3669"/>
    <n v="1474339696"/>
    <b v="0"/>
    <n v="66"/>
    <b v="1"/>
    <s v="theater/plays"/>
    <n v="1.1085714285714285"/>
    <n v="58.787878787878789"/>
    <x v="1"/>
    <s v="plays"/>
    <x v="3683"/>
    <d v="2016-10-19T21:48:16"/>
  </r>
  <r>
    <x v="0"/>
    <s v="US"/>
    <s v="USD"/>
    <x v="3670"/>
    <n v="1438575586"/>
    <b v="0"/>
    <n v="23"/>
    <b v="1"/>
    <s v="theater/plays"/>
    <n v="1.3906666666666667"/>
    <n v="45.347826086956523"/>
    <x v="1"/>
    <s v="plays"/>
    <x v="3684"/>
    <d v="2015-09-01T23:19:46"/>
  </r>
  <r>
    <x v="0"/>
    <s v="US"/>
    <s v="USD"/>
    <x v="3671"/>
    <n v="1398348859"/>
    <b v="0"/>
    <n v="126"/>
    <b v="1"/>
    <s v="theater/plays"/>
    <n v="1.0569999999999999"/>
    <n v="41.944444444444443"/>
    <x v="1"/>
    <s v="plays"/>
    <x v="3685"/>
    <d v="2014-05-19T16:00:00"/>
  </r>
  <r>
    <x v="0"/>
    <s v="US"/>
    <s v="USD"/>
    <x v="3672"/>
    <n v="1439567660"/>
    <b v="0"/>
    <n v="6"/>
    <b v="1"/>
    <s v="theater/plays"/>
    <n v="1.0142857142857142"/>
    <n v="59.166666666666664"/>
    <x v="1"/>
    <s v="plays"/>
    <x v="3686"/>
    <d v="2015-08-28T22:59:00"/>
  </r>
  <r>
    <x v="0"/>
    <s v="US"/>
    <s v="USD"/>
    <x v="3673"/>
    <n v="1401254055"/>
    <b v="0"/>
    <n v="25"/>
    <b v="1"/>
    <s v="theater/plays"/>
    <n v="1.0024500000000001"/>
    <n v="200.49"/>
    <x v="1"/>
    <s v="plays"/>
    <x v="3687"/>
    <d v="2014-06-27T00:14:15"/>
  </r>
  <r>
    <x v="0"/>
    <s v="GB"/>
    <s v="GBP"/>
    <x v="3674"/>
    <n v="1404932004"/>
    <b v="0"/>
    <n v="39"/>
    <b v="1"/>
    <s v="theater/plays"/>
    <n v="1.0916666666666666"/>
    <n v="83.974358974358978"/>
    <x v="1"/>
    <s v="plays"/>
    <x v="3688"/>
    <d v="2014-08-08T13:53:24"/>
  </r>
  <r>
    <x v="0"/>
    <s v="US"/>
    <s v="USD"/>
    <x v="3675"/>
    <n v="1432410639"/>
    <b v="0"/>
    <n v="62"/>
    <b v="1"/>
    <s v="theater/plays"/>
    <n v="1.1833333333333333"/>
    <n v="57.258064516129032"/>
    <x v="1"/>
    <s v="plays"/>
    <x v="3689"/>
    <d v="2015-06-21T17:25:00"/>
  </r>
  <r>
    <x v="0"/>
    <s v="US"/>
    <s v="USD"/>
    <x v="3676"/>
    <n v="1414506083"/>
    <b v="0"/>
    <n v="31"/>
    <b v="1"/>
    <s v="theater/plays"/>
    <n v="1.2"/>
    <n v="58.064516129032256"/>
    <x v="1"/>
    <s v="plays"/>
    <x v="3690"/>
    <d v="2014-11-27T10:21:23"/>
  </r>
  <r>
    <x v="0"/>
    <s v="US"/>
    <s v="USD"/>
    <x v="3677"/>
    <n v="1421426929"/>
    <b v="0"/>
    <n v="274"/>
    <b v="1"/>
    <s v="theater/plays"/>
    <n v="1.2796000000000001"/>
    <n v="186.80291970802921"/>
    <x v="1"/>
    <s v="plays"/>
    <x v="3691"/>
    <d v="2015-03-01T23:59:00"/>
  </r>
  <r>
    <x v="0"/>
    <s v="US"/>
    <s v="USD"/>
    <x v="3678"/>
    <n v="1410304179"/>
    <b v="0"/>
    <n v="17"/>
    <b v="1"/>
    <s v="theater/plays"/>
    <n v="1.26"/>
    <n v="74.117647058823536"/>
    <x v="1"/>
    <s v="plays"/>
    <x v="3692"/>
    <d v="2014-09-18T19:00:00"/>
  </r>
  <r>
    <x v="0"/>
    <s v="GB"/>
    <s v="GBP"/>
    <x v="3679"/>
    <n v="1446352529"/>
    <b v="0"/>
    <n v="14"/>
    <b v="1"/>
    <s v="theater/plays"/>
    <n v="1.2912912912912913"/>
    <n v="30.714285714285715"/>
    <x v="1"/>
    <s v="plays"/>
    <x v="3693"/>
    <d v="2015-11-30T17:30:00"/>
  </r>
  <r>
    <x v="0"/>
    <s v="US"/>
    <s v="USD"/>
    <x v="3680"/>
    <n v="1461985967"/>
    <b v="0"/>
    <n v="60"/>
    <b v="1"/>
    <s v="theater/plays"/>
    <n v="1.0742857142857143"/>
    <n v="62.666666666666664"/>
    <x v="1"/>
    <s v="plays"/>
    <x v="3694"/>
    <d v="2016-06-05T21:00:00"/>
  </r>
  <r>
    <x v="0"/>
    <s v="US"/>
    <s v="USD"/>
    <x v="3681"/>
    <n v="1419281610"/>
    <b v="0"/>
    <n v="33"/>
    <b v="1"/>
    <s v="theater/plays"/>
    <n v="1.00125"/>
    <n v="121.36363636363636"/>
    <x v="1"/>
    <s v="plays"/>
    <x v="3695"/>
    <d v="2015-01-11T15:53:30"/>
  </r>
  <r>
    <x v="0"/>
    <s v="GB"/>
    <s v="GBP"/>
    <x v="3682"/>
    <n v="1418654916"/>
    <b v="0"/>
    <n v="78"/>
    <b v="1"/>
    <s v="theater/plays"/>
    <n v="1.55"/>
    <n v="39.743589743589745"/>
    <x v="1"/>
    <s v="plays"/>
    <x v="3696"/>
    <d v="2015-02-13T09:48:36"/>
  </r>
  <r>
    <x v="0"/>
    <s v="GB"/>
    <s v="GBP"/>
    <x v="3683"/>
    <n v="1461064248"/>
    <b v="0"/>
    <n v="30"/>
    <b v="1"/>
    <s v="theater/plays"/>
    <n v="1.08"/>
    <n v="72"/>
    <x v="1"/>
    <s v="plays"/>
    <x v="3697"/>
    <d v="2016-05-10T06:10:48"/>
  </r>
  <r>
    <x v="0"/>
    <s v="US"/>
    <s v="USD"/>
    <x v="3684"/>
    <n v="1454354487"/>
    <b v="0"/>
    <n v="136"/>
    <b v="1"/>
    <s v="theater/plays"/>
    <n v="1.1052"/>
    <n v="40.632352941176471"/>
    <x v="1"/>
    <s v="plays"/>
    <x v="3698"/>
    <d v="2016-03-02T14:21:27"/>
  </r>
  <r>
    <x v="0"/>
    <s v="US"/>
    <s v="USD"/>
    <x v="3685"/>
    <n v="1410791216"/>
    <b v="0"/>
    <n v="40"/>
    <b v="1"/>
    <s v="theater/plays"/>
    <n v="1.008"/>
    <n v="63"/>
    <x v="1"/>
    <s v="plays"/>
    <x v="3699"/>
    <d v="2014-10-15T09:26:56"/>
  </r>
  <r>
    <x v="0"/>
    <s v="US"/>
    <s v="USD"/>
    <x v="3686"/>
    <n v="1409493800"/>
    <b v="0"/>
    <n v="18"/>
    <b v="1"/>
    <s v="theater/plays"/>
    <n v="1.212"/>
    <n v="33.666666666666664"/>
    <x v="1"/>
    <s v="plays"/>
    <x v="3700"/>
    <d v="2014-09-30T11:00:00"/>
  </r>
  <r>
    <x v="0"/>
    <s v="GB"/>
    <s v="GBP"/>
    <x v="3687"/>
    <n v="1430830793"/>
    <b v="0"/>
    <n v="39"/>
    <b v="1"/>
    <s v="theater/plays"/>
    <n v="1.0033333333333334"/>
    <n v="38.589743589743591"/>
    <x v="1"/>
    <s v="plays"/>
    <x v="3701"/>
    <d v="2015-06-04T07:59:53"/>
  </r>
  <r>
    <x v="0"/>
    <s v="GB"/>
    <s v="GBP"/>
    <x v="3688"/>
    <n v="1464958484"/>
    <b v="0"/>
    <n v="21"/>
    <b v="1"/>
    <s v="theater/plays"/>
    <n v="1.0916666666666666"/>
    <n v="155.95238095238096"/>
    <x v="1"/>
    <s v="plays"/>
    <x v="3702"/>
    <d v="2016-07-10T17:59:00"/>
  </r>
  <r>
    <x v="0"/>
    <s v="US"/>
    <s v="USD"/>
    <x v="3689"/>
    <n v="1467720388"/>
    <b v="0"/>
    <n v="30"/>
    <b v="1"/>
    <s v="theater/plays"/>
    <n v="1.2342857142857142"/>
    <n v="43.2"/>
    <x v="1"/>
    <s v="plays"/>
    <x v="3703"/>
    <d v="2016-08-13T01:59:00"/>
  </r>
  <r>
    <x v="0"/>
    <s v="GB"/>
    <s v="GBP"/>
    <x v="3690"/>
    <n v="1459528394"/>
    <b v="0"/>
    <n v="27"/>
    <b v="1"/>
    <s v="theater/plays"/>
    <n v="1.3633666666666666"/>
    <n v="15.148518518518518"/>
    <x v="1"/>
    <s v="plays"/>
    <x v="3704"/>
    <d v="2016-05-31T11:33:14"/>
  </r>
  <r>
    <x v="0"/>
    <s v="US"/>
    <s v="USD"/>
    <x v="3691"/>
    <n v="1401714114"/>
    <b v="0"/>
    <n v="35"/>
    <b v="1"/>
    <s v="theater/plays"/>
    <n v="1.0346657233816767"/>
    <n v="83.571428571428569"/>
    <x v="1"/>
    <s v="plays"/>
    <x v="3705"/>
    <d v="2014-06-23T13:00:00"/>
  </r>
  <r>
    <x v="0"/>
    <s v="US"/>
    <s v="USD"/>
    <x v="3692"/>
    <n v="1409262949"/>
    <b v="0"/>
    <n v="13"/>
    <b v="1"/>
    <s v="theater/plays"/>
    <n v="1.2133333333333334"/>
    <n v="140"/>
    <x v="1"/>
    <s v="plays"/>
    <x v="3706"/>
    <d v="2014-09-12T16:55:49"/>
  </r>
  <r>
    <x v="0"/>
    <s v="US"/>
    <s v="USD"/>
    <x v="3693"/>
    <n v="1467335378"/>
    <b v="0"/>
    <n v="23"/>
    <b v="1"/>
    <s v="theater/plays"/>
    <n v="1.86"/>
    <n v="80.869565217391298"/>
    <x v="1"/>
    <s v="plays"/>
    <x v="3707"/>
    <d v="2016-07-22T00:26:00"/>
  </r>
  <r>
    <x v="0"/>
    <s v="US"/>
    <s v="USD"/>
    <x v="3694"/>
    <n v="1403234686"/>
    <b v="0"/>
    <n v="39"/>
    <b v="1"/>
    <s v="theater/plays"/>
    <n v="3"/>
    <n v="53.846153846153847"/>
    <x v="1"/>
    <s v="plays"/>
    <x v="3708"/>
    <d v="2014-07-03T22:24:46"/>
  </r>
  <r>
    <x v="0"/>
    <s v="GB"/>
    <s v="GBP"/>
    <x v="3695"/>
    <n v="1401123546"/>
    <b v="0"/>
    <n v="35"/>
    <b v="1"/>
    <s v="theater/plays"/>
    <n v="1.0825"/>
    <n v="30.928571428571427"/>
    <x v="1"/>
    <s v="plays"/>
    <x v="3709"/>
    <d v="2014-06-25T11:59:06"/>
  </r>
  <r>
    <x v="0"/>
    <s v="US"/>
    <s v="USD"/>
    <x v="3696"/>
    <n v="1425908988"/>
    <b v="0"/>
    <n v="27"/>
    <b v="1"/>
    <s v="theater/plays"/>
    <n v="1.4115384615384616"/>
    <n v="67.962962962962962"/>
    <x v="1"/>
    <s v="plays"/>
    <x v="3710"/>
    <d v="2015-04-03T08:49:48"/>
  </r>
  <r>
    <x v="0"/>
    <s v="US"/>
    <s v="USD"/>
    <x v="3174"/>
    <n v="1400606573"/>
    <b v="0"/>
    <n v="21"/>
    <b v="1"/>
    <s v="theater/plays"/>
    <n v="1.1399999999999999"/>
    <n v="27.142857142857142"/>
    <x v="1"/>
    <s v="plays"/>
    <x v="3711"/>
    <d v="2014-06-15T11:00:00"/>
  </r>
  <r>
    <x v="0"/>
    <s v="US"/>
    <s v="USD"/>
    <x v="3697"/>
    <n v="1431230867"/>
    <b v="0"/>
    <n v="104"/>
    <b v="1"/>
    <s v="theater/plays"/>
    <n v="1.5373333333333334"/>
    <n v="110.86538461538461"/>
    <x v="1"/>
    <s v="plays"/>
    <x v="3712"/>
    <d v="2015-05-31T01:59:00"/>
  </r>
  <r>
    <x v="0"/>
    <s v="US"/>
    <s v="USD"/>
    <x v="3698"/>
    <n v="1463334166"/>
    <b v="0"/>
    <n v="19"/>
    <b v="1"/>
    <s v="theater/plays"/>
    <n v="1.0149999999999999"/>
    <n v="106.84210526315789"/>
    <x v="1"/>
    <s v="plays"/>
    <x v="3713"/>
    <d v="2016-06-04T12:42:46"/>
  </r>
  <r>
    <x v="0"/>
    <s v="US"/>
    <s v="USD"/>
    <x v="3699"/>
    <n v="1429881667"/>
    <b v="0"/>
    <n v="97"/>
    <b v="1"/>
    <s v="theater/plays"/>
    <n v="1.0235000000000001"/>
    <n v="105.51546391752578"/>
    <x v="1"/>
    <s v="plays"/>
    <x v="3714"/>
    <d v="2015-05-25T22:59:00"/>
  </r>
  <r>
    <x v="0"/>
    <s v="GB"/>
    <s v="GBP"/>
    <x v="3700"/>
    <n v="1422834819"/>
    <b v="0"/>
    <n v="27"/>
    <b v="1"/>
    <s v="theater/plays"/>
    <n v="1.0257142857142858"/>
    <n v="132.96296296296296"/>
    <x v="1"/>
    <s v="plays"/>
    <x v="3715"/>
    <d v="2015-03-31T07:52:00"/>
  </r>
  <r>
    <x v="0"/>
    <s v="US"/>
    <s v="USD"/>
    <x v="3701"/>
    <n v="1450819109"/>
    <b v="0"/>
    <n v="24"/>
    <b v="1"/>
    <s v="theater/plays"/>
    <n v="1.5575000000000001"/>
    <n v="51.916666666666664"/>
    <x v="1"/>
    <s v="plays"/>
    <x v="3716"/>
    <d v="2016-01-21T16:18:29"/>
  </r>
  <r>
    <x v="0"/>
    <s v="GB"/>
    <s v="GBP"/>
    <x v="3702"/>
    <n v="1428526049"/>
    <b v="0"/>
    <n v="13"/>
    <b v="1"/>
    <s v="theater/plays"/>
    <n v="1.0075000000000001"/>
    <n v="310"/>
    <x v="1"/>
    <s v="plays"/>
    <x v="3717"/>
    <d v="2015-05-09T15:47:29"/>
  </r>
  <r>
    <x v="0"/>
    <s v="GB"/>
    <s v="GBP"/>
    <x v="3703"/>
    <n v="1422465075"/>
    <b v="0"/>
    <n v="46"/>
    <b v="1"/>
    <s v="theater/plays"/>
    <n v="2.3940000000000001"/>
    <n v="26.021739130434781"/>
    <x v="1"/>
    <s v="plays"/>
    <x v="3718"/>
    <d v="2015-02-27T12:11:15"/>
  </r>
  <r>
    <x v="0"/>
    <s v="GB"/>
    <s v="GBP"/>
    <x v="3704"/>
    <n v="1432402266"/>
    <b v="0"/>
    <n v="4"/>
    <b v="1"/>
    <s v="theater/plays"/>
    <n v="2.1"/>
    <n v="105"/>
    <x v="1"/>
    <s v="plays"/>
    <x v="3719"/>
    <d v="2015-06-22T12:31:06"/>
  </r>
  <r>
    <x v="0"/>
    <s v="US"/>
    <s v="USD"/>
    <x v="3705"/>
    <n v="1433980206"/>
    <b v="0"/>
    <n v="40"/>
    <b v="1"/>
    <s v="theater/plays"/>
    <n v="1.0451515151515152"/>
    <n v="86.224999999999994"/>
    <x v="1"/>
    <s v="plays"/>
    <x v="3720"/>
    <d v="2015-07-02T18:50:06"/>
  </r>
  <r>
    <x v="0"/>
    <s v="US"/>
    <s v="USD"/>
    <x v="3706"/>
    <n v="1413412084"/>
    <b v="0"/>
    <n v="44"/>
    <b v="1"/>
    <s v="theater/plays"/>
    <n v="1.008"/>
    <n v="114.54545454545455"/>
    <x v="1"/>
    <s v="plays"/>
    <x v="3721"/>
    <d v="2014-11-05T18:28:04"/>
  </r>
  <r>
    <x v="0"/>
    <s v="CA"/>
    <s v="CAD"/>
    <x v="3707"/>
    <n v="1452614847"/>
    <b v="0"/>
    <n v="35"/>
    <b v="1"/>
    <s v="theater/plays"/>
    <n v="1.1120000000000001"/>
    <n v="47.657142857142858"/>
    <x v="1"/>
    <s v="plays"/>
    <x v="3722"/>
    <d v="2016-02-11T17:59:00"/>
  </r>
  <r>
    <x v="0"/>
    <s v="GB"/>
    <s v="GBP"/>
    <x v="3708"/>
    <n v="1414778662"/>
    <b v="0"/>
    <n v="63"/>
    <b v="1"/>
    <s v="theater/plays"/>
    <n v="1.0204444444444445"/>
    <n v="72.888888888888886"/>
    <x v="1"/>
    <s v="plays"/>
    <x v="3723"/>
    <d v="2014-11-30T14:04:22"/>
  </r>
  <r>
    <x v="0"/>
    <s v="GB"/>
    <s v="GBP"/>
    <x v="3709"/>
    <n v="1459856860"/>
    <b v="0"/>
    <n v="89"/>
    <b v="1"/>
    <s v="theater/plays"/>
    <n v="1.0254767441860466"/>
    <n v="49.545505617977533"/>
    <x v="1"/>
    <s v="plays"/>
    <x v="3724"/>
    <d v="2016-05-04T18:00:00"/>
  </r>
  <r>
    <x v="0"/>
    <s v="GB"/>
    <s v="GBP"/>
    <x v="3710"/>
    <n v="1454366467"/>
    <b v="0"/>
    <n v="15"/>
    <b v="1"/>
    <s v="theater/plays"/>
    <n v="1.27"/>
    <n v="25.4"/>
    <x v="1"/>
    <s v="plays"/>
    <x v="3725"/>
    <d v="2016-02-18T16:30:00"/>
  </r>
  <r>
    <x v="0"/>
    <s v="US"/>
    <s v="USD"/>
    <x v="3711"/>
    <n v="1459567371"/>
    <b v="0"/>
    <n v="46"/>
    <b v="1"/>
    <s v="theater/plays"/>
    <n v="3.3870588235294119"/>
    <n v="62.586956521739133"/>
    <x v="1"/>
    <s v="plays"/>
    <x v="3726"/>
    <d v="2016-04-29T16:00:00"/>
  </r>
  <r>
    <x v="0"/>
    <s v="US"/>
    <s v="USD"/>
    <x v="3712"/>
    <n v="1474273294"/>
    <b v="0"/>
    <n v="33"/>
    <b v="1"/>
    <s v="theater/plays"/>
    <n v="1.0075000000000001"/>
    <n v="61.060606060606062"/>
    <x v="1"/>
    <s v="plays"/>
    <x v="3727"/>
    <d v="2016-10-19T23:55:00"/>
  </r>
  <r>
    <x v="2"/>
    <s v="US"/>
    <s v="USD"/>
    <x v="3713"/>
    <n v="1437365176"/>
    <b v="0"/>
    <n v="31"/>
    <b v="0"/>
    <s v="theater/plays"/>
    <n v="9.3100000000000002E-2"/>
    <n v="60.064516129032256"/>
    <x v="1"/>
    <s v="plays"/>
    <x v="3728"/>
    <d v="2015-08-18T23:06:16"/>
  </r>
  <r>
    <x v="2"/>
    <s v="US"/>
    <s v="USD"/>
    <x v="3714"/>
    <n v="1423198512"/>
    <b v="0"/>
    <n v="5"/>
    <b v="0"/>
    <s v="theater/plays"/>
    <n v="7.2400000000000006E-2"/>
    <n v="72.400000000000006"/>
    <x v="1"/>
    <s v="plays"/>
    <x v="3729"/>
    <d v="2015-03-22T22:55:12"/>
  </r>
  <r>
    <x v="2"/>
    <s v="US"/>
    <s v="USD"/>
    <x v="3715"/>
    <n v="1437236159"/>
    <b v="0"/>
    <n v="1"/>
    <b v="0"/>
    <s v="theater/plays"/>
    <n v="0.1"/>
    <n v="100"/>
    <x v="1"/>
    <s v="plays"/>
    <x v="3730"/>
    <d v="2015-08-17T11:15:59"/>
  </r>
  <r>
    <x v="2"/>
    <s v="US"/>
    <s v="USD"/>
    <x v="3716"/>
    <n v="1418234646"/>
    <b v="0"/>
    <n v="12"/>
    <b v="0"/>
    <s v="theater/plays"/>
    <n v="0.11272727272727273"/>
    <n v="51.666666666666664"/>
    <x v="1"/>
    <s v="plays"/>
    <x v="3731"/>
    <d v="2015-01-09T22:23:00"/>
  </r>
  <r>
    <x v="2"/>
    <s v="NL"/>
    <s v="EUR"/>
    <x v="3717"/>
    <n v="1416932133"/>
    <b v="0"/>
    <n v="4"/>
    <b v="0"/>
    <s v="theater/plays"/>
    <n v="0.15411764705882353"/>
    <n v="32.75"/>
    <x v="1"/>
    <s v="plays"/>
    <x v="3732"/>
    <d v="2015-01-24T07:00:00"/>
  </r>
  <r>
    <x v="2"/>
    <s v="US"/>
    <s v="USD"/>
    <x v="3718"/>
    <n v="1428539708"/>
    <b v="0"/>
    <n v="0"/>
    <b v="0"/>
    <s v="theater/plays"/>
    <n v="0"/>
    <e v="#DIV/0!"/>
    <x v="1"/>
    <s v="plays"/>
    <x v="3733"/>
    <d v="2015-04-18T17:30:00"/>
  </r>
  <r>
    <x v="2"/>
    <s v="US"/>
    <s v="USD"/>
    <x v="3719"/>
    <n v="1427405896"/>
    <b v="0"/>
    <n v="7"/>
    <b v="0"/>
    <s v="theater/plays"/>
    <n v="0.28466666666666668"/>
    <n v="61"/>
    <x v="1"/>
    <s v="plays"/>
    <x v="3734"/>
    <d v="2015-05-25T16:38:16"/>
  </r>
  <r>
    <x v="2"/>
    <s v="GB"/>
    <s v="GBP"/>
    <x v="3720"/>
    <n v="1430239089"/>
    <b v="0"/>
    <n v="2"/>
    <b v="0"/>
    <s v="theater/plays"/>
    <n v="0.13333333333333333"/>
    <n v="10"/>
    <x v="1"/>
    <s v="plays"/>
    <x v="3735"/>
    <d v="2015-05-28T11:38:09"/>
  </r>
  <r>
    <x v="2"/>
    <s v="GB"/>
    <s v="GBP"/>
    <x v="3721"/>
    <n v="1423847093"/>
    <b v="0"/>
    <n v="1"/>
    <b v="0"/>
    <s v="theater/plays"/>
    <n v="6.6666666666666671E-3"/>
    <n v="10"/>
    <x v="1"/>
    <s v="plays"/>
    <x v="3736"/>
    <d v="2015-03-23T13:00:00"/>
  </r>
  <r>
    <x v="2"/>
    <s v="US"/>
    <s v="USD"/>
    <x v="3722"/>
    <n v="1445358903"/>
    <b v="0"/>
    <n v="4"/>
    <b v="0"/>
    <s v="theater/plays"/>
    <n v="0.21428571428571427"/>
    <n v="37.5"/>
    <x v="1"/>
    <s v="plays"/>
    <x v="3737"/>
    <d v="2015-11-12T01:59:00"/>
  </r>
  <r>
    <x v="2"/>
    <s v="GB"/>
    <s v="GBP"/>
    <x v="3723"/>
    <n v="1403562705"/>
    <b v="0"/>
    <n v="6"/>
    <b v="0"/>
    <s v="theater/plays"/>
    <n v="0.18"/>
    <n v="45"/>
    <x v="1"/>
    <s v="plays"/>
    <x v="3738"/>
    <d v="2014-07-15T17:00:00"/>
  </r>
  <r>
    <x v="2"/>
    <s v="GB"/>
    <s v="GBP"/>
    <x v="3724"/>
    <n v="1467024468"/>
    <b v="0"/>
    <n v="8"/>
    <b v="0"/>
    <s v="theater/plays"/>
    <n v="0.20125000000000001"/>
    <n v="100.625"/>
    <x v="1"/>
    <s v="plays"/>
    <x v="3739"/>
    <d v="2016-07-17T05:47:48"/>
  </r>
  <r>
    <x v="2"/>
    <s v="US"/>
    <s v="USD"/>
    <x v="3725"/>
    <n v="1405217355"/>
    <b v="0"/>
    <n v="14"/>
    <b v="0"/>
    <s v="theater/plays"/>
    <n v="0.17899999999999999"/>
    <n v="25.571428571428573"/>
    <x v="1"/>
    <s v="plays"/>
    <x v="3740"/>
    <d v="2014-08-11T20:53:58"/>
  </r>
  <r>
    <x v="2"/>
    <s v="US"/>
    <s v="USD"/>
    <x v="3726"/>
    <n v="1447797950"/>
    <b v="0"/>
    <n v="0"/>
    <b v="0"/>
    <s v="theater/plays"/>
    <n v="0"/>
    <e v="#DIV/0!"/>
    <x v="1"/>
    <s v="plays"/>
    <x v="3741"/>
    <d v="2015-12-17T17:05:50"/>
  </r>
  <r>
    <x v="2"/>
    <s v="US"/>
    <s v="USD"/>
    <x v="3727"/>
    <n v="1407388144"/>
    <b v="0"/>
    <n v="4"/>
    <b v="0"/>
    <s v="theater/plays"/>
    <n v="0.02"/>
    <n v="25"/>
    <x v="1"/>
    <s v="plays"/>
    <x v="3742"/>
    <d v="2014-09-06T00:09:04"/>
  </r>
  <r>
    <x v="2"/>
    <s v="US"/>
    <s v="USD"/>
    <x v="3728"/>
    <n v="1401814964"/>
    <b v="0"/>
    <n v="0"/>
    <b v="0"/>
    <s v="theater/plays"/>
    <n v="0"/>
    <e v="#DIV/0!"/>
    <x v="1"/>
    <s v="plays"/>
    <x v="3743"/>
    <d v="2014-07-03T12:02:44"/>
  </r>
  <r>
    <x v="2"/>
    <s v="US"/>
    <s v="USD"/>
    <x v="3729"/>
    <n v="1401823952"/>
    <b v="0"/>
    <n v="0"/>
    <b v="0"/>
    <s v="theater/plays"/>
    <n v="0"/>
    <e v="#DIV/0!"/>
    <x v="1"/>
    <s v="plays"/>
    <x v="3744"/>
    <d v="2014-07-04T22:59:00"/>
  </r>
  <r>
    <x v="2"/>
    <s v="US"/>
    <s v="USD"/>
    <x v="3730"/>
    <n v="1405097102"/>
    <b v="0"/>
    <n v="1"/>
    <b v="0"/>
    <s v="theater/plays"/>
    <n v="0.1"/>
    <n v="10"/>
    <x v="1"/>
    <s v="plays"/>
    <x v="3745"/>
    <d v="2014-08-10T11:45:02"/>
  </r>
  <r>
    <x v="2"/>
    <s v="US"/>
    <s v="USD"/>
    <x v="3731"/>
    <n v="1473326439"/>
    <b v="0"/>
    <n v="1"/>
    <b v="0"/>
    <s v="theater/plays"/>
    <n v="2.3764705882352941E-2"/>
    <n v="202"/>
    <x v="1"/>
    <s v="plays"/>
    <x v="3746"/>
    <d v="2016-10-08T04:20:39"/>
  </r>
  <r>
    <x v="2"/>
    <s v="GB"/>
    <s v="GBP"/>
    <x v="3732"/>
    <n v="1433833896"/>
    <b v="0"/>
    <n v="1"/>
    <b v="0"/>
    <s v="theater/plays"/>
    <n v="0.01"/>
    <n v="25"/>
    <x v="1"/>
    <s v="plays"/>
    <x v="3747"/>
    <d v="2015-07-05T17:59:00"/>
  </r>
  <r>
    <x v="0"/>
    <s v="US"/>
    <s v="USD"/>
    <x v="3733"/>
    <n v="1453827436"/>
    <b v="0"/>
    <n v="52"/>
    <b v="1"/>
    <s v="theater/musical"/>
    <n v="1.0351999999999999"/>
    <n v="99.538461538461533"/>
    <x v="1"/>
    <s v="musical"/>
    <x v="3748"/>
    <d v="2016-02-16T00:59:00"/>
  </r>
  <r>
    <x v="0"/>
    <s v="US"/>
    <s v="USD"/>
    <x v="3734"/>
    <n v="1459220588"/>
    <b v="0"/>
    <n v="7"/>
    <b v="1"/>
    <s v="theater/musical"/>
    <n v="1.05"/>
    <n v="75"/>
    <x v="1"/>
    <s v="musical"/>
    <x v="3749"/>
    <d v="2016-04-28T22:59:00"/>
  </r>
  <r>
    <x v="0"/>
    <s v="US"/>
    <s v="USD"/>
    <x v="3735"/>
    <n v="1421105608"/>
    <b v="0"/>
    <n v="28"/>
    <b v="1"/>
    <s v="theater/musical"/>
    <n v="1.0044999999999999"/>
    <n v="215.25"/>
    <x v="1"/>
    <s v="musical"/>
    <x v="3750"/>
    <d v="2015-02-10T02:59:00"/>
  </r>
  <r>
    <x v="0"/>
    <s v="US"/>
    <s v="USD"/>
    <x v="3736"/>
    <n v="1454460673"/>
    <b v="0"/>
    <n v="11"/>
    <b v="1"/>
    <s v="theater/musical"/>
    <n v="1.3260000000000001"/>
    <n v="120.54545454545455"/>
    <x v="1"/>
    <s v="musical"/>
    <x v="3751"/>
    <d v="2016-04-02T18:51:13"/>
  </r>
  <r>
    <x v="0"/>
    <s v="GB"/>
    <s v="GBP"/>
    <x v="3737"/>
    <n v="1473189335"/>
    <b v="0"/>
    <n v="15"/>
    <b v="1"/>
    <s v="theater/musical"/>
    <n v="1.1299999999999999"/>
    <n v="37.666666666666664"/>
    <x v="1"/>
    <s v="musical"/>
    <x v="3752"/>
    <d v="2016-10-16T16:00:00"/>
  </r>
  <r>
    <x v="0"/>
    <s v="US"/>
    <s v="USD"/>
    <x v="3738"/>
    <n v="1430768800"/>
    <b v="0"/>
    <n v="30"/>
    <b v="1"/>
    <s v="theater/musical"/>
    <n v="1.0334000000000001"/>
    <n v="172.23333333333332"/>
    <x v="1"/>
    <s v="musical"/>
    <x v="3753"/>
    <d v="2015-06-02T19:00:00"/>
  </r>
  <r>
    <x v="0"/>
    <s v="US"/>
    <s v="USD"/>
    <x v="3739"/>
    <n v="1403125737"/>
    <b v="0"/>
    <n v="27"/>
    <b v="1"/>
    <s v="theater/musical"/>
    <n v="1.2"/>
    <n v="111.11111111111111"/>
    <x v="1"/>
    <s v="musical"/>
    <x v="3754"/>
    <d v="2014-07-25T23:59:00"/>
  </r>
  <r>
    <x v="0"/>
    <s v="GB"/>
    <s v="GBP"/>
    <x v="3740"/>
    <n v="1458161307"/>
    <b v="0"/>
    <n v="28"/>
    <b v="1"/>
    <s v="theater/musical"/>
    <n v="1.2963636363636364"/>
    <n v="25.464285714285715"/>
    <x v="1"/>
    <s v="musical"/>
    <x v="3755"/>
    <d v="2016-04-15T15:48:27"/>
  </r>
  <r>
    <x v="0"/>
    <s v="US"/>
    <s v="USD"/>
    <x v="3741"/>
    <n v="1399923198"/>
    <b v="0"/>
    <n v="17"/>
    <b v="1"/>
    <s v="theater/musical"/>
    <n v="1.0111111111111111"/>
    <n v="267.64705882352939"/>
    <x v="1"/>
    <s v="musical"/>
    <x v="3756"/>
    <d v="2014-06-11T14:33:18"/>
  </r>
  <r>
    <x v="0"/>
    <s v="US"/>
    <s v="USD"/>
    <x v="3742"/>
    <n v="1415737515"/>
    <b v="0"/>
    <n v="50"/>
    <b v="1"/>
    <s v="theater/musical"/>
    <n v="1.0851428571428572"/>
    <n v="75.959999999999994"/>
    <x v="1"/>
    <s v="musical"/>
    <x v="3757"/>
    <d v="2014-12-01T15:25:15"/>
  </r>
  <r>
    <x v="0"/>
    <s v="US"/>
    <s v="USD"/>
    <x v="3743"/>
    <n v="1397819938"/>
    <b v="0"/>
    <n v="26"/>
    <b v="1"/>
    <s v="theater/musical"/>
    <n v="1.0233333333333334"/>
    <n v="59.03846153846154"/>
    <x v="1"/>
    <s v="musical"/>
    <x v="3758"/>
    <d v="2014-05-19T00:00:00"/>
  </r>
  <r>
    <x v="0"/>
    <s v="US"/>
    <s v="USD"/>
    <x v="3744"/>
    <n v="1435372553"/>
    <b v="0"/>
    <n v="88"/>
    <b v="1"/>
    <s v="theater/musical"/>
    <n v="1.1024425000000002"/>
    <n v="50.111022727272733"/>
    <x v="1"/>
    <s v="musical"/>
    <x v="3759"/>
    <d v="2015-08-25T21:35:53"/>
  </r>
  <r>
    <x v="0"/>
    <s v="US"/>
    <s v="USD"/>
    <x v="3745"/>
    <n v="1397133386"/>
    <b v="0"/>
    <n v="91"/>
    <b v="1"/>
    <s v="theater/musical"/>
    <n v="1.010154"/>
    <n v="55.502967032967035"/>
    <x v="1"/>
    <s v="musical"/>
    <x v="3760"/>
    <d v="2014-05-05T07:36:26"/>
  </r>
  <r>
    <x v="0"/>
    <s v="GB"/>
    <s v="GBP"/>
    <x v="3746"/>
    <n v="1434625937"/>
    <b v="0"/>
    <n v="3"/>
    <b v="1"/>
    <s v="theater/musical"/>
    <n v="1"/>
    <n v="166.66666666666666"/>
    <x v="1"/>
    <s v="musical"/>
    <x v="3761"/>
    <d v="2015-08-10T18:00:00"/>
  </r>
  <r>
    <x v="0"/>
    <s v="GB"/>
    <s v="GBP"/>
    <x v="3747"/>
    <n v="1436383889"/>
    <b v="0"/>
    <n v="28"/>
    <b v="1"/>
    <s v="theater/musical"/>
    <n v="1.0624"/>
    <n v="47.428571428571431"/>
    <x v="1"/>
    <s v="musical"/>
    <x v="3762"/>
    <d v="2015-08-02T14:31:29"/>
  </r>
  <r>
    <x v="0"/>
    <s v="US"/>
    <s v="USD"/>
    <x v="3748"/>
    <n v="1425319226"/>
    <b v="0"/>
    <n v="77"/>
    <b v="1"/>
    <s v="theater/musical"/>
    <n v="1"/>
    <n v="64.935064935064929"/>
    <x v="1"/>
    <s v="musical"/>
    <x v="3763"/>
    <d v="2015-04-01T12:00:26"/>
  </r>
  <r>
    <x v="0"/>
    <s v="US"/>
    <s v="USD"/>
    <x v="3749"/>
    <n v="1462824832"/>
    <b v="0"/>
    <n v="27"/>
    <b v="1"/>
    <s v="theater/musical"/>
    <n v="1"/>
    <n v="55.555555555555557"/>
    <x v="1"/>
    <s v="musical"/>
    <x v="3764"/>
    <d v="2016-05-28T19:36:00"/>
  </r>
  <r>
    <x v="0"/>
    <s v="US"/>
    <s v="USD"/>
    <x v="3750"/>
    <n v="1404153482"/>
    <b v="0"/>
    <n v="107"/>
    <b v="1"/>
    <s v="theater/musical"/>
    <n v="1.1345714285714286"/>
    <n v="74.224299065420567"/>
    <x v="1"/>
    <s v="musical"/>
    <x v="3765"/>
    <d v="2014-07-30T13:38:02"/>
  </r>
  <r>
    <x v="0"/>
    <s v="US"/>
    <s v="USD"/>
    <x v="3751"/>
    <n v="1401336045"/>
    <b v="0"/>
    <n v="96"/>
    <b v="1"/>
    <s v="theater/musical"/>
    <n v="1.0265010000000001"/>
    <n v="106.9271875"/>
    <x v="1"/>
    <s v="musical"/>
    <x v="3766"/>
    <d v="2014-07-02T23:00:45"/>
  </r>
  <r>
    <x v="0"/>
    <s v="US"/>
    <s v="USD"/>
    <x v="3566"/>
    <n v="1423960097"/>
    <b v="0"/>
    <n v="56"/>
    <b v="1"/>
    <s v="theater/musical"/>
    <n v="1.1675"/>
    <n v="41.696428571428569"/>
    <x v="1"/>
    <s v="musical"/>
    <x v="3767"/>
    <d v="2015-02-28T23:59:00"/>
  </r>
  <r>
    <x v="0"/>
    <s v="US"/>
    <s v="USD"/>
    <x v="3752"/>
    <n v="1400002090"/>
    <b v="0"/>
    <n v="58"/>
    <b v="1"/>
    <s v="theater/musical"/>
    <n v="1.0765274999999999"/>
    <n v="74.243275862068955"/>
    <x v="1"/>
    <s v="musical"/>
    <x v="3768"/>
    <d v="2014-06-12T12:28:10"/>
  </r>
  <r>
    <x v="0"/>
    <s v="US"/>
    <s v="USD"/>
    <x v="3753"/>
    <n v="1458138079"/>
    <b v="0"/>
    <n v="15"/>
    <b v="1"/>
    <s v="theater/musical"/>
    <n v="1"/>
    <n v="73.333333333333329"/>
    <x v="1"/>
    <s v="musical"/>
    <x v="3769"/>
    <d v="2016-04-15T09:21:19"/>
  </r>
  <r>
    <x v="0"/>
    <s v="GB"/>
    <s v="GBP"/>
    <x v="3754"/>
    <n v="1431642010"/>
    <b v="0"/>
    <n v="20"/>
    <b v="1"/>
    <s v="theater/musical"/>
    <n v="1"/>
    <n v="100"/>
    <x v="1"/>
    <s v="musical"/>
    <x v="3770"/>
    <d v="2015-06-13T17:20:10"/>
  </r>
  <r>
    <x v="0"/>
    <s v="US"/>
    <s v="USD"/>
    <x v="3755"/>
    <n v="1462307652"/>
    <b v="0"/>
    <n v="38"/>
    <b v="1"/>
    <s v="theater/musical"/>
    <n v="1.46"/>
    <n v="38.421052631578945"/>
    <x v="1"/>
    <s v="musical"/>
    <x v="3771"/>
    <d v="2016-05-17T19:00:00"/>
  </r>
  <r>
    <x v="0"/>
    <s v="US"/>
    <s v="USD"/>
    <x v="3756"/>
    <n v="1478616506"/>
    <b v="0"/>
    <n v="33"/>
    <b v="1"/>
    <s v="theater/musical"/>
    <n v="1.1020000000000001"/>
    <n v="166.96969696969697"/>
    <x v="1"/>
    <s v="musical"/>
    <x v="3772"/>
    <d v="2016-11-29T01:00:00"/>
  </r>
  <r>
    <x v="0"/>
    <s v="US"/>
    <s v="USD"/>
    <x v="3757"/>
    <n v="1476317247"/>
    <b v="0"/>
    <n v="57"/>
    <b v="1"/>
    <s v="theater/musical"/>
    <n v="1.0820000000000001"/>
    <n v="94.912280701754383"/>
    <x v="1"/>
    <s v="musical"/>
    <x v="3773"/>
    <d v="2016-11-14T21:08:00"/>
  </r>
  <r>
    <x v="0"/>
    <s v="CA"/>
    <s v="CAD"/>
    <x v="3758"/>
    <n v="1427223655"/>
    <b v="0"/>
    <n v="25"/>
    <b v="1"/>
    <s v="theater/musical"/>
    <n v="1"/>
    <n v="100"/>
    <x v="1"/>
    <s v="musical"/>
    <x v="3774"/>
    <d v="2015-04-09T14:00:55"/>
  </r>
  <r>
    <x v="0"/>
    <s v="US"/>
    <s v="USD"/>
    <x v="3759"/>
    <n v="1426199843"/>
    <b v="0"/>
    <n v="14"/>
    <b v="1"/>
    <s v="theater/musical"/>
    <n v="1.0024999999999999"/>
    <n v="143.21428571428572"/>
    <x v="1"/>
    <s v="musical"/>
    <x v="3775"/>
    <d v="2015-04-08T23:00:00"/>
  </r>
  <r>
    <x v="0"/>
    <s v="US"/>
    <s v="USD"/>
    <x v="3760"/>
    <n v="1403599778"/>
    <b v="0"/>
    <n v="94"/>
    <b v="1"/>
    <s v="theater/musical"/>
    <n v="1.0671250000000001"/>
    <n v="90.819148936170208"/>
    <x v="1"/>
    <s v="musical"/>
    <x v="3776"/>
    <d v="2014-07-31T20:00:00"/>
  </r>
  <r>
    <x v="0"/>
    <s v="US"/>
    <s v="USD"/>
    <x v="3761"/>
    <n v="1409884821"/>
    <b v="0"/>
    <n v="59"/>
    <b v="1"/>
    <s v="theater/musical"/>
    <n v="1.4319999999999999"/>
    <n v="48.542372881355931"/>
    <x v="1"/>
    <s v="musical"/>
    <x v="3777"/>
    <d v="2014-09-26T23:00:00"/>
  </r>
  <r>
    <x v="0"/>
    <s v="US"/>
    <s v="USD"/>
    <x v="3762"/>
    <n v="1418758780"/>
    <b v="0"/>
    <n v="36"/>
    <b v="1"/>
    <s v="theater/musical"/>
    <n v="1.0504166666666668"/>
    <n v="70.027777777777771"/>
    <x v="1"/>
    <s v="musical"/>
    <x v="3778"/>
    <d v="2015-02-14T14:39:40"/>
  </r>
  <r>
    <x v="0"/>
    <s v="US"/>
    <s v="USD"/>
    <x v="3763"/>
    <n v="1456421940"/>
    <b v="0"/>
    <n v="115"/>
    <b v="1"/>
    <s v="theater/musical"/>
    <n v="1.0398000000000001"/>
    <n v="135.62608695652173"/>
    <x v="1"/>
    <s v="musical"/>
    <x v="3779"/>
    <d v="2016-03-26T11:39:00"/>
  </r>
  <r>
    <x v="0"/>
    <s v="US"/>
    <s v="USD"/>
    <x v="3764"/>
    <n v="1433999785"/>
    <b v="0"/>
    <n v="30"/>
    <b v="1"/>
    <s v="theater/musical"/>
    <n v="1.2"/>
    <n v="100"/>
    <x v="1"/>
    <s v="musical"/>
    <x v="3780"/>
    <d v="2015-07-13T15:06:00"/>
  </r>
  <r>
    <x v="0"/>
    <s v="US"/>
    <s v="USD"/>
    <x v="3765"/>
    <n v="1408050685"/>
    <b v="0"/>
    <n v="52"/>
    <b v="1"/>
    <s v="theater/musical"/>
    <n v="1.0966666666666667"/>
    <n v="94.90384615384616"/>
    <x v="1"/>
    <s v="musical"/>
    <x v="3781"/>
    <d v="2014-09-08T16:11:25"/>
  </r>
  <r>
    <x v="0"/>
    <s v="GB"/>
    <s v="GBP"/>
    <x v="3766"/>
    <n v="1466887297"/>
    <b v="0"/>
    <n v="27"/>
    <b v="1"/>
    <s v="theater/musical"/>
    <n v="1.0175000000000001"/>
    <n v="75.370370370370367"/>
    <x v="1"/>
    <s v="musical"/>
    <x v="3782"/>
    <d v="2016-07-24T18:00:00"/>
  </r>
  <r>
    <x v="0"/>
    <s v="US"/>
    <s v="USD"/>
    <x v="3767"/>
    <n v="1455938520"/>
    <b v="0"/>
    <n v="24"/>
    <b v="1"/>
    <s v="theater/musical"/>
    <n v="1.2891666666666666"/>
    <n v="64.458333333333329"/>
    <x v="1"/>
    <s v="musical"/>
    <x v="3783"/>
    <d v="2016-03-15T11:00:00"/>
  </r>
  <r>
    <x v="0"/>
    <s v="CA"/>
    <s v="CAD"/>
    <x v="3768"/>
    <n v="1465601532"/>
    <b v="0"/>
    <n v="10"/>
    <b v="1"/>
    <s v="theater/musical"/>
    <n v="1.1499999999999999"/>
    <n v="115"/>
    <x v="1"/>
    <s v="musical"/>
    <x v="3784"/>
    <d v="2016-07-10T18:32:12"/>
  </r>
  <r>
    <x v="0"/>
    <s v="GB"/>
    <s v="GBP"/>
    <x v="3769"/>
    <n v="1467040769"/>
    <b v="0"/>
    <n v="30"/>
    <b v="1"/>
    <s v="theater/musical"/>
    <n v="1.5075000000000001"/>
    <n v="100.5"/>
    <x v="1"/>
    <s v="musical"/>
    <x v="3785"/>
    <d v="2016-08-02T05:03:00"/>
  </r>
  <r>
    <x v="0"/>
    <s v="US"/>
    <s v="USD"/>
    <x v="3770"/>
    <n v="1461718475"/>
    <b v="0"/>
    <n v="71"/>
    <b v="1"/>
    <s v="theater/musical"/>
    <n v="1.1096666666666666"/>
    <n v="93.774647887323937"/>
    <x v="1"/>
    <s v="musical"/>
    <x v="3786"/>
    <d v="2016-05-26T19:54:35"/>
  </r>
  <r>
    <x v="0"/>
    <s v="US"/>
    <s v="USD"/>
    <x v="3514"/>
    <n v="1434113406"/>
    <b v="0"/>
    <n v="10"/>
    <b v="1"/>
    <s v="theater/musical"/>
    <n v="1.0028571428571429"/>
    <n v="35.1"/>
    <x v="1"/>
    <s v="musical"/>
    <x v="3787"/>
    <d v="2015-07-10T22:59:00"/>
  </r>
  <r>
    <x v="2"/>
    <s v="US"/>
    <s v="USD"/>
    <x v="3771"/>
    <n v="1448469719"/>
    <b v="0"/>
    <n v="1"/>
    <b v="0"/>
    <s v="theater/musical"/>
    <n v="6.6666666666666671E-3"/>
    <n v="500"/>
    <x v="1"/>
    <s v="musical"/>
    <x v="3788"/>
    <d v="2015-12-23T11:18:00"/>
  </r>
  <r>
    <x v="2"/>
    <s v="GB"/>
    <s v="GBP"/>
    <x v="3772"/>
    <n v="1431630618"/>
    <b v="0"/>
    <n v="4"/>
    <b v="0"/>
    <s v="theater/musical"/>
    <n v="3.267605633802817E-2"/>
    <n v="29"/>
    <x v="1"/>
    <s v="musical"/>
    <x v="3789"/>
    <d v="2015-06-15T14:10:18"/>
  </r>
  <r>
    <x v="2"/>
    <s v="US"/>
    <s v="USD"/>
    <x v="3773"/>
    <n v="1477238423"/>
    <b v="0"/>
    <n v="0"/>
    <b v="0"/>
    <s v="theater/musical"/>
    <n v="0"/>
    <e v="#DIV/0!"/>
    <x v="1"/>
    <s v="musical"/>
    <x v="3790"/>
    <d v="2016-11-22T12:00:23"/>
  </r>
  <r>
    <x v="2"/>
    <s v="US"/>
    <s v="USD"/>
    <x v="3774"/>
    <n v="1399480592"/>
    <b v="0"/>
    <n v="0"/>
    <b v="0"/>
    <s v="theater/musical"/>
    <n v="0"/>
    <e v="#DIV/0!"/>
    <x v="1"/>
    <s v="musical"/>
    <x v="3791"/>
    <d v="2014-07-06T11:36:32"/>
  </r>
  <r>
    <x v="2"/>
    <s v="US"/>
    <s v="USD"/>
    <x v="3775"/>
    <n v="1434365022"/>
    <b v="0"/>
    <n v="2"/>
    <b v="0"/>
    <s v="theater/musical"/>
    <n v="2.8E-3"/>
    <n v="17.5"/>
    <x v="1"/>
    <s v="musical"/>
    <x v="3792"/>
    <d v="2015-07-15T05:43:42"/>
  </r>
  <r>
    <x v="2"/>
    <s v="US"/>
    <s v="USD"/>
    <x v="3776"/>
    <n v="1416954729"/>
    <b v="0"/>
    <n v="24"/>
    <b v="0"/>
    <s v="theater/musical"/>
    <n v="0.59657142857142853"/>
    <n v="174"/>
    <x v="1"/>
    <s v="musical"/>
    <x v="3793"/>
    <d v="2014-12-16T17:32:09"/>
  </r>
  <r>
    <x v="2"/>
    <s v="GB"/>
    <s v="GBP"/>
    <x v="3777"/>
    <n v="1431093354"/>
    <b v="0"/>
    <n v="1"/>
    <b v="0"/>
    <s v="theater/musical"/>
    <n v="0.01"/>
    <n v="50"/>
    <x v="1"/>
    <s v="musical"/>
    <x v="3794"/>
    <d v="2015-06-07T08:55:54"/>
  </r>
  <r>
    <x v="2"/>
    <s v="GB"/>
    <s v="GBP"/>
    <x v="3778"/>
    <n v="1437042490"/>
    <b v="0"/>
    <n v="2"/>
    <b v="0"/>
    <s v="theater/musical"/>
    <n v="1.6666666666666666E-2"/>
    <n v="5"/>
    <x v="1"/>
    <s v="musical"/>
    <x v="3795"/>
    <d v="2015-08-28T17:30:00"/>
  </r>
  <r>
    <x v="2"/>
    <s v="US"/>
    <s v="USD"/>
    <x v="3779"/>
    <n v="1479170556"/>
    <b v="0"/>
    <n v="1"/>
    <b v="0"/>
    <s v="theater/musical"/>
    <n v="4.4444444444444447E-5"/>
    <n v="1"/>
    <x v="1"/>
    <s v="musical"/>
    <x v="3796"/>
    <d v="2017-01-13T19:42:36"/>
  </r>
  <r>
    <x v="2"/>
    <s v="US"/>
    <s v="USD"/>
    <x v="3780"/>
    <n v="1426972165"/>
    <b v="0"/>
    <n v="37"/>
    <b v="0"/>
    <s v="theater/musical"/>
    <n v="0.89666666666666661"/>
    <n v="145.40540540540542"/>
    <x v="1"/>
    <s v="musical"/>
    <x v="3797"/>
    <d v="2015-04-20T16:09:25"/>
  </r>
  <r>
    <x v="2"/>
    <s v="US"/>
    <s v="USD"/>
    <x v="3781"/>
    <n v="1405099248"/>
    <b v="0"/>
    <n v="5"/>
    <b v="0"/>
    <s v="theater/musical"/>
    <n v="1.4642857142857143E-2"/>
    <n v="205"/>
    <x v="1"/>
    <s v="musical"/>
    <x v="3798"/>
    <d v="2014-08-10T12:20:48"/>
  </r>
  <r>
    <x v="2"/>
    <s v="US"/>
    <s v="USD"/>
    <x v="3782"/>
    <n v="1455142843"/>
    <b v="0"/>
    <n v="4"/>
    <b v="0"/>
    <s v="theater/musical"/>
    <n v="4.02E-2"/>
    <n v="100.5"/>
    <x v="1"/>
    <s v="musical"/>
    <x v="3799"/>
    <d v="2016-03-11T17:20:43"/>
  </r>
  <r>
    <x v="2"/>
    <s v="US"/>
    <s v="USD"/>
    <x v="3783"/>
    <n v="1418146883"/>
    <b v="0"/>
    <n v="16"/>
    <b v="0"/>
    <s v="theater/musical"/>
    <n v="4.0045454545454544E-2"/>
    <n v="55.0625"/>
    <x v="1"/>
    <s v="musical"/>
    <x v="3800"/>
    <d v="2015-01-10T23:59:00"/>
  </r>
  <r>
    <x v="2"/>
    <s v="US"/>
    <s v="USD"/>
    <x v="3784"/>
    <n v="1417536816"/>
    <b v="0"/>
    <n v="9"/>
    <b v="0"/>
    <s v="theater/musical"/>
    <n v="8.5199999999999998E-2"/>
    <n v="47.333333333333336"/>
    <x v="1"/>
    <s v="musical"/>
    <x v="3801"/>
    <d v="2015-01-02T11:13:36"/>
  </r>
  <r>
    <x v="2"/>
    <s v="US"/>
    <s v="USD"/>
    <x v="3785"/>
    <n v="1442890906"/>
    <b v="0"/>
    <n v="0"/>
    <b v="0"/>
    <s v="theater/musical"/>
    <n v="0"/>
    <e v="#DIV/0!"/>
    <x v="1"/>
    <s v="musical"/>
    <x v="3802"/>
    <d v="2015-10-21T22:01:46"/>
  </r>
  <r>
    <x v="2"/>
    <s v="US"/>
    <s v="USD"/>
    <x v="3786"/>
    <n v="1454541568"/>
    <b v="0"/>
    <n v="40"/>
    <b v="0"/>
    <s v="theater/musical"/>
    <n v="0.19650000000000001"/>
    <n v="58.95"/>
    <x v="1"/>
    <s v="musical"/>
    <x v="3803"/>
    <d v="2016-03-04T18:19:28"/>
  </r>
  <r>
    <x v="2"/>
    <s v="US"/>
    <s v="USD"/>
    <x v="3787"/>
    <n v="1465172024"/>
    <b v="0"/>
    <n v="0"/>
    <b v="0"/>
    <s v="theater/musical"/>
    <n v="0"/>
    <e v="#DIV/0!"/>
    <x v="1"/>
    <s v="musical"/>
    <x v="3804"/>
    <d v="2016-07-31T02:00:00"/>
  </r>
  <r>
    <x v="2"/>
    <s v="US"/>
    <s v="USD"/>
    <x v="3788"/>
    <n v="1406668640"/>
    <b v="0"/>
    <n v="2"/>
    <b v="0"/>
    <s v="theater/musical"/>
    <n v="2.0000000000000002E-5"/>
    <n v="1.5"/>
    <x v="1"/>
    <s v="musical"/>
    <x v="3805"/>
    <d v="2014-09-27T16:17:20"/>
  </r>
  <r>
    <x v="2"/>
    <s v="AU"/>
    <s v="AUD"/>
    <x v="3789"/>
    <n v="1402294381"/>
    <b v="0"/>
    <n v="1"/>
    <b v="0"/>
    <s v="theater/musical"/>
    <n v="6.6666666666666664E-4"/>
    <n v="5"/>
    <x v="1"/>
    <s v="musical"/>
    <x v="3806"/>
    <d v="2014-06-29T01:13:01"/>
  </r>
  <r>
    <x v="2"/>
    <s v="US"/>
    <s v="USD"/>
    <x v="3790"/>
    <n v="1427492939"/>
    <b v="0"/>
    <n v="9"/>
    <b v="0"/>
    <s v="theater/musical"/>
    <n v="0.30333333333333334"/>
    <n v="50.555555555555557"/>
    <x v="1"/>
    <s v="musical"/>
    <x v="3807"/>
    <d v="2015-04-03T16:48:59"/>
  </r>
  <r>
    <x v="0"/>
    <s v="GB"/>
    <s v="GBP"/>
    <x v="3791"/>
    <n v="1424775219"/>
    <b v="0"/>
    <n v="24"/>
    <b v="1"/>
    <s v="theater/plays"/>
    <n v="1"/>
    <n v="41.666666666666664"/>
    <x v="1"/>
    <s v="plays"/>
    <x v="3808"/>
    <d v="2015-04-25T04:53:39"/>
  </r>
  <r>
    <x v="0"/>
    <s v="GB"/>
    <s v="GBP"/>
    <x v="3792"/>
    <n v="1402403907"/>
    <b v="0"/>
    <n v="38"/>
    <b v="1"/>
    <s v="theater/plays"/>
    <n v="1.0125"/>
    <n v="53.289473684210527"/>
    <x v="1"/>
    <s v="plays"/>
    <x v="3809"/>
    <d v="2014-07-30T18:00:00"/>
  </r>
  <r>
    <x v="0"/>
    <s v="US"/>
    <s v="USD"/>
    <x v="3793"/>
    <n v="1424377358"/>
    <b v="0"/>
    <n v="26"/>
    <b v="1"/>
    <s v="theater/plays"/>
    <n v="1.2173333333333334"/>
    <n v="70.230769230769226"/>
    <x v="1"/>
    <s v="plays"/>
    <x v="3810"/>
    <d v="2015-03-21T14:22:38"/>
  </r>
  <r>
    <x v="0"/>
    <s v="GB"/>
    <s v="GBP"/>
    <x v="3794"/>
    <n v="1461769373"/>
    <b v="0"/>
    <n v="19"/>
    <b v="1"/>
    <s v="theater/plays"/>
    <n v="3.3"/>
    <n v="43.421052631578945"/>
    <x v="1"/>
    <s v="plays"/>
    <x v="3811"/>
    <d v="2016-05-31T06:00:00"/>
  </r>
  <r>
    <x v="0"/>
    <s v="CA"/>
    <s v="CAD"/>
    <x v="2551"/>
    <n v="1429120908"/>
    <b v="0"/>
    <n v="11"/>
    <b v="1"/>
    <s v="theater/plays"/>
    <n v="1.0954999999999999"/>
    <n v="199.18181818181819"/>
    <x v="1"/>
    <s v="plays"/>
    <x v="3812"/>
    <d v="2015-05-31T22:59:00"/>
  </r>
  <r>
    <x v="0"/>
    <s v="US"/>
    <s v="USD"/>
    <x v="3795"/>
    <n v="1462603021"/>
    <b v="0"/>
    <n v="27"/>
    <b v="1"/>
    <s v="theater/plays"/>
    <n v="1.0095190476190474"/>
    <n v="78.518148148148143"/>
    <x v="1"/>
    <s v="plays"/>
    <x v="3813"/>
    <d v="2016-06-14T16:43:00"/>
  </r>
  <r>
    <x v="0"/>
    <s v="US"/>
    <s v="USD"/>
    <x v="3532"/>
    <n v="1424727712"/>
    <b v="0"/>
    <n v="34"/>
    <b v="1"/>
    <s v="theater/plays"/>
    <n v="1.4013333333333333"/>
    <n v="61.823529411764703"/>
    <x v="1"/>
    <s v="plays"/>
    <x v="3814"/>
    <d v="2015-03-31T22:59:00"/>
  </r>
  <r>
    <x v="0"/>
    <s v="GB"/>
    <s v="GBP"/>
    <x v="3796"/>
    <n v="1437545657"/>
    <b v="0"/>
    <n v="20"/>
    <b v="1"/>
    <s v="theater/plays"/>
    <n v="1.0000100000000001"/>
    <n v="50.000500000000002"/>
    <x v="1"/>
    <s v="plays"/>
    <x v="3815"/>
    <d v="2015-08-20T18:00:00"/>
  </r>
  <r>
    <x v="0"/>
    <s v="US"/>
    <s v="USD"/>
    <x v="3797"/>
    <n v="1403022823"/>
    <b v="0"/>
    <n v="37"/>
    <b v="1"/>
    <s v="theater/plays"/>
    <n v="1.19238"/>
    <n v="48.339729729729726"/>
    <x v="1"/>
    <s v="plays"/>
    <x v="3816"/>
    <d v="2014-07-17T11:33:43"/>
  </r>
  <r>
    <x v="0"/>
    <s v="US"/>
    <s v="USD"/>
    <x v="3798"/>
    <n v="1444236216"/>
    <b v="0"/>
    <n v="20"/>
    <b v="1"/>
    <s v="theater/plays"/>
    <n v="1.0725"/>
    <n v="107.25"/>
    <x v="1"/>
    <s v="plays"/>
    <x v="3817"/>
    <d v="2015-10-23T22:59:00"/>
  </r>
  <r>
    <x v="0"/>
    <s v="US"/>
    <s v="USD"/>
    <x v="3799"/>
    <n v="1423599182"/>
    <b v="0"/>
    <n v="10"/>
    <b v="1"/>
    <s v="theater/plays"/>
    <n v="2.2799999999999998"/>
    <n v="57"/>
    <x v="1"/>
    <s v="plays"/>
    <x v="3818"/>
    <d v="2015-03-12T14:13:02"/>
  </r>
  <r>
    <x v="0"/>
    <s v="US"/>
    <s v="USD"/>
    <x v="3800"/>
    <n v="1435554104"/>
    <b v="0"/>
    <n v="26"/>
    <b v="1"/>
    <s v="theater/plays"/>
    <n v="1.0640000000000001"/>
    <n v="40.92307692307692"/>
    <x v="1"/>
    <s v="plays"/>
    <x v="3819"/>
    <d v="2015-07-17T16:02:00"/>
  </r>
  <r>
    <x v="0"/>
    <s v="GB"/>
    <s v="GBP"/>
    <x v="3801"/>
    <n v="1433518717"/>
    <b v="0"/>
    <n v="20"/>
    <b v="1"/>
    <s v="theater/plays"/>
    <n v="1.4333333333333333"/>
    <n v="21.5"/>
    <x v="1"/>
    <s v="plays"/>
    <x v="3820"/>
    <d v="2015-07-05T10:38:37"/>
  </r>
  <r>
    <x v="0"/>
    <s v="US"/>
    <s v="USD"/>
    <x v="3802"/>
    <n v="1449116407"/>
    <b v="0"/>
    <n v="46"/>
    <b v="1"/>
    <s v="theater/plays"/>
    <n v="1.0454285714285714"/>
    <n v="79.543478260869563"/>
    <x v="1"/>
    <s v="plays"/>
    <x v="3821"/>
    <d v="2016-01-03T23:20:07"/>
  </r>
  <r>
    <x v="0"/>
    <s v="DE"/>
    <s v="EUR"/>
    <x v="3803"/>
    <n v="1448136417"/>
    <b v="0"/>
    <n v="76"/>
    <b v="1"/>
    <s v="theater/plays"/>
    <n v="1.1002000000000001"/>
    <n v="72.381578947368425"/>
    <x v="1"/>
    <s v="plays"/>
    <x v="3822"/>
    <d v="2016-01-19T17:59:00"/>
  </r>
  <r>
    <x v="0"/>
    <s v="US"/>
    <s v="USD"/>
    <x v="3804"/>
    <n v="1434405044"/>
    <b v="0"/>
    <n v="41"/>
    <b v="1"/>
    <s v="theater/plays"/>
    <n v="1.06"/>
    <n v="64.634146341463421"/>
    <x v="1"/>
    <s v="plays"/>
    <x v="3823"/>
    <d v="2015-07-19T22:59:00"/>
  </r>
  <r>
    <x v="0"/>
    <s v="GB"/>
    <s v="GBP"/>
    <x v="3805"/>
    <n v="1469026903"/>
    <b v="0"/>
    <n v="7"/>
    <b v="1"/>
    <s v="theater/plays"/>
    <n v="1.08"/>
    <n v="38.571428571428569"/>
    <x v="1"/>
    <s v="plays"/>
    <x v="3824"/>
    <d v="2016-08-01T08:41:00"/>
  </r>
  <r>
    <x v="0"/>
    <s v="US"/>
    <s v="USD"/>
    <x v="3806"/>
    <n v="1432690814"/>
    <b v="0"/>
    <n v="49"/>
    <b v="1"/>
    <s v="theater/plays"/>
    <n v="1.0542"/>
    <n v="107.57142857142857"/>
    <x v="1"/>
    <s v="plays"/>
    <x v="3825"/>
    <d v="2015-06-16T20:40:14"/>
  </r>
  <r>
    <x v="0"/>
    <s v="GB"/>
    <s v="GBP"/>
    <x v="3807"/>
    <n v="1428401394"/>
    <b v="0"/>
    <n v="26"/>
    <b v="1"/>
    <s v="theater/plays"/>
    <n v="1.1916666666666667"/>
    <n v="27.5"/>
    <x v="1"/>
    <s v="plays"/>
    <x v="3826"/>
    <d v="2015-05-07T05:09:54"/>
  </r>
  <r>
    <x v="0"/>
    <s v="GB"/>
    <s v="GBP"/>
    <x v="3808"/>
    <n v="1422656201"/>
    <b v="0"/>
    <n v="65"/>
    <b v="1"/>
    <s v="theater/plays"/>
    <n v="1.5266666666666666"/>
    <n v="70.461538461538467"/>
    <x v="1"/>
    <s v="plays"/>
    <x v="3827"/>
    <d v="2015-03-26T19:00:00"/>
  </r>
  <r>
    <x v="0"/>
    <s v="US"/>
    <s v="USD"/>
    <x v="3809"/>
    <n v="1414845587"/>
    <b v="0"/>
    <n v="28"/>
    <b v="1"/>
    <s v="theater/plays"/>
    <n v="1"/>
    <n v="178.57142857142858"/>
    <x v="1"/>
    <s v="plays"/>
    <x v="3828"/>
    <d v="2014-12-31T08:39:47"/>
  </r>
  <r>
    <x v="0"/>
    <s v="US"/>
    <s v="USD"/>
    <x v="3810"/>
    <n v="1470948371"/>
    <b v="0"/>
    <n v="8"/>
    <b v="1"/>
    <s v="theater/plays"/>
    <n v="1.002"/>
    <n v="62.625"/>
    <x v="1"/>
    <s v="plays"/>
    <x v="3829"/>
    <d v="2016-08-31T15:46:11"/>
  </r>
  <r>
    <x v="0"/>
    <s v="US"/>
    <s v="USD"/>
    <x v="3811"/>
    <n v="1463161611"/>
    <b v="0"/>
    <n v="3"/>
    <b v="1"/>
    <s v="theater/plays"/>
    <n v="2.25"/>
    <n v="75"/>
    <x v="1"/>
    <s v="plays"/>
    <x v="3830"/>
    <d v="2016-05-27T12:46:51"/>
  </r>
  <r>
    <x v="0"/>
    <s v="US"/>
    <s v="USD"/>
    <x v="3812"/>
    <n v="1413404545"/>
    <b v="0"/>
    <n v="9"/>
    <b v="1"/>
    <s v="theater/plays"/>
    <n v="1.0602199999999999"/>
    <n v="58.901111111111113"/>
    <x v="1"/>
    <s v="plays"/>
    <x v="3831"/>
    <d v="2014-11-05T16:22:25"/>
  </r>
  <r>
    <x v="0"/>
    <s v="US"/>
    <s v="USD"/>
    <x v="3813"/>
    <n v="1452048335"/>
    <b v="0"/>
    <n v="9"/>
    <b v="1"/>
    <s v="theater/plays"/>
    <n v="1.0466666666666666"/>
    <n v="139.55555555555554"/>
    <x v="1"/>
    <s v="plays"/>
    <x v="3832"/>
    <d v="2016-02-19T21:45:35"/>
  </r>
  <r>
    <x v="0"/>
    <s v="CA"/>
    <s v="CAD"/>
    <x v="3814"/>
    <n v="1416516972"/>
    <b v="0"/>
    <n v="20"/>
    <b v="1"/>
    <s v="theater/plays"/>
    <n v="1.1666666666666667"/>
    <n v="70"/>
    <x v="1"/>
    <s v="plays"/>
    <x v="3833"/>
    <d v="2014-12-01T14:09:00"/>
  </r>
  <r>
    <x v="0"/>
    <s v="GB"/>
    <s v="GBP"/>
    <x v="3815"/>
    <n v="1432032067"/>
    <b v="0"/>
    <n v="57"/>
    <b v="1"/>
    <s v="theater/plays"/>
    <n v="1.0903333333333334"/>
    <n v="57.385964912280699"/>
    <x v="1"/>
    <s v="plays"/>
    <x v="3834"/>
    <d v="2015-06-18T05:41:07"/>
  </r>
  <r>
    <x v="0"/>
    <s v="GB"/>
    <s v="GBP"/>
    <x v="3816"/>
    <n v="1459463808"/>
    <b v="0"/>
    <n v="8"/>
    <b v="1"/>
    <s v="theater/plays"/>
    <n v="1.6"/>
    <n v="40"/>
    <x v="1"/>
    <s v="plays"/>
    <x v="3835"/>
    <d v="2016-04-21T17:36:48"/>
  </r>
  <r>
    <x v="0"/>
    <s v="US"/>
    <s v="USD"/>
    <x v="3817"/>
    <n v="1467497652"/>
    <b v="0"/>
    <n v="14"/>
    <b v="1"/>
    <s v="theater/plays"/>
    <n v="1.125"/>
    <n v="64.285714285714292"/>
    <x v="1"/>
    <s v="plays"/>
    <x v="3836"/>
    <d v="2016-08-02T23:09:00"/>
  </r>
  <r>
    <x v="0"/>
    <s v="GB"/>
    <s v="GBP"/>
    <x v="3818"/>
    <n v="1432837358"/>
    <b v="0"/>
    <n v="17"/>
    <b v="1"/>
    <s v="theater/plays"/>
    <n v="1.0209999999999999"/>
    <n v="120.11764705882354"/>
    <x v="1"/>
    <s v="plays"/>
    <x v="3837"/>
    <d v="2015-07-03T13:22:38"/>
  </r>
  <r>
    <x v="0"/>
    <s v="SE"/>
    <s v="SEK"/>
    <x v="3819"/>
    <n v="1429722209"/>
    <b v="0"/>
    <n v="100"/>
    <b v="1"/>
    <s v="theater/plays"/>
    <n v="1.00824"/>
    <n v="1008.24"/>
    <x v="1"/>
    <s v="plays"/>
    <x v="3838"/>
    <d v="2015-05-22T12:03:29"/>
  </r>
  <r>
    <x v="0"/>
    <s v="US"/>
    <s v="USD"/>
    <x v="3820"/>
    <n v="1433042724"/>
    <b v="0"/>
    <n v="32"/>
    <b v="1"/>
    <s v="theater/plays"/>
    <n v="1.0125"/>
    <n v="63.28125"/>
    <x v="1"/>
    <s v="plays"/>
    <x v="3839"/>
    <d v="2015-07-29T22:25:24"/>
  </r>
  <r>
    <x v="0"/>
    <s v="GB"/>
    <s v="GBP"/>
    <x v="3821"/>
    <n v="1457023829"/>
    <b v="0"/>
    <n v="3"/>
    <b v="1"/>
    <s v="theater/plays"/>
    <n v="65"/>
    <n v="21.666666666666668"/>
    <x v="1"/>
    <s v="plays"/>
    <x v="3840"/>
    <d v="2016-03-28T10:50:29"/>
  </r>
  <r>
    <x v="2"/>
    <s v="US"/>
    <s v="USD"/>
    <x v="3822"/>
    <n v="1400698287"/>
    <b v="1"/>
    <n v="34"/>
    <b v="0"/>
    <s v="theater/plays"/>
    <n v="8.72E-2"/>
    <n v="25.647058823529413"/>
    <x v="1"/>
    <s v="plays"/>
    <x v="3841"/>
    <d v="2014-07-20T13:51:27"/>
  </r>
  <r>
    <x v="2"/>
    <s v="GB"/>
    <s v="GBP"/>
    <x v="3823"/>
    <n v="1397217052"/>
    <b v="1"/>
    <n v="23"/>
    <b v="0"/>
    <s v="theater/plays"/>
    <n v="0.21940000000000001"/>
    <n v="47.695652173913047"/>
    <x v="1"/>
    <s v="plays"/>
    <x v="3842"/>
    <d v="2014-05-11T06:50:52"/>
  </r>
  <r>
    <x v="2"/>
    <s v="US"/>
    <s v="USD"/>
    <x v="3824"/>
    <n v="1399427064"/>
    <b v="1"/>
    <n v="19"/>
    <b v="0"/>
    <s v="theater/plays"/>
    <n v="0.21299999999999999"/>
    <n v="56.05263157894737"/>
    <x v="1"/>
    <s v="plays"/>
    <x v="3843"/>
    <d v="2014-05-31T20:44:24"/>
  </r>
  <r>
    <x v="2"/>
    <s v="US"/>
    <s v="USD"/>
    <x v="3825"/>
    <n v="1399474134"/>
    <b v="1"/>
    <n v="50"/>
    <b v="0"/>
    <s v="theater/plays"/>
    <n v="0.41489795918367345"/>
    <n v="81.319999999999993"/>
    <x v="1"/>
    <s v="plays"/>
    <x v="3844"/>
    <d v="2014-06-03T01:59:00"/>
  </r>
  <r>
    <x v="2"/>
    <s v="US"/>
    <s v="USD"/>
    <x v="3826"/>
    <n v="1441119774"/>
    <b v="1"/>
    <n v="12"/>
    <b v="0"/>
    <s v="theater/plays"/>
    <n v="2.1049999999999999E-2"/>
    <n v="70.166666666666671"/>
    <x v="1"/>
    <s v="plays"/>
    <x v="3845"/>
    <d v="2015-10-01T10:02:54"/>
  </r>
  <r>
    <x v="2"/>
    <s v="US"/>
    <s v="USD"/>
    <x v="3827"/>
    <n v="1409721542"/>
    <b v="1"/>
    <n v="8"/>
    <b v="0"/>
    <s v="theater/plays"/>
    <n v="2.7E-2"/>
    <n v="23.625"/>
    <x v="1"/>
    <s v="plays"/>
    <x v="3846"/>
    <d v="2014-10-04T01:59:00"/>
  </r>
  <r>
    <x v="2"/>
    <s v="US"/>
    <s v="USD"/>
    <x v="3828"/>
    <n v="1433395391"/>
    <b v="1"/>
    <n v="9"/>
    <b v="0"/>
    <s v="theater/plays"/>
    <n v="0.16161904761904761"/>
    <n v="188.55555555555554"/>
    <x v="1"/>
    <s v="plays"/>
    <x v="3847"/>
    <d v="2015-07-19T00:23:11"/>
  </r>
  <r>
    <x v="2"/>
    <s v="US"/>
    <s v="USD"/>
    <x v="3829"/>
    <n v="1442604989"/>
    <b v="1"/>
    <n v="43"/>
    <b v="0"/>
    <s v="theater/plays"/>
    <n v="0.16376923076923078"/>
    <n v="49.511627906976742"/>
    <x v="1"/>
    <s v="plays"/>
    <x v="3848"/>
    <d v="2015-10-18T14:36:29"/>
  </r>
  <r>
    <x v="2"/>
    <s v="DE"/>
    <s v="EUR"/>
    <x v="3830"/>
    <n v="1431455084"/>
    <b v="1"/>
    <n v="28"/>
    <b v="0"/>
    <s v="theater/plays"/>
    <n v="7.0433333333333334E-2"/>
    <n v="75.464285714285708"/>
    <x v="1"/>
    <s v="plays"/>
    <x v="3849"/>
    <d v="2015-06-11T13:24:44"/>
  </r>
  <r>
    <x v="2"/>
    <s v="US"/>
    <s v="USD"/>
    <x v="3831"/>
    <n v="1417489143"/>
    <b v="1"/>
    <n v="4"/>
    <b v="0"/>
    <s v="theater/plays"/>
    <n v="3.7999999999999999E-2"/>
    <n v="9.5"/>
    <x v="1"/>
    <s v="plays"/>
    <x v="3850"/>
    <d v="2014-12-31T21:59:03"/>
  </r>
  <r>
    <x v="2"/>
    <s v="GB"/>
    <s v="GBP"/>
    <x v="3832"/>
    <n v="1434537179"/>
    <b v="1"/>
    <n v="24"/>
    <b v="0"/>
    <s v="theater/plays"/>
    <n v="0.34079999999999999"/>
    <n v="35.5"/>
    <x v="1"/>
    <s v="plays"/>
    <x v="3851"/>
    <d v="2015-07-17T05:32:59"/>
  </r>
  <r>
    <x v="2"/>
    <s v="US"/>
    <s v="USD"/>
    <x v="3833"/>
    <n v="1425270876"/>
    <b v="0"/>
    <n v="2"/>
    <b v="0"/>
    <s v="theater/plays"/>
    <n v="2E-3"/>
    <n v="10"/>
    <x v="1"/>
    <s v="plays"/>
    <x v="3852"/>
    <d v="2015-03-26T22:34:36"/>
  </r>
  <r>
    <x v="2"/>
    <s v="US"/>
    <s v="USD"/>
    <x v="3834"/>
    <n v="1406578178"/>
    <b v="0"/>
    <n v="2"/>
    <b v="0"/>
    <s v="theater/plays"/>
    <n v="2.5999999999999998E-4"/>
    <n v="13"/>
    <x v="1"/>
    <s v="plays"/>
    <x v="3853"/>
    <d v="2014-09-01T15:09:38"/>
  </r>
  <r>
    <x v="2"/>
    <s v="US"/>
    <s v="USD"/>
    <x v="3835"/>
    <n v="1428614058"/>
    <b v="0"/>
    <n v="20"/>
    <b v="0"/>
    <s v="theater/plays"/>
    <n v="0.16254545454545455"/>
    <n v="89.4"/>
    <x v="1"/>
    <s v="plays"/>
    <x v="3854"/>
    <d v="2015-05-09T16:14:18"/>
  </r>
  <r>
    <x v="2"/>
    <s v="US"/>
    <s v="USD"/>
    <x v="3836"/>
    <n v="1424819871"/>
    <b v="0"/>
    <n v="1"/>
    <b v="0"/>
    <s v="theater/plays"/>
    <n v="2.5000000000000001E-2"/>
    <n v="25"/>
    <x v="1"/>
    <s v="plays"/>
    <x v="3855"/>
    <d v="2015-03-26T17:17:51"/>
  </r>
  <r>
    <x v="2"/>
    <s v="US"/>
    <s v="USD"/>
    <x v="3837"/>
    <n v="1423245003"/>
    <b v="0"/>
    <n v="1"/>
    <b v="0"/>
    <s v="theater/plays"/>
    <n v="2.0000000000000001E-4"/>
    <n v="1"/>
    <x v="1"/>
    <s v="plays"/>
    <x v="3856"/>
    <d v="2015-03-08T11:50:03"/>
  </r>
  <r>
    <x v="2"/>
    <s v="US"/>
    <s v="USD"/>
    <x v="3838"/>
    <n v="1404927690"/>
    <b v="0"/>
    <n v="4"/>
    <b v="0"/>
    <s v="theater/plays"/>
    <n v="5.1999999999999998E-2"/>
    <n v="65"/>
    <x v="1"/>
    <s v="plays"/>
    <x v="3857"/>
    <d v="2014-08-01T12:12:00"/>
  </r>
  <r>
    <x v="2"/>
    <s v="GB"/>
    <s v="GBP"/>
    <x v="3839"/>
    <n v="1430734844"/>
    <b v="0"/>
    <n v="1"/>
    <b v="0"/>
    <s v="theater/plays"/>
    <n v="0.02"/>
    <n v="10"/>
    <x v="1"/>
    <s v="plays"/>
    <x v="3858"/>
    <d v="2015-05-22T16:00:00"/>
  </r>
  <r>
    <x v="2"/>
    <s v="US"/>
    <s v="USD"/>
    <x v="3840"/>
    <n v="1401485207"/>
    <b v="0"/>
    <n v="1"/>
    <b v="0"/>
    <s v="theater/plays"/>
    <n v="4.0000000000000002E-4"/>
    <n v="1"/>
    <x v="1"/>
    <s v="plays"/>
    <x v="3859"/>
    <d v="2014-06-25T16:00:00"/>
  </r>
  <r>
    <x v="2"/>
    <s v="US"/>
    <s v="USD"/>
    <x v="3841"/>
    <n v="1405266710"/>
    <b v="0"/>
    <n v="13"/>
    <b v="0"/>
    <s v="theater/plays"/>
    <n v="0.17666666666666667"/>
    <n v="81.538461538461533"/>
    <x v="1"/>
    <s v="plays"/>
    <x v="3860"/>
    <d v="2014-08-12T10:51:50"/>
  </r>
  <r>
    <x v="2"/>
    <s v="US"/>
    <s v="USD"/>
    <x v="3842"/>
    <n v="1412258977"/>
    <b v="0"/>
    <n v="1"/>
    <b v="0"/>
    <s v="theater/plays"/>
    <n v="0.05"/>
    <n v="100"/>
    <x v="1"/>
    <s v="plays"/>
    <x v="3861"/>
    <d v="2014-11-12T16:47:00"/>
  </r>
  <r>
    <x v="2"/>
    <s v="US"/>
    <s v="USD"/>
    <x v="3843"/>
    <n v="1472451356"/>
    <b v="0"/>
    <n v="1"/>
    <b v="0"/>
    <s v="theater/plays"/>
    <n v="1.3333333333333334E-4"/>
    <n v="1"/>
    <x v="1"/>
    <s v="plays"/>
    <x v="3862"/>
    <d v="2016-09-12T11:59:00"/>
  </r>
  <r>
    <x v="2"/>
    <s v="US"/>
    <s v="USD"/>
    <x v="3844"/>
    <n v="1441552305"/>
    <b v="0"/>
    <n v="0"/>
    <b v="0"/>
    <s v="theater/plays"/>
    <n v="0"/>
    <e v="#DIV/0!"/>
    <x v="1"/>
    <s v="plays"/>
    <x v="3863"/>
    <d v="2015-11-05T11:11:45"/>
  </r>
  <r>
    <x v="2"/>
    <s v="US"/>
    <s v="USD"/>
    <x v="3845"/>
    <n v="1445203454"/>
    <b v="0"/>
    <n v="3"/>
    <b v="0"/>
    <s v="theater/plays"/>
    <n v="1.2E-2"/>
    <n v="20"/>
    <x v="1"/>
    <s v="plays"/>
    <x v="3864"/>
    <d v="2015-11-17T17:24:14"/>
  </r>
  <r>
    <x v="2"/>
    <s v="CA"/>
    <s v="CAD"/>
    <x v="3846"/>
    <n v="1405957098"/>
    <b v="0"/>
    <n v="14"/>
    <b v="0"/>
    <s v="theater/plays"/>
    <n v="0.26937422295897223"/>
    <n v="46.428571428571431"/>
    <x v="1"/>
    <s v="plays"/>
    <x v="3865"/>
    <d v="2014-08-30T00:30:00"/>
  </r>
  <r>
    <x v="2"/>
    <s v="US"/>
    <s v="USD"/>
    <x v="3847"/>
    <n v="1454453021"/>
    <b v="0"/>
    <n v="2"/>
    <b v="0"/>
    <s v="theater/plays"/>
    <n v="5.4999999999999997E-3"/>
    <n v="5.5"/>
    <x v="1"/>
    <s v="plays"/>
    <x v="3866"/>
    <d v="2016-03-22T22:29:00"/>
  </r>
  <r>
    <x v="2"/>
    <s v="US"/>
    <s v="USD"/>
    <x v="3848"/>
    <n v="1463686339"/>
    <b v="0"/>
    <n v="5"/>
    <b v="0"/>
    <s v="theater/plays"/>
    <n v="0.1255"/>
    <n v="50.2"/>
    <x v="1"/>
    <s v="plays"/>
    <x v="3867"/>
    <d v="2016-06-18T14:32:19"/>
  </r>
  <r>
    <x v="1"/>
    <s v="GB"/>
    <s v="GBP"/>
    <x v="3849"/>
    <n v="1408031405"/>
    <b v="0"/>
    <n v="1"/>
    <b v="0"/>
    <s v="theater/musical"/>
    <n v="2E-3"/>
    <n v="10"/>
    <x v="1"/>
    <s v="musical"/>
    <x v="3868"/>
    <d v="2014-09-08T10:50:05"/>
  </r>
  <r>
    <x v="1"/>
    <s v="US"/>
    <s v="USD"/>
    <x v="3850"/>
    <n v="1423761792"/>
    <b v="0"/>
    <n v="15"/>
    <b v="0"/>
    <s v="theater/musical"/>
    <n v="3.44748684310884E-2"/>
    <n v="30.133333333333333"/>
    <x v="1"/>
    <s v="musical"/>
    <x v="3869"/>
    <d v="2015-03-13T22:11:00"/>
  </r>
  <r>
    <x v="1"/>
    <s v="US"/>
    <s v="USD"/>
    <x v="3851"/>
    <n v="1401768478"/>
    <b v="0"/>
    <n v="10"/>
    <b v="0"/>
    <s v="theater/musical"/>
    <n v="0.15"/>
    <n v="150"/>
    <x v="1"/>
    <s v="musical"/>
    <x v="3870"/>
    <d v="2014-07-02T23:07:58"/>
  </r>
  <r>
    <x v="1"/>
    <s v="US"/>
    <s v="USD"/>
    <x v="3852"/>
    <n v="1485629050"/>
    <b v="0"/>
    <n v="3"/>
    <b v="0"/>
    <s v="theater/musical"/>
    <n v="2.6666666666666668E-2"/>
    <n v="13.333333333333334"/>
    <x v="1"/>
    <s v="musical"/>
    <x v="3871"/>
    <d v="2017-03-29T12:44:10"/>
  </r>
  <r>
    <x v="1"/>
    <s v="US"/>
    <s v="USD"/>
    <x v="3853"/>
    <n v="1435202996"/>
    <b v="0"/>
    <n v="0"/>
    <b v="0"/>
    <s v="theater/musical"/>
    <n v="0"/>
    <e v="#DIV/0!"/>
    <x v="1"/>
    <s v="musical"/>
    <x v="3872"/>
    <d v="2015-08-13T22:29:56"/>
  </r>
  <r>
    <x v="1"/>
    <s v="US"/>
    <s v="USD"/>
    <x v="3854"/>
    <n v="1441730535"/>
    <b v="0"/>
    <n v="0"/>
    <b v="0"/>
    <s v="theater/musical"/>
    <n v="0"/>
    <e v="#DIV/0!"/>
    <x v="1"/>
    <s v="musical"/>
    <x v="3873"/>
    <d v="2015-10-08T11:42:15"/>
  </r>
  <r>
    <x v="1"/>
    <s v="NZ"/>
    <s v="NZD"/>
    <x v="3855"/>
    <n v="1420244622"/>
    <b v="0"/>
    <n v="0"/>
    <b v="0"/>
    <s v="theater/musical"/>
    <n v="0"/>
    <e v="#DIV/0!"/>
    <x v="1"/>
    <s v="musical"/>
    <x v="3874"/>
    <d v="2015-01-23T20:00:00"/>
  </r>
  <r>
    <x v="1"/>
    <s v="DK"/>
    <s v="DKK"/>
    <x v="3856"/>
    <n v="1472804365"/>
    <b v="0"/>
    <n v="0"/>
    <b v="0"/>
    <s v="theater/musical"/>
    <n v="0"/>
    <e v="#DIV/0!"/>
    <x v="1"/>
    <s v="musical"/>
    <x v="3875"/>
    <d v="2016-09-03T05:00:00"/>
  </r>
  <r>
    <x v="1"/>
    <s v="GB"/>
    <s v="GBP"/>
    <x v="3857"/>
    <n v="1451833128"/>
    <b v="0"/>
    <n v="46"/>
    <b v="0"/>
    <s v="theater/musical"/>
    <n v="0.52794871794871789"/>
    <n v="44.760869565217391"/>
    <x v="1"/>
    <s v="musical"/>
    <x v="3876"/>
    <d v="2016-02-02T09:58:48"/>
  </r>
  <r>
    <x v="1"/>
    <s v="US"/>
    <s v="USD"/>
    <x v="3858"/>
    <n v="1478621752"/>
    <b v="0"/>
    <n v="14"/>
    <b v="0"/>
    <s v="theater/musical"/>
    <n v="4.9639999999999997E-2"/>
    <n v="88.642857142857139"/>
    <x v="1"/>
    <s v="musical"/>
    <x v="3877"/>
    <d v="2016-12-08T11:15:52"/>
  </r>
  <r>
    <x v="1"/>
    <s v="US"/>
    <s v="USD"/>
    <x v="3859"/>
    <n v="1433014746"/>
    <b v="0"/>
    <n v="1"/>
    <b v="0"/>
    <s v="theater/musical"/>
    <n v="5.5555555555555556E-4"/>
    <n v="10"/>
    <x v="1"/>
    <s v="musical"/>
    <x v="3878"/>
    <d v="2015-06-29T22:59:00"/>
  </r>
  <r>
    <x v="1"/>
    <s v="GB"/>
    <s v="GBP"/>
    <x v="3860"/>
    <n v="1419626396"/>
    <b v="0"/>
    <n v="0"/>
    <b v="0"/>
    <s v="theater/musical"/>
    <n v="0"/>
    <e v="#DIV/0!"/>
    <x v="1"/>
    <s v="musical"/>
    <x v="3879"/>
    <d v="2015-01-25T15:39:56"/>
  </r>
  <r>
    <x v="1"/>
    <s v="GB"/>
    <s v="GBP"/>
    <x v="3792"/>
    <n v="1403724820"/>
    <b v="0"/>
    <n v="17"/>
    <b v="0"/>
    <s v="theater/musical"/>
    <n v="0.13066666666666665"/>
    <n v="57.647058823529413"/>
    <x v="1"/>
    <s v="musical"/>
    <x v="3880"/>
    <d v="2014-07-30T18:00:00"/>
  </r>
  <r>
    <x v="1"/>
    <s v="US"/>
    <s v="USD"/>
    <x v="3861"/>
    <n v="1484958399"/>
    <b v="0"/>
    <n v="1"/>
    <b v="0"/>
    <s v="theater/musical"/>
    <n v="0.05"/>
    <n v="25"/>
    <x v="1"/>
    <s v="musical"/>
    <x v="3881"/>
    <d v="2017-02-19T19:26:39"/>
  </r>
  <r>
    <x v="1"/>
    <s v="AU"/>
    <s v="AUD"/>
    <x v="3862"/>
    <n v="1451950570"/>
    <b v="0"/>
    <n v="0"/>
    <b v="0"/>
    <s v="theater/musical"/>
    <n v="0"/>
    <e v="#DIV/0!"/>
    <x v="1"/>
    <s v="musical"/>
    <x v="3882"/>
    <d v="2016-01-31T18:03:00"/>
  </r>
  <r>
    <x v="1"/>
    <s v="GB"/>
    <s v="GBP"/>
    <x v="3863"/>
    <n v="1407076069"/>
    <b v="0"/>
    <n v="0"/>
    <b v="0"/>
    <s v="theater/musical"/>
    <n v="0"/>
    <e v="#DIV/0!"/>
    <x v="1"/>
    <s v="musical"/>
    <x v="3883"/>
    <d v="2014-09-02T09:27:49"/>
  </r>
  <r>
    <x v="1"/>
    <s v="US"/>
    <s v="USD"/>
    <x v="3864"/>
    <n v="1425322792"/>
    <b v="0"/>
    <n v="0"/>
    <b v="0"/>
    <s v="theater/musical"/>
    <n v="0"/>
    <e v="#DIV/0!"/>
    <x v="1"/>
    <s v="musical"/>
    <x v="3884"/>
    <d v="2015-03-27T12:59:52"/>
  </r>
  <r>
    <x v="1"/>
    <s v="US"/>
    <s v="USD"/>
    <x v="3865"/>
    <n v="1460242191"/>
    <b v="0"/>
    <n v="0"/>
    <b v="0"/>
    <s v="theater/musical"/>
    <n v="0"/>
    <e v="#DIV/0!"/>
    <x v="1"/>
    <s v="musical"/>
    <x v="3885"/>
    <d v="2016-05-09T17:49:51"/>
  </r>
  <r>
    <x v="1"/>
    <s v="AU"/>
    <s v="AUD"/>
    <x v="3866"/>
    <n v="1415683702"/>
    <b v="0"/>
    <n v="0"/>
    <b v="0"/>
    <s v="theater/musical"/>
    <n v="0"/>
    <e v="#DIV/0!"/>
    <x v="1"/>
    <s v="musical"/>
    <x v="3886"/>
    <d v="2014-12-11T00:28:22"/>
  </r>
  <r>
    <x v="1"/>
    <s v="US"/>
    <s v="USD"/>
    <x v="3867"/>
    <n v="1426538129"/>
    <b v="0"/>
    <n v="2"/>
    <b v="0"/>
    <s v="theater/musical"/>
    <n v="1.7500000000000002E-2"/>
    <n v="17.5"/>
    <x v="1"/>
    <s v="musical"/>
    <x v="3887"/>
    <d v="2015-05-01T17:00:00"/>
  </r>
  <r>
    <x v="2"/>
    <s v="GB"/>
    <s v="GBP"/>
    <x v="3868"/>
    <n v="1485522358"/>
    <b v="0"/>
    <n v="14"/>
    <b v="0"/>
    <s v="theater/plays"/>
    <n v="0.27100000000000002"/>
    <n v="38.714285714285715"/>
    <x v="1"/>
    <s v="plays"/>
    <x v="3888"/>
    <d v="2017-02-26T08:05:58"/>
  </r>
  <r>
    <x v="2"/>
    <s v="US"/>
    <s v="USD"/>
    <x v="3869"/>
    <n v="1417651630"/>
    <b v="0"/>
    <n v="9"/>
    <b v="0"/>
    <s v="theater/plays"/>
    <n v="1.4749999999999999E-2"/>
    <n v="13.111111111111111"/>
    <x v="1"/>
    <s v="plays"/>
    <x v="3889"/>
    <d v="2015-01-04T18:26:00"/>
  </r>
  <r>
    <x v="2"/>
    <s v="US"/>
    <s v="USD"/>
    <x v="3870"/>
    <n v="1434478344"/>
    <b v="0"/>
    <n v="8"/>
    <b v="0"/>
    <s v="theater/plays"/>
    <n v="0.16826666666666668"/>
    <n v="315.5"/>
    <x v="1"/>
    <s v="plays"/>
    <x v="3890"/>
    <d v="2015-08-15T13:12:24"/>
  </r>
  <r>
    <x v="2"/>
    <s v="US"/>
    <s v="USD"/>
    <x v="3871"/>
    <n v="1424488244"/>
    <b v="0"/>
    <n v="7"/>
    <b v="0"/>
    <s v="theater/plays"/>
    <n v="0.32500000000000001"/>
    <n v="37.142857142857146"/>
    <x v="1"/>
    <s v="plays"/>
    <x v="3891"/>
    <d v="2015-03-22T23:59:00"/>
  </r>
  <r>
    <x v="2"/>
    <s v="US"/>
    <s v="USD"/>
    <x v="3872"/>
    <n v="1408203557"/>
    <b v="0"/>
    <n v="0"/>
    <b v="0"/>
    <s v="theater/plays"/>
    <n v="0"/>
    <e v="#DIV/0!"/>
    <x v="1"/>
    <s v="plays"/>
    <x v="3892"/>
    <d v="2014-08-24T02:00:00"/>
  </r>
  <r>
    <x v="2"/>
    <s v="US"/>
    <s v="USD"/>
    <x v="3873"/>
    <n v="1400600840"/>
    <b v="0"/>
    <n v="84"/>
    <b v="0"/>
    <s v="theater/plays"/>
    <n v="0.2155"/>
    <n v="128.27380952380952"/>
    <x v="1"/>
    <s v="plays"/>
    <x v="3893"/>
    <d v="2014-07-01T01:00:00"/>
  </r>
  <r>
    <x v="2"/>
    <s v="US"/>
    <s v="USD"/>
    <x v="3874"/>
    <n v="1478386812"/>
    <b v="0"/>
    <n v="11"/>
    <b v="0"/>
    <s v="theater/plays"/>
    <n v="3.4666666666666665E-2"/>
    <n v="47.272727272727273"/>
    <x v="1"/>
    <s v="plays"/>
    <x v="3894"/>
    <d v="2016-12-05T23:59:00"/>
  </r>
  <r>
    <x v="2"/>
    <s v="US"/>
    <s v="USD"/>
    <x v="3875"/>
    <n v="1422424818"/>
    <b v="0"/>
    <n v="1"/>
    <b v="0"/>
    <s v="theater/plays"/>
    <n v="0.05"/>
    <n v="50"/>
    <x v="1"/>
    <s v="plays"/>
    <x v="3895"/>
    <d v="2015-02-28T01:00:18"/>
  </r>
  <r>
    <x v="2"/>
    <s v="US"/>
    <s v="USD"/>
    <x v="3876"/>
    <n v="1401770178"/>
    <b v="0"/>
    <n v="4"/>
    <b v="0"/>
    <s v="theater/plays"/>
    <n v="0.10625"/>
    <n v="42.5"/>
    <x v="1"/>
    <s v="plays"/>
    <x v="3896"/>
    <d v="2014-06-16T23:36:18"/>
  </r>
  <r>
    <x v="2"/>
    <s v="NZ"/>
    <s v="NZD"/>
    <x v="3877"/>
    <n v="1418158683"/>
    <b v="0"/>
    <n v="10"/>
    <b v="0"/>
    <s v="theater/plays"/>
    <n v="0.17599999999999999"/>
    <n v="44"/>
    <x v="1"/>
    <s v="plays"/>
    <x v="3897"/>
    <d v="2015-01-08T15:58:03"/>
  </r>
  <r>
    <x v="2"/>
    <s v="GB"/>
    <s v="GBP"/>
    <x v="3878"/>
    <n v="1436355270"/>
    <b v="0"/>
    <n v="16"/>
    <b v="0"/>
    <s v="theater/plays"/>
    <n v="0.3256"/>
    <n v="50.875"/>
    <x v="1"/>
    <s v="plays"/>
    <x v="3898"/>
    <d v="2015-08-17T11:00:00"/>
  </r>
  <r>
    <x v="2"/>
    <s v="US"/>
    <s v="USD"/>
    <x v="3879"/>
    <n v="1406140561"/>
    <b v="0"/>
    <n v="2"/>
    <b v="0"/>
    <s v="theater/plays"/>
    <n v="1.2500000000000001E-2"/>
    <n v="62.5"/>
    <x v="1"/>
    <s v="plays"/>
    <x v="3899"/>
    <d v="2014-08-12T13:36:01"/>
  </r>
  <r>
    <x v="2"/>
    <s v="US"/>
    <s v="USD"/>
    <x v="3880"/>
    <n v="1431396791"/>
    <b v="0"/>
    <n v="5"/>
    <b v="0"/>
    <s v="theater/plays"/>
    <n v="5.3999999999999999E-2"/>
    <n v="27"/>
    <x v="1"/>
    <s v="plays"/>
    <x v="3900"/>
    <d v="2015-06-10T21:13:11"/>
  </r>
  <r>
    <x v="2"/>
    <s v="US"/>
    <s v="USD"/>
    <x v="3881"/>
    <n v="1447098599"/>
    <b v="0"/>
    <n v="1"/>
    <b v="0"/>
    <s v="theater/plays"/>
    <n v="8.3333333333333332E-3"/>
    <n v="25"/>
    <x v="1"/>
    <s v="plays"/>
    <x v="3901"/>
    <d v="2015-12-19T14:49:59"/>
  </r>
  <r>
    <x v="2"/>
    <s v="GB"/>
    <s v="GBP"/>
    <x v="3882"/>
    <n v="1476962042"/>
    <b v="0"/>
    <n v="31"/>
    <b v="0"/>
    <s v="theater/plays"/>
    <n v="0.48833333333333334"/>
    <n v="47.258064516129032"/>
    <x v="1"/>
    <s v="plays"/>
    <x v="3902"/>
    <d v="2016-11-14T07:14:02"/>
  </r>
  <r>
    <x v="2"/>
    <s v="US"/>
    <s v="USD"/>
    <x v="3883"/>
    <n v="1435709765"/>
    <b v="0"/>
    <n v="0"/>
    <b v="0"/>
    <s v="theater/plays"/>
    <n v="0"/>
    <e v="#DIV/0!"/>
    <x v="1"/>
    <s v="plays"/>
    <x v="3903"/>
    <d v="2015-08-14T14:38:00"/>
  </r>
  <r>
    <x v="2"/>
    <s v="US"/>
    <s v="USD"/>
    <x v="3884"/>
    <n v="1427866200"/>
    <b v="0"/>
    <n v="2"/>
    <b v="0"/>
    <s v="theater/plays"/>
    <n v="2.9999999999999997E-4"/>
    <n v="1.5"/>
    <x v="1"/>
    <s v="plays"/>
    <x v="3904"/>
    <d v="2015-04-15T00:04:00"/>
  </r>
  <r>
    <x v="2"/>
    <s v="GB"/>
    <s v="GBP"/>
    <x v="3885"/>
    <n v="1430405903"/>
    <b v="0"/>
    <n v="7"/>
    <b v="0"/>
    <s v="theater/plays"/>
    <n v="0.11533333333333333"/>
    <n v="24.714285714285715"/>
    <x v="1"/>
    <s v="plays"/>
    <x v="3905"/>
    <d v="2015-06-11T18:00:00"/>
  </r>
  <r>
    <x v="2"/>
    <s v="GB"/>
    <s v="GBP"/>
    <x v="3886"/>
    <n v="1432072893"/>
    <b v="0"/>
    <n v="16"/>
    <b v="0"/>
    <s v="theater/plays"/>
    <n v="0.67333333333333334"/>
    <n v="63.125"/>
    <x v="1"/>
    <s v="plays"/>
    <x v="3906"/>
    <d v="2015-06-26T08:25:00"/>
  </r>
  <r>
    <x v="2"/>
    <s v="US"/>
    <s v="USD"/>
    <x v="3887"/>
    <n v="1411587606"/>
    <b v="0"/>
    <n v="4"/>
    <b v="0"/>
    <s v="theater/plays"/>
    <n v="0.153"/>
    <n v="38.25"/>
    <x v="1"/>
    <s v="plays"/>
    <x v="3907"/>
    <d v="2014-10-26T15:08:00"/>
  </r>
  <r>
    <x v="2"/>
    <s v="US"/>
    <s v="USD"/>
    <x v="3888"/>
    <n v="1405307696"/>
    <b v="0"/>
    <n v="4"/>
    <b v="0"/>
    <s v="theater/plays"/>
    <n v="8.666666666666667E-2"/>
    <n v="16.25"/>
    <x v="1"/>
    <s v="plays"/>
    <x v="3908"/>
    <d v="2014-07-28T22:14:56"/>
  </r>
  <r>
    <x v="2"/>
    <s v="US"/>
    <s v="USD"/>
    <x v="3889"/>
    <n v="1407832642"/>
    <b v="0"/>
    <n v="4"/>
    <b v="0"/>
    <s v="theater/plays"/>
    <n v="2.2499999999999998E-3"/>
    <n v="33.75"/>
    <x v="1"/>
    <s v="plays"/>
    <x v="3909"/>
    <d v="2014-09-11T03:37:22"/>
  </r>
  <r>
    <x v="2"/>
    <s v="US"/>
    <s v="USD"/>
    <x v="3890"/>
    <n v="1439057397"/>
    <b v="0"/>
    <n v="3"/>
    <b v="0"/>
    <s v="theater/plays"/>
    <n v="3.0833333333333334E-2"/>
    <n v="61.666666666666664"/>
    <x v="1"/>
    <s v="plays"/>
    <x v="3910"/>
    <d v="2015-09-07T13:09:57"/>
  </r>
  <r>
    <x v="2"/>
    <s v="US"/>
    <s v="USD"/>
    <x v="3891"/>
    <n v="1414438177"/>
    <b v="0"/>
    <n v="36"/>
    <b v="0"/>
    <s v="theater/plays"/>
    <n v="0.37412499999999999"/>
    <n v="83.138888888888886"/>
    <x v="1"/>
    <s v="plays"/>
    <x v="3911"/>
    <d v="2014-11-26T15:29:37"/>
  </r>
  <r>
    <x v="2"/>
    <s v="US"/>
    <s v="USD"/>
    <x v="3892"/>
    <n v="1424759330"/>
    <b v="0"/>
    <n v="1"/>
    <b v="0"/>
    <s v="theater/plays"/>
    <n v="6.666666666666667E-5"/>
    <n v="1"/>
    <x v="1"/>
    <s v="plays"/>
    <x v="3912"/>
    <d v="2015-04-24T23:35:00"/>
  </r>
  <r>
    <x v="2"/>
    <s v="US"/>
    <s v="USD"/>
    <x v="3893"/>
    <n v="1446267849"/>
    <b v="0"/>
    <n v="7"/>
    <b v="0"/>
    <s v="theater/plays"/>
    <n v="0.1"/>
    <n v="142.85714285714286"/>
    <x v="1"/>
    <s v="plays"/>
    <x v="3913"/>
    <d v="2015-11-30T01:04:09"/>
  </r>
  <r>
    <x v="2"/>
    <s v="GB"/>
    <s v="GBP"/>
    <x v="3894"/>
    <n v="1429558756"/>
    <b v="0"/>
    <n v="27"/>
    <b v="0"/>
    <s v="theater/plays"/>
    <n v="0.36359999999999998"/>
    <n v="33.666666666666664"/>
    <x v="1"/>
    <s v="plays"/>
    <x v="3914"/>
    <d v="2015-05-10T17:59:00"/>
  </r>
  <r>
    <x v="2"/>
    <s v="GB"/>
    <s v="GBP"/>
    <x v="3895"/>
    <n v="1462232309"/>
    <b v="0"/>
    <n v="1"/>
    <b v="0"/>
    <s v="theater/plays"/>
    <n v="3.3333333333333335E-3"/>
    <n v="5"/>
    <x v="1"/>
    <s v="plays"/>
    <x v="3915"/>
    <d v="2016-06-01T18:38:29"/>
  </r>
  <r>
    <x v="2"/>
    <s v="DK"/>
    <s v="DKK"/>
    <x v="3896"/>
    <n v="1462360752"/>
    <b v="0"/>
    <n v="0"/>
    <b v="0"/>
    <s v="theater/plays"/>
    <n v="0"/>
    <e v="#DIV/0!"/>
    <x v="1"/>
    <s v="plays"/>
    <x v="3916"/>
    <d v="2016-06-03T06:19:12"/>
  </r>
  <r>
    <x v="2"/>
    <s v="GB"/>
    <s v="GBP"/>
    <x v="3897"/>
    <n v="1407847161"/>
    <b v="0"/>
    <n v="1"/>
    <b v="0"/>
    <s v="theater/plays"/>
    <n v="2.8571428571428571E-3"/>
    <n v="10"/>
    <x v="1"/>
    <s v="plays"/>
    <x v="3917"/>
    <d v="2014-09-11T07:39:21"/>
  </r>
  <r>
    <x v="2"/>
    <s v="GB"/>
    <s v="GBP"/>
    <x v="3898"/>
    <n v="1406131023"/>
    <b v="0"/>
    <n v="3"/>
    <b v="0"/>
    <s v="theater/plays"/>
    <n v="2E-3"/>
    <n v="40"/>
    <x v="1"/>
    <s v="plays"/>
    <x v="3918"/>
    <d v="2014-08-04T11:00:00"/>
  </r>
  <r>
    <x v="2"/>
    <s v="GB"/>
    <s v="GBP"/>
    <x v="3899"/>
    <n v="1450628773"/>
    <b v="0"/>
    <n v="3"/>
    <b v="0"/>
    <s v="theater/plays"/>
    <n v="1.7999999999999999E-2"/>
    <n v="30"/>
    <x v="1"/>
    <s v="plays"/>
    <x v="3919"/>
    <d v="2016-01-17T19:00:00"/>
  </r>
  <r>
    <x v="2"/>
    <s v="GB"/>
    <s v="GBP"/>
    <x v="3900"/>
    <n v="1476436660"/>
    <b v="0"/>
    <n v="3"/>
    <b v="0"/>
    <s v="theater/plays"/>
    <n v="5.3999999999999999E-2"/>
    <n v="45"/>
    <x v="1"/>
    <s v="plays"/>
    <x v="3920"/>
    <d v="2016-11-13T05:17:40"/>
  </r>
  <r>
    <x v="2"/>
    <s v="GB"/>
    <s v="GBP"/>
    <x v="3901"/>
    <n v="1413291655"/>
    <b v="0"/>
    <n v="0"/>
    <b v="0"/>
    <s v="theater/plays"/>
    <n v="0"/>
    <e v="#DIV/0!"/>
    <x v="1"/>
    <s v="plays"/>
    <x v="3921"/>
    <d v="2014-10-26T13:00:00"/>
  </r>
  <r>
    <x v="2"/>
    <s v="US"/>
    <s v="USD"/>
    <x v="3902"/>
    <n v="1421432810"/>
    <b v="0"/>
    <n v="6"/>
    <b v="0"/>
    <s v="theater/plays"/>
    <n v="8.1333333333333327E-2"/>
    <n v="10.166666666666666"/>
    <x v="1"/>
    <s v="plays"/>
    <x v="3922"/>
    <d v="2015-03-02T18:00:00"/>
  </r>
  <r>
    <x v="2"/>
    <s v="GB"/>
    <s v="GBP"/>
    <x v="3903"/>
    <n v="1426203071"/>
    <b v="0"/>
    <n v="17"/>
    <b v="0"/>
    <s v="theater/plays"/>
    <n v="0.12034782608695652"/>
    <n v="81.411764705882348"/>
    <x v="1"/>
    <s v="plays"/>
    <x v="3923"/>
    <d v="2015-04-09T18:31:11"/>
  </r>
  <r>
    <x v="2"/>
    <s v="US"/>
    <s v="USD"/>
    <x v="3904"/>
    <n v="1401231722"/>
    <b v="0"/>
    <n v="40"/>
    <b v="0"/>
    <s v="theater/plays"/>
    <n v="0.15266666666666667"/>
    <n v="57.25"/>
    <x v="1"/>
    <s v="plays"/>
    <x v="3924"/>
    <d v="2014-06-26T18:02:02"/>
  </r>
  <r>
    <x v="2"/>
    <s v="US"/>
    <s v="USD"/>
    <x v="3905"/>
    <n v="1404161639"/>
    <b v="0"/>
    <n v="3"/>
    <b v="0"/>
    <s v="theater/plays"/>
    <n v="0.1"/>
    <n v="5"/>
    <x v="1"/>
    <s v="plays"/>
    <x v="3925"/>
    <d v="2014-07-30T15:53:59"/>
  </r>
  <r>
    <x v="2"/>
    <s v="AU"/>
    <s v="AUD"/>
    <x v="3906"/>
    <n v="1417053748"/>
    <b v="0"/>
    <n v="1"/>
    <b v="0"/>
    <s v="theater/plays"/>
    <n v="3.0000000000000001E-3"/>
    <n v="15"/>
    <x v="1"/>
    <s v="plays"/>
    <x v="3926"/>
    <d v="2014-12-26T21:02:28"/>
  </r>
  <r>
    <x v="2"/>
    <s v="GB"/>
    <s v="GBP"/>
    <x v="3907"/>
    <n v="1404973504"/>
    <b v="0"/>
    <n v="2"/>
    <b v="0"/>
    <s v="theater/plays"/>
    <n v="0.01"/>
    <n v="12.5"/>
    <x v="1"/>
    <s v="plays"/>
    <x v="3927"/>
    <d v="2014-08-09T01:25:04"/>
  </r>
  <r>
    <x v="2"/>
    <s v="US"/>
    <s v="USD"/>
    <x v="3908"/>
    <n v="1442593427"/>
    <b v="0"/>
    <n v="7"/>
    <b v="0"/>
    <s v="theater/plays"/>
    <n v="0.13020000000000001"/>
    <n v="93"/>
    <x v="1"/>
    <s v="plays"/>
    <x v="3928"/>
    <d v="2015-10-15T23:59:00"/>
  </r>
  <r>
    <x v="2"/>
    <s v="US"/>
    <s v="USD"/>
    <x v="3909"/>
    <n v="1471636265"/>
    <b v="0"/>
    <n v="14"/>
    <b v="0"/>
    <s v="theater/plays"/>
    <n v="2.265E-2"/>
    <n v="32.357142857142854"/>
    <x v="1"/>
    <s v="plays"/>
    <x v="3929"/>
    <d v="2016-09-18T14:51:05"/>
  </r>
  <r>
    <x v="2"/>
    <s v="AU"/>
    <s v="AUD"/>
    <x v="3910"/>
    <n v="1457078868"/>
    <b v="0"/>
    <n v="0"/>
    <b v="0"/>
    <s v="theater/plays"/>
    <n v="0"/>
    <e v="#DIV/0!"/>
    <x v="1"/>
    <s v="plays"/>
    <x v="3930"/>
    <d v="2016-04-01T01:00:00"/>
  </r>
  <r>
    <x v="2"/>
    <s v="US"/>
    <s v="USD"/>
    <x v="3911"/>
    <n v="1439350707"/>
    <b v="0"/>
    <n v="0"/>
    <b v="0"/>
    <s v="theater/plays"/>
    <n v="0"/>
    <e v="#DIV/0!"/>
    <x v="1"/>
    <s v="plays"/>
    <x v="3931"/>
    <d v="2015-09-05T22:38:27"/>
  </r>
  <r>
    <x v="2"/>
    <s v="US"/>
    <s v="USD"/>
    <x v="3912"/>
    <n v="1455508964"/>
    <b v="0"/>
    <n v="1"/>
    <b v="0"/>
    <s v="theater/plays"/>
    <n v="8.3333333333333331E-5"/>
    <n v="1"/>
    <x v="1"/>
    <s v="plays"/>
    <x v="3932"/>
    <d v="2016-03-15T22:02:44"/>
  </r>
  <r>
    <x v="2"/>
    <s v="US"/>
    <s v="USD"/>
    <x v="3913"/>
    <n v="1466205262"/>
    <b v="0"/>
    <n v="12"/>
    <b v="0"/>
    <s v="theater/plays"/>
    <n v="0.15742857142857142"/>
    <n v="91.833333333333329"/>
    <x v="1"/>
    <s v="plays"/>
    <x v="3933"/>
    <d v="2016-07-16T19:43:00"/>
  </r>
  <r>
    <x v="2"/>
    <s v="US"/>
    <s v="USD"/>
    <x v="3914"/>
    <n v="1439827639"/>
    <b v="0"/>
    <n v="12"/>
    <b v="0"/>
    <s v="theater/plays"/>
    <n v="0.11"/>
    <n v="45.833333333333336"/>
    <x v="1"/>
    <s v="plays"/>
    <x v="3934"/>
    <d v="2015-10-01T08:00:00"/>
  </r>
  <r>
    <x v="2"/>
    <s v="GB"/>
    <s v="GBP"/>
    <x v="3915"/>
    <n v="1438789546"/>
    <b v="0"/>
    <n v="23"/>
    <b v="0"/>
    <s v="theater/plays"/>
    <n v="0.43833333333333335"/>
    <n v="57.173913043478258"/>
    <x v="1"/>
    <s v="plays"/>
    <x v="3935"/>
    <d v="2015-10-04T10:45:46"/>
  </r>
  <r>
    <x v="2"/>
    <s v="US"/>
    <s v="USD"/>
    <x v="3916"/>
    <n v="1477981120"/>
    <b v="0"/>
    <n v="0"/>
    <b v="0"/>
    <s v="theater/plays"/>
    <n v="0"/>
    <e v="#DIV/0!"/>
    <x v="1"/>
    <s v="plays"/>
    <x v="3936"/>
    <d v="2016-12-01T02:18:40"/>
  </r>
  <r>
    <x v="2"/>
    <s v="US"/>
    <s v="USD"/>
    <x v="3917"/>
    <n v="1465830560"/>
    <b v="0"/>
    <n v="10"/>
    <b v="0"/>
    <s v="theater/plays"/>
    <n v="0.86135181975736563"/>
    <n v="248.5"/>
    <x v="1"/>
    <s v="plays"/>
    <x v="3937"/>
    <d v="2016-07-11T10:09:20"/>
  </r>
  <r>
    <x v="2"/>
    <s v="US"/>
    <s v="USD"/>
    <x v="3918"/>
    <n v="1432763054"/>
    <b v="0"/>
    <n v="5"/>
    <b v="0"/>
    <s v="theater/plays"/>
    <n v="0.12196620583717357"/>
    <n v="79.400000000000006"/>
    <x v="1"/>
    <s v="plays"/>
    <x v="3938"/>
    <d v="2015-06-27T16:44:14"/>
  </r>
  <r>
    <x v="2"/>
    <s v="AU"/>
    <s v="AUD"/>
    <x v="3919"/>
    <n v="1412328979"/>
    <b v="0"/>
    <n v="1"/>
    <b v="0"/>
    <s v="theater/plays"/>
    <n v="1E-3"/>
    <n v="5"/>
    <x v="1"/>
    <s v="plays"/>
    <x v="3939"/>
    <d v="2014-10-06T23:30:00"/>
  </r>
  <r>
    <x v="2"/>
    <s v="US"/>
    <s v="USD"/>
    <x v="3920"/>
    <n v="1416311351"/>
    <b v="0"/>
    <n v="2"/>
    <b v="0"/>
    <s v="theater/plays"/>
    <n v="2.2000000000000001E-3"/>
    <n v="5.5"/>
    <x v="1"/>
    <s v="plays"/>
    <x v="3940"/>
    <d v="2015-01-02T06:49:11"/>
  </r>
  <r>
    <x v="2"/>
    <s v="US"/>
    <s v="USD"/>
    <x v="3921"/>
    <n v="1414505137"/>
    <b v="0"/>
    <n v="2"/>
    <b v="0"/>
    <s v="theater/plays"/>
    <n v="9.0909090909090905E-3"/>
    <n v="25"/>
    <x v="1"/>
    <s v="plays"/>
    <x v="3941"/>
    <d v="2014-11-24T20:00:00"/>
  </r>
  <r>
    <x v="2"/>
    <s v="US"/>
    <s v="USD"/>
    <x v="3922"/>
    <n v="1429306914"/>
    <b v="0"/>
    <n v="0"/>
    <b v="0"/>
    <s v="theater/plays"/>
    <n v="0"/>
    <e v="#DIV/0!"/>
    <x v="1"/>
    <s v="plays"/>
    <x v="3942"/>
    <d v="2015-06-16T16:41:54"/>
  </r>
  <r>
    <x v="2"/>
    <s v="US"/>
    <s v="USD"/>
    <x v="3923"/>
    <n v="1443811268"/>
    <b v="0"/>
    <n v="13"/>
    <b v="0"/>
    <s v="theater/plays"/>
    <n v="0.35639999999999999"/>
    <n v="137.07692307692307"/>
    <x v="1"/>
    <s v="plays"/>
    <x v="3943"/>
    <d v="2015-11-02T11:50:00"/>
  </r>
  <r>
    <x v="2"/>
    <s v="US"/>
    <s v="USD"/>
    <x v="3924"/>
    <n v="1438098875"/>
    <b v="0"/>
    <n v="0"/>
    <b v="0"/>
    <s v="theater/plays"/>
    <n v="0"/>
    <e v="#DIV/0!"/>
    <x v="1"/>
    <s v="plays"/>
    <x v="3944"/>
    <d v="2015-08-27T10:54:35"/>
  </r>
  <r>
    <x v="2"/>
    <s v="US"/>
    <s v="USD"/>
    <x v="3925"/>
    <n v="1429125268"/>
    <b v="0"/>
    <n v="1"/>
    <b v="0"/>
    <s v="theater/plays"/>
    <n v="2.5000000000000001E-3"/>
    <n v="5"/>
    <x v="1"/>
    <s v="plays"/>
    <x v="3945"/>
    <d v="2015-05-15T14:14:28"/>
  </r>
  <r>
    <x v="2"/>
    <s v="US"/>
    <s v="USD"/>
    <x v="3926"/>
    <n v="1422388822"/>
    <b v="0"/>
    <n v="5"/>
    <b v="0"/>
    <s v="theater/plays"/>
    <n v="3.2500000000000001E-2"/>
    <n v="39"/>
    <x v="1"/>
    <s v="plays"/>
    <x v="3946"/>
    <d v="2015-02-28T03:00:00"/>
  </r>
  <r>
    <x v="2"/>
    <s v="US"/>
    <s v="USD"/>
    <x v="3927"/>
    <n v="1472786744"/>
    <b v="0"/>
    <n v="2"/>
    <b v="0"/>
    <s v="theater/plays"/>
    <n v="3.3666666666666664E-2"/>
    <n v="50.5"/>
    <x v="1"/>
    <s v="plays"/>
    <x v="3947"/>
    <d v="2016-10-01T22:25:44"/>
  </r>
  <r>
    <x v="2"/>
    <s v="AU"/>
    <s v="AUD"/>
    <x v="3928"/>
    <n v="1404892123"/>
    <b v="0"/>
    <n v="0"/>
    <b v="0"/>
    <s v="theater/plays"/>
    <n v="0"/>
    <e v="#DIV/0!"/>
    <x v="1"/>
    <s v="plays"/>
    <x v="3948"/>
    <d v="2014-09-07T02:48:43"/>
  </r>
  <r>
    <x v="2"/>
    <s v="AU"/>
    <s v="AUD"/>
    <x v="3929"/>
    <n v="1421031221"/>
    <b v="0"/>
    <n v="32"/>
    <b v="0"/>
    <s v="theater/plays"/>
    <n v="0.15770000000000001"/>
    <n v="49.28125"/>
    <x v="1"/>
    <s v="plays"/>
    <x v="3949"/>
    <d v="2015-02-10T21:53:41"/>
  </r>
  <r>
    <x v="2"/>
    <s v="US"/>
    <s v="USD"/>
    <x v="3930"/>
    <n v="1457628680"/>
    <b v="0"/>
    <n v="1"/>
    <b v="0"/>
    <s v="theater/plays"/>
    <n v="6.2500000000000003E-3"/>
    <n v="25"/>
    <x v="1"/>
    <s v="plays"/>
    <x v="3950"/>
    <d v="2016-04-08T13:35:00"/>
  </r>
  <r>
    <x v="2"/>
    <s v="IE"/>
    <s v="EUR"/>
    <x v="3931"/>
    <n v="1457120942"/>
    <b v="0"/>
    <n v="1"/>
    <b v="0"/>
    <s v="theater/plays"/>
    <n v="5.0000000000000004E-6"/>
    <n v="1"/>
    <x v="1"/>
    <s v="plays"/>
    <x v="3951"/>
    <d v="2016-05-03T13:49:02"/>
  </r>
  <r>
    <x v="2"/>
    <s v="US"/>
    <s v="USD"/>
    <x v="3932"/>
    <n v="1440701890"/>
    <b v="0"/>
    <n v="1"/>
    <b v="0"/>
    <s v="theater/plays"/>
    <n v="9.6153846153846159E-4"/>
    <n v="25"/>
    <x v="1"/>
    <s v="plays"/>
    <x v="3952"/>
    <d v="2015-10-26T13:58:10"/>
  </r>
  <r>
    <x v="2"/>
    <s v="US"/>
    <s v="USD"/>
    <x v="3933"/>
    <n v="1467162586"/>
    <b v="0"/>
    <n v="0"/>
    <b v="0"/>
    <s v="theater/plays"/>
    <n v="0"/>
    <e v="#DIV/0!"/>
    <x v="1"/>
    <s v="plays"/>
    <x v="3953"/>
    <d v="2016-07-29T18:29:00"/>
  </r>
  <r>
    <x v="2"/>
    <s v="CA"/>
    <s v="CAD"/>
    <x v="3934"/>
    <n v="1400168264"/>
    <b v="0"/>
    <n v="0"/>
    <b v="0"/>
    <s v="theater/plays"/>
    <n v="0"/>
    <e v="#DIV/0!"/>
    <x v="1"/>
    <s v="plays"/>
    <x v="3954"/>
    <d v="2014-07-14T10:37:44"/>
  </r>
  <r>
    <x v="2"/>
    <s v="US"/>
    <s v="USD"/>
    <x v="3935"/>
    <n v="1446150141"/>
    <b v="0"/>
    <n v="8"/>
    <b v="0"/>
    <s v="theater/plays"/>
    <n v="0.24285714285714285"/>
    <n v="53.125"/>
    <x v="1"/>
    <s v="plays"/>
    <x v="3955"/>
    <d v="2015-11-28T16:22:21"/>
  </r>
  <r>
    <x v="2"/>
    <s v="US"/>
    <s v="USD"/>
    <x v="3936"/>
    <n v="1459203727"/>
    <b v="0"/>
    <n v="0"/>
    <b v="0"/>
    <s v="theater/plays"/>
    <n v="0"/>
    <e v="#DIV/0!"/>
    <x v="1"/>
    <s v="plays"/>
    <x v="3956"/>
    <d v="2016-04-24T19:20:00"/>
  </r>
  <r>
    <x v="2"/>
    <s v="US"/>
    <s v="USD"/>
    <x v="3937"/>
    <n v="1464045954"/>
    <b v="0"/>
    <n v="1"/>
    <b v="0"/>
    <s v="theater/plays"/>
    <n v="2.5000000000000001E-4"/>
    <n v="7"/>
    <x v="1"/>
    <s v="plays"/>
    <x v="3957"/>
    <d v="2016-07-08T18:25:54"/>
  </r>
  <r>
    <x v="2"/>
    <s v="US"/>
    <s v="USD"/>
    <x v="3938"/>
    <n v="1403822912"/>
    <b v="0"/>
    <n v="16"/>
    <b v="0"/>
    <s v="theater/plays"/>
    <n v="0.32050000000000001"/>
    <n v="40.0625"/>
    <x v="1"/>
    <s v="plays"/>
    <x v="3958"/>
    <d v="2014-08-02T09:00:00"/>
  </r>
  <r>
    <x v="2"/>
    <s v="US"/>
    <s v="USD"/>
    <x v="3939"/>
    <n v="1409338556"/>
    <b v="0"/>
    <n v="12"/>
    <b v="0"/>
    <s v="theater/plays"/>
    <n v="0.24333333333333335"/>
    <n v="24.333333333333332"/>
    <x v="1"/>
    <s v="plays"/>
    <x v="3959"/>
    <d v="2014-09-28T13:55:56"/>
  </r>
  <r>
    <x v="2"/>
    <s v="US"/>
    <s v="USD"/>
    <x v="3940"/>
    <n v="1449260256"/>
    <b v="0"/>
    <n v="4"/>
    <b v="0"/>
    <s v="theater/plays"/>
    <n v="1.4999999999999999E-2"/>
    <n v="11.25"/>
    <x v="1"/>
    <s v="plays"/>
    <x v="3960"/>
    <d v="2016-01-03T15:17:36"/>
  </r>
  <r>
    <x v="2"/>
    <s v="GB"/>
    <s v="GBP"/>
    <x v="3941"/>
    <n v="1397683410"/>
    <b v="0"/>
    <n v="2"/>
    <b v="0"/>
    <s v="theater/plays"/>
    <n v="4.1999999999999997E-3"/>
    <n v="10.5"/>
    <x v="1"/>
    <s v="plays"/>
    <x v="3961"/>
    <d v="2014-05-08T16:23:30"/>
  </r>
  <r>
    <x v="2"/>
    <s v="GB"/>
    <s v="GBP"/>
    <x v="3942"/>
    <n v="1446562494"/>
    <b v="0"/>
    <n v="3"/>
    <b v="0"/>
    <s v="theater/plays"/>
    <n v="3.214285714285714E-2"/>
    <n v="15"/>
    <x v="1"/>
    <s v="plays"/>
    <x v="3962"/>
    <d v="2015-11-28T09:54:54"/>
  </r>
  <r>
    <x v="2"/>
    <s v="CA"/>
    <s v="CAD"/>
    <x v="3943"/>
    <n v="1445226117"/>
    <b v="0"/>
    <n v="0"/>
    <b v="0"/>
    <s v="theater/plays"/>
    <n v="0"/>
    <e v="#DIV/0!"/>
    <x v="1"/>
    <s v="plays"/>
    <x v="3963"/>
    <d v="2015-11-17T23:41:57"/>
  </r>
  <r>
    <x v="2"/>
    <s v="US"/>
    <s v="USD"/>
    <x v="3944"/>
    <n v="1424279986"/>
    <b v="0"/>
    <n v="3"/>
    <b v="0"/>
    <s v="theater/plays"/>
    <n v="6.3E-2"/>
    <n v="42"/>
    <x v="1"/>
    <s v="plays"/>
    <x v="3964"/>
    <d v="2015-04-19T11:19:46"/>
  </r>
  <r>
    <x v="2"/>
    <s v="US"/>
    <s v="USD"/>
    <x v="3945"/>
    <n v="1455428380"/>
    <b v="0"/>
    <n v="4"/>
    <b v="0"/>
    <s v="theater/plays"/>
    <n v="0.14249999999999999"/>
    <n v="71.25"/>
    <x v="1"/>
    <s v="plays"/>
    <x v="3965"/>
    <d v="2016-04-13T23:39:40"/>
  </r>
  <r>
    <x v="2"/>
    <s v="US"/>
    <s v="USD"/>
    <x v="3946"/>
    <n v="1402506278"/>
    <b v="0"/>
    <n v="2"/>
    <b v="0"/>
    <s v="theater/plays"/>
    <n v="6.0000000000000001E-3"/>
    <n v="22.5"/>
    <x v="1"/>
    <s v="plays"/>
    <x v="3966"/>
    <d v="2014-07-23T21:59:00"/>
  </r>
  <r>
    <x v="2"/>
    <s v="US"/>
    <s v="USD"/>
    <x v="3947"/>
    <n v="1486191507"/>
    <b v="0"/>
    <n v="10"/>
    <b v="0"/>
    <s v="theater/plays"/>
    <n v="0.2411764705882353"/>
    <n v="41"/>
    <x v="1"/>
    <s v="plays"/>
    <x v="3967"/>
    <d v="2017-03-06T01:58:27"/>
  </r>
  <r>
    <x v="2"/>
    <s v="US"/>
    <s v="USD"/>
    <x v="3948"/>
    <n v="1458761673"/>
    <b v="0"/>
    <n v="11"/>
    <b v="0"/>
    <s v="theater/plays"/>
    <n v="0.10539999999999999"/>
    <n v="47.909090909090907"/>
    <x v="1"/>
    <s v="plays"/>
    <x v="3968"/>
    <d v="2016-05-22T14:34:33"/>
  </r>
  <r>
    <x v="2"/>
    <s v="US"/>
    <s v="USD"/>
    <x v="3949"/>
    <n v="1471638646"/>
    <b v="0"/>
    <n v="6"/>
    <b v="0"/>
    <s v="theater/plays"/>
    <n v="7.4690265486725665E-2"/>
    <n v="35.166666666666664"/>
    <x v="1"/>
    <s v="plays"/>
    <x v="3969"/>
    <d v="2016-08-28T22:55:00"/>
  </r>
  <r>
    <x v="2"/>
    <s v="US"/>
    <s v="USD"/>
    <x v="3950"/>
    <n v="1458333811"/>
    <b v="0"/>
    <n v="2"/>
    <b v="0"/>
    <s v="theater/plays"/>
    <n v="7.3333333333333334E-4"/>
    <n v="5.5"/>
    <x v="1"/>
    <s v="plays"/>
    <x v="3970"/>
    <d v="2016-04-17T15:43:31"/>
  </r>
  <r>
    <x v="2"/>
    <s v="US"/>
    <s v="USD"/>
    <x v="3951"/>
    <n v="1403355126"/>
    <b v="0"/>
    <n v="6"/>
    <b v="0"/>
    <s v="theater/plays"/>
    <n v="9.7142857142857135E-3"/>
    <n v="22.666666666666668"/>
    <x v="1"/>
    <s v="plays"/>
    <x v="3971"/>
    <d v="2014-07-21T07:52:06"/>
  </r>
  <r>
    <x v="2"/>
    <s v="US"/>
    <s v="USD"/>
    <x v="3952"/>
    <n v="1418002634"/>
    <b v="0"/>
    <n v="8"/>
    <b v="0"/>
    <s v="theater/plays"/>
    <n v="0.21099999999999999"/>
    <n v="26.375"/>
    <x v="1"/>
    <s v="plays"/>
    <x v="3972"/>
    <d v="2015-02-05T20:37:14"/>
  </r>
  <r>
    <x v="2"/>
    <s v="US"/>
    <s v="USD"/>
    <x v="3953"/>
    <n v="1460219110"/>
    <b v="0"/>
    <n v="37"/>
    <b v="0"/>
    <s v="theater/plays"/>
    <n v="0.78100000000000003"/>
    <n v="105.54054054054055"/>
    <x v="1"/>
    <s v="plays"/>
    <x v="3973"/>
    <d v="2016-05-08T23:00:00"/>
  </r>
  <r>
    <x v="2"/>
    <s v="GB"/>
    <s v="GBP"/>
    <x v="3954"/>
    <n v="1462280848"/>
    <b v="0"/>
    <n v="11"/>
    <b v="0"/>
    <s v="theater/plays"/>
    <n v="0.32"/>
    <n v="29.09090909090909"/>
    <x v="1"/>
    <s v="plays"/>
    <x v="3974"/>
    <d v="2016-06-02T08:07:28"/>
  </r>
  <r>
    <x v="2"/>
    <s v="US"/>
    <s v="USD"/>
    <x v="3955"/>
    <n v="1465850898"/>
    <b v="0"/>
    <n v="0"/>
    <b v="0"/>
    <s v="theater/plays"/>
    <n v="0"/>
    <e v="#DIV/0!"/>
    <x v="1"/>
    <s v="plays"/>
    <x v="3975"/>
    <d v="2016-07-13T15:48:18"/>
  </r>
  <r>
    <x v="2"/>
    <s v="US"/>
    <s v="USD"/>
    <x v="3956"/>
    <n v="1405024561"/>
    <b v="0"/>
    <n v="10"/>
    <b v="0"/>
    <s v="theater/plays"/>
    <n v="0.47692307692307695"/>
    <n v="62"/>
    <x v="1"/>
    <s v="plays"/>
    <x v="3976"/>
    <d v="2014-08-01T02:00:00"/>
  </r>
  <r>
    <x v="2"/>
    <s v="US"/>
    <s v="USD"/>
    <x v="3957"/>
    <n v="1466621732"/>
    <b v="0"/>
    <n v="6"/>
    <b v="0"/>
    <s v="theater/plays"/>
    <n v="1.4500000000000001E-2"/>
    <n v="217.5"/>
    <x v="1"/>
    <s v="plays"/>
    <x v="3977"/>
    <d v="2016-07-22T13:55:32"/>
  </r>
  <r>
    <x v="2"/>
    <s v="US"/>
    <s v="USD"/>
    <x v="3958"/>
    <n v="1417533953"/>
    <b v="0"/>
    <n v="8"/>
    <b v="0"/>
    <s v="theater/plays"/>
    <n v="0.107"/>
    <n v="26.75"/>
    <x v="1"/>
    <s v="plays"/>
    <x v="3978"/>
    <d v="2015-01-31T10:25:53"/>
  </r>
  <r>
    <x v="2"/>
    <s v="GB"/>
    <s v="GBP"/>
    <x v="3959"/>
    <n v="1425678057"/>
    <b v="0"/>
    <n v="6"/>
    <b v="0"/>
    <s v="theater/plays"/>
    <n v="1.8333333333333333E-2"/>
    <n v="18.333333333333332"/>
    <x v="1"/>
    <s v="plays"/>
    <x v="3979"/>
    <d v="2015-03-29T15:00:00"/>
  </r>
  <r>
    <x v="2"/>
    <s v="US"/>
    <s v="USD"/>
    <x v="3960"/>
    <n v="1401978147"/>
    <b v="0"/>
    <n v="7"/>
    <b v="0"/>
    <s v="theater/plays"/>
    <n v="0.18"/>
    <n v="64.285714285714292"/>
    <x v="1"/>
    <s v="plays"/>
    <x v="3980"/>
    <d v="2014-07-05T09:22:27"/>
  </r>
  <r>
    <x v="2"/>
    <s v="US"/>
    <s v="USD"/>
    <x v="3961"/>
    <n v="1463545149"/>
    <b v="0"/>
    <n v="7"/>
    <b v="0"/>
    <s v="theater/plays"/>
    <n v="4.0833333333333333E-2"/>
    <n v="175"/>
    <x v="1"/>
    <s v="plays"/>
    <x v="3981"/>
    <d v="2016-07-16T23:19:09"/>
  </r>
  <r>
    <x v="2"/>
    <s v="GB"/>
    <s v="GBP"/>
    <x v="3962"/>
    <n v="1431113180"/>
    <b v="0"/>
    <n v="5"/>
    <b v="0"/>
    <s v="theater/plays"/>
    <n v="0.2"/>
    <n v="34"/>
    <x v="1"/>
    <s v="plays"/>
    <x v="3982"/>
    <d v="2015-07-07T14:26:20"/>
  </r>
  <r>
    <x v="2"/>
    <s v="US"/>
    <s v="USD"/>
    <x v="3963"/>
    <n v="1397854356"/>
    <b v="0"/>
    <n v="46"/>
    <b v="0"/>
    <s v="theater/plays"/>
    <n v="0.34802513464991025"/>
    <n v="84.282608695652172"/>
    <x v="1"/>
    <s v="plays"/>
    <x v="3983"/>
    <d v="2014-05-20T01:59:00"/>
  </r>
  <r>
    <x v="2"/>
    <s v="GB"/>
    <s v="GBP"/>
    <x v="3964"/>
    <n v="1412809644"/>
    <b v="0"/>
    <n v="10"/>
    <b v="0"/>
    <s v="theater/plays"/>
    <n v="6.3333333333333339E-2"/>
    <n v="9.5"/>
    <x v="1"/>
    <s v="plays"/>
    <x v="3984"/>
    <d v="2014-11-07T19:00:00"/>
  </r>
  <r>
    <x v="2"/>
    <s v="US"/>
    <s v="USD"/>
    <x v="3965"/>
    <n v="1454173120"/>
    <b v="0"/>
    <n v="19"/>
    <b v="0"/>
    <s v="theater/plays"/>
    <n v="0.32050000000000001"/>
    <n v="33.736842105263158"/>
    <x v="1"/>
    <s v="plays"/>
    <x v="3985"/>
    <d v="2016-02-20T16:05:00"/>
  </r>
  <r>
    <x v="2"/>
    <s v="GB"/>
    <s v="GBP"/>
    <x v="3966"/>
    <n v="1460034594"/>
    <b v="0"/>
    <n v="13"/>
    <b v="0"/>
    <s v="theater/plays"/>
    <n v="9.7600000000000006E-2"/>
    <n v="37.53846153846154"/>
    <x v="1"/>
    <s v="plays"/>
    <x v="3986"/>
    <d v="2016-05-06T08:04:00"/>
  </r>
  <r>
    <x v="2"/>
    <s v="GB"/>
    <s v="GBP"/>
    <x v="3967"/>
    <n v="1399414290"/>
    <b v="0"/>
    <n v="13"/>
    <b v="0"/>
    <s v="theater/plays"/>
    <n v="0.3775"/>
    <n v="11.615384615384615"/>
    <x v="1"/>
    <s v="plays"/>
    <x v="3987"/>
    <d v="2014-05-16T17:11:30"/>
  </r>
  <r>
    <x v="2"/>
    <s v="US"/>
    <s v="USD"/>
    <x v="3968"/>
    <n v="1439517413"/>
    <b v="0"/>
    <n v="4"/>
    <b v="0"/>
    <s v="theater/plays"/>
    <n v="2.1333333333333333E-2"/>
    <n v="8"/>
    <x v="1"/>
    <s v="plays"/>
    <x v="3988"/>
    <d v="2015-08-28T20:56:53"/>
  </r>
  <r>
    <x v="2"/>
    <s v="US"/>
    <s v="USD"/>
    <x v="3969"/>
    <n v="1444413581"/>
    <b v="0"/>
    <n v="0"/>
    <b v="0"/>
    <s v="theater/plays"/>
    <n v="0"/>
    <e v="#DIV/0!"/>
    <x v="1"/>
    <s v="plays"/>
    <x v="3989"/>
    <d v="2015-11-08T13:59:41"/>
  </r>
  <r>
    <x v="2"/>
    <s v="GB"/>
    <s v="GBP"/>
    <x v="3970"/>
    <n v="1454342893"/>
    <b v="0"/>
    <n v="3"/>
    <b v="0"/>
    <s v="theater/plays"/>
    <n v="4.1818181818181817E-2"/>
    <n v="23"/>
    <x v="1"/>
    <s v="plays"/>
    <x v="3990"/>
    <d v="2016-03-02T11:08:13"/>
  </r>
  <r>
    <x v="2"/>
    <s v="US"/>
    <s v="USD"/>
    <x v="3971"/>
    <n v="1430494082"/>
    <b v="0"/>
    <n v="1"/>
    <b v="0"/>
    <s v="theater/plays"/>
    <n v="0.2"/>
    <n v="100"/>
    <x v="1"/>
    <s v="plays"/>
    <x v="3991"/>
    <d v="2015-05-31T10:28:02"/>
  </r>
  <r>
    <x v="2"/>
    <s v="US"/>
    <s v="USD"/>
    <x v="3972"/>
    <n v="1444689259"/>
    <b v="0"/>
    <n v="9"/>
    <b v="0"/>
    <s v="theater/plays"/>
    <n v="5.4100000000000002E-2"/>
    <n v="60.111111111111114"/>
    <x v="1"/>
    <s v="plays"/>
    <x v="3992"/>
    <d v="2015-12-11T18:34:19"/>
  </r>
  <r>
    <x v="2"/>
    <s v="US"/>
    <s v="USD"/>
    <x v="3973"/>
    <n v="1428957912"/>
    <b v="0"/>
    <n v="1"/>
    <b v="0"/>
    <s v="theater/plays"/>
    <n v="6.0000000000000002E-5"/>
    <n v="3"/>
    <x v="1"/>
    <s v="plays"/>
    <x v="3993"/>
    <d v="2015-05-13T15:45:12"/>
  </r>
  <r>
    <x v="2"/>
    <s v="US"/>
    <s v="USD"/>
    <x v="3974"/>
    <n v="1403169690"/>
    <b v="0"/>
    <n v="1"/>
    <b v="0"/>
    <s v="theater/plays"/>
    <n v="2.5000000000000001E-3"/>
    <n v="5"/>
    <x v="1"/>
    <s v="plays"/>
    <x v="3994"/>
    <d v="2014-07-19T04:21:30"/>
  </r>
  <r>
    <x v="2"/>
    <s v="GB"/>
    <s v="GBP"/>
    <x v="3975"/>
    <n v="1421339077"/>
    <b v="0"/>
    <n v="4"/>
    <b v="0"/>
    <s v="theater/plays"/>
    <n v="0.35"/>
    <n v="17.5"/>
    <x v="1"/>
    <s v="plays"/>
    <x v="3995"/>
    <d v="2015-02-14T06:27:00"/>
  </r>
  <r>
    <x v="2"/>
    <s v="US"/>
    <s v="USD"/>
    <x v="3976"/>
    <n v="1415341464"/>
    <b v="0"/>
    <n v="17"/>
    <b v="0"/>
    <s v="theater/plays"/>
    <n v="0.16566666666666666"/>
    <n v="29.235294117647058"/>
    <x v="1"/>
    <s v="plays"/>
    <x v="3996"/>
    <d v="2014-11-20T11:04:00"/>
  </r>
  <r>
    <x v="2"/>
    <s v="GB"/>
    <s v="GBP"/>
    <x v="3977"/>
    <n v="1425633821"/>
    <b v="0"/>
    <n v="0"/>
    <b v="0"/>
    <s v="theater/plays"/>
    <n v="0"/>
    <e v="#DIV/0!"/>
    <x v="1"/>
    <s v="plays"/>
    <x v="3997"/>
    <d v="2015-04-05T03:23:41"/>
  </r>
  <r>
    <x v="2"/>
    <s v="US"/>
    <s v="USD"/>
    <x v="3978"/>
    <n v="1424992026"/>
    <b v="0"/>
    <n v="12"/>
    <b v="0"/>
    <s v="theater/plays"/>
    <n v="0.57199999999999995"/>
    <n v="59.583333333333336"/>
    <x v="1"/>
    <s v="plays"/>
    <x v="3998"/>
    <d v="2015-03-28T17:07:06"/>
  </r>
  <r>
    <x v="2"/>
    <s v="US"/>
    <s v="USD"/>
    <x v="3979"/>
    <n v="1406058798"/>
    <b v="0"/>
    <n v="14"/>
    <b v="0"/>
    <s v="theater/plays"/>
    <n v="0.16514285714285715"/>
    <n v="82.571428571428569"/>
    <x v="1"/>
    <s v="plays"/>
    <x v="3999"/>
    <d v="2014-08-31T14:51:49"/>
  </r>
  <r>
    <x v="2"/>
    <s v="US"/>
    <s v="USD"/>
    <x v="3980"/>
    <n v="1457450958"/>
    <b v="0"/>
    <n v="1"/>
    <b v="0"/>
    <s v="theater/plays"/>
    <n v="1.25E-3"/>
    <n v="10"/>
    <x v="1"/>
    <s v="plays"/>
    <x v="4000"/>
    <d v="2016-05-07T09:29:18"/>
  </r>
  <r>
    <x v="2"/>
    <s v="GB"/>
    <s v="GBP"/>
    <x v="1748"/>
    <n v="1486681708"/>
    <b v="0"/>
    <n v="14"/>
    <b v="0"/>
    <s v="theater/plays"/>
    <n v="0.3775"/>
    <n v="32.357142857142854"/>
    <x v="1"/>
    <s v="plays"/>
    <x v="4001"/>
    <d v="2017-03-01T14:00:00"/>
  </r>
  <r>
    <x v="2"/>
    <s v="US"/>
    <s v="USD"/>
    <x v="3981"/>
    <n v="1409187761"/>
    <b v="0"/>
    <n v="4"/>
    <b v="0"/>
    <s v="theater/plays"/>
    <n v="1.84E-2"/>
    <n v="5.75"/>
    <x v="1"/>
    <s v="plays"/>
    <x v="4002"/>
    <d v="2014-09-26T20:02:41"/>
  </r>
  <r>
    <x v="2"/>
    <s v="US"/>
    <s v="USD"/>
    <x v="3982"/>
    <n v="1421417147"/>
    <b v="0"/>
    <n v="2"/>
    <b v="0"/>
    <s v="theater/plays"/>
    <n v="0.10050000000000001"/>
    <n v="100.5"/>
    <x v="1"/>
    <s v="plays"/>
    <x v="4003"/>
    <d v="2015-02-15T09:05:47"/>
  </r>
  <r>
    <x v="2"/>
    <s v="US"/>
    <s v="USD"/>
    <x v="3983"/>
    <n v="1410148457"/>
    <b v="0"/>
    <n v="1"/>
    <b v="0"/>
    <s v="theater/plays"/>
    <n v="2E-3"/>
    <n v="1"/>
    <x v="1"/>
    <s v="plays"/>
    <x v="4004"/>
    <d v="2014-10-07T22:54:17"/>
  </r>
  <r>
    <x v="2"/>
    <s v="US"/>
    <s v="USD"/>
    <x v="3984"/>
    <n v="1408648985"/>
    <b v="0"/>
    <n v="2"/>
    <b v="0"/>
    <s v="theater/plays"/>
    <n v="1.3333333333333334E-2"/>
    <n v="20"/>
    <x v="1"/>
    <s v="plays"/>
    <x v="4005"/>
    <d v="2014-10-20T14:23:05"/>
  </r>
  <r>
    <x v="2"/>
    <s v="US"/>
    <s v="USD"/>
    <x v="3985"/>
    <n v="1453487587"/>
    <b v="0"/>
    <n v="1"/>
    <b v="0"/>
    <s v="theater/plays"/>
    <n v="6.666666666666667E-5"/>
    <n v="2"/>
    <x v="1"/>
    <s v="plays"/>
    <x v="4006"/>
    <d v="2016-02-16T13:33:07"/>
  </r>
  <r>
    <x v="2"/>
    <s v="US"/>
    <s v="USD"/>
    <x v="3986"/>
    <n v="1406572381"/>
    <b v="0"/>
    <n v="1"/>
    <b v="0"/>
    <s v="theater/plays"/>
    <n v="2.5000000000000001E-3"/>
    <n v="5"/>
    <x v="1"/>
    <s v="plays"/>
    <x v="4007"/>
    <d v="2014-08-26T11:28:00"/>
  </r>
  <r>
    <x v="2"/>
    <s v="GB"/>
    <s v="GBP"/>
    <x v="3987"/>
    <n v="1435014507"/>
    <b v="0"/>
    <n v="4"/>
    <b v="0"/>
    <s v="theater/plays"/>
    <n v="0.06"/>
    <n v="15"/>
    <x v="1"/>
    <s v="plays"/>
    <x v="4008"/>
    <d v="2015-07-22T18:08:27"/>
  </r>
  <r>
    <x v="2"/>
    <s v="GB"/>
    <s v="GBP"/>
    <x v="3988"/>
    <n v="1406825360"/>
    <b v="0"/>
    <n v="3"/>
    <b v="0"/>
    <s v="theater/plays"/>
    <n v="3.8860103626943004E-2"/>
    <n v="25"/>
    <x v="1"/>
    <s v="plays"/>
    <x v="4009"/>
    <d v="2014-09-09T11:49:20"/>
  </r>
  <r>
    <x v="2"/>
    <s v="US"/>
    <s v="USD"/>
    <x v="3989"/>
    <n v="1412879366"/>
    <b v="0"/>
    <n v="38"/>
    <b v="0"/>
    <s v="theater/plays"/>
    <n v="0.24194444444444443"/>
    <n v="45.842105263157897"/>
    <x v="1"/>
    <s v="plays"/>
    <x v="4010"/>
    <d v="2014-10-26T13:29:26"/>
  </r>
  <r>
    <x v="2"/>
    <s v="GB"/>
    <s v="GBP"/>
    <x v="3990"/>
    <n v="1419858278"/>
    <b v="0"/>
    <n v="4"/>
    <b v="0"/>
    <s v="theater/plays"/>
    <n v="7.5999999999999998E-2"/>
    <n v="4.75"/>
    <x v="1"/>
    <s v="plays"/>
    <x v="4011"/>
    <d v="2015-01-28T08:04:38"/>
  </r>
  <r>
    <x v="2"/>
    <s v="GB"/>
    <s v="GBP"/>
    <x v="3991"/>
    <n v="1427979849"/>
    <b v="0"/>
    <n v="0"/>
    <b v="0"/>
    <s v="theater/plays"/>
    <n v="0"/>
    <e v="#DIV/0!"/>
    <x v="1"/>
    <s v="plays"/>
    <x v="4012"/>
    <d v="2015-05-02T08:04:09"/>
  </r>
  <r>
    <x v="2"/>
    <s v="US"/>
    <s v="USD"/>
    <x v="3992"/>
    <n v="1421478823"/>
    <b v="0"/>
    <n v="2"/>
    <b v="0"/>
    <s v="theater/plays"/>
    <n v="1.2999999999999999E-2"/>
    <n v="13"/>
    <x v="1"/>
    <s v="plays"/>
    <x v="4013"/>
    <d v="2015-02-16T02:13:43"/>
  </r>
  <r>
    <x v="2"/>
    <s v="US"/>
    <s v="USD"/>
    <x v="3993"/>
    <n v="1455861269"/>
    <b v="0"/>
    <n v="0"/>
    <b v="0"/>
    <s v="theater/plays"/>
    <n v="0"/>
    <e v="#DIV/0!"/>
    <x v="1"/>
    <s v="plays"/>
    <x v="4014"/>
    <d v="2016-03-05T00:54:29"/>
  </r>
  <r>
    <x v="2"/>
    <s v="US"/>
    <s v="USD"/>
    <x v="3994"/>
    <n v="1434739463"/>
    <b v="0"/>
    <n v="1"/>
    <b v="0"/>
    <s v="theater/plays"/>
    <n v="1.4285714285714287E-4"/>
    <n v="1"/>
    <x v="1"/>
    <s v="plays"/>
    <x v="4015"/>
    <d v="2015-07-19T13:44:23"/>
  </r>
  <r>
    <x v="2"/>
    <s v="GB"/>
    <s v="GBP"/>
    <x v="3995"/>
    <n v="1408395400"/>
    <b v="0"/>
    <n v="7"/>
    <b v="0"/>
    <s v="theater/plays"/>
    <n v="0.14000000000000001"/>
    <n v="10"/>
    <x v="1"/>
    <s v="plays"/>
    <x v="4016"/>
    <d v="2014-09-17T15:56:40"/>
  </r>
  <r>
    <x v="2"/>
    <s v="US"/>
    <s v="USD"/>
    <x v="3996"/>
    <n v="1407254874"/>
    <b v="0"/>
    <n v="2"/>
    <b v="0"/>
    <s v="theater/plays"/>
    <n v="1.0500000000000001E-2"/>
    <n v="52.5"/>
    <x v="1"/>
    <s v="plays"/>
    <x v="4017"/>
    <d v="2014-09-04T11:07:54"/>
  </r>
  <r>
    <x v="2"/>
    <s v="GB"/>
    <s v="GBP"/>
    <x v="3997"/>
    <n v="1473285108"/>
    <b v="0"/>
    <n v="4"/>
    <b v="0"/>
    <s v="theater/plays"/>
    <n v="8.666666666666667E-2"/>
    <n v="32.5"/>
    <x v="1"/>
    <s v="plays"/>
    <x v="4018"/>
    <d v="2016-10-07T16:51:48"/>
  </r>
  <r>
    <x v="2"/>
    <s v="US"/>
    <s v="USD"/>
    <x v="3998"/>
    <n v="1455725596"/>
    <b v="0"/>
    <n v="4"/>
    <b v="0"/>
    <s v="theater/plays"/>
    <n v="8.2857142857142851E-3"/>
    <n v="7.25"/>
    <x v="1"/>
    <s v="plays"/>
    <x v="4019"/>
    <d v="2016-04-15T11:28:00"/>
  </r>
  <r>
    <x v="2"/>
    <s v="US"/>
    <s v="USD"/>
    <x v="3999"/>
    <n v="1424579699"/>
    <b v="0"/>
    <n v="3"/>
    <b v="0"/>
    <s v="theater/plays"/>
    <n v="0.16666666666666666"/>
    <n v="33.333333333333336"/>
    <x v="1"/>
    <s v="plays"/>
    <x v="4020"/>
    <d v="2015-03-23T22:34:59"/>
  </r>
  <r>
    <x v="2"/>
    <s v="US"/>
    <s v="USD"/>
    <x v="4000"/>
    <n v="1409176358"/>
    <b v="0"/>
    <n v="2"/>
    <b v="0"/>
    <s v="theater/plays"/>
    <n v="8.3333333333333332E-3"/>
    <n v="62.5"/>
    <x v="1"/>
    <s v="plays"/>
    <x v="4021"/>
    <d v="2014-10-26T16:52:38"/>
  </r>
  <r>
    <x v="2"/>
    <s v="US"/>
    <s v="USD"/>
    <x v="4001"/>
    <n v="1418824867"/>
    <b v="0"/>
    <n v="197"/>
    <b v="0"/>
    <s v="theater/plays"/>
    <n v="0.69561111111111107"/>
    <n v="63.558375634517766"/>
    <x v="1"/>
    <s v="plays"/>
    <x v="4022"/>
    <d v="2015-01-31T21:54:00"/>
  </r>
  <r>
    <x v="2"/>
    <s v="US"/>
    <s v="USD"/>
    <x v="4002"/>
    <n v="1454975963"/>
    <b v="0"/>
    <n v="0"/>
    <b v="0"/>
    <s v="theater/plays"/>
    <n v="0"/>
    <e v="#DIV/0!"/>
    <x v="1"/>
    <s v="plays"/>
    <x v="4023"/>
    <d v="2016-03-24T17:59:23"/>
  </r>
  <r>
    <x v="2"/>
    <s v="US"/>
    <s v="USD"/>
    <x v="4003"/>
    <n v="1438445097"/>
    <b v="0"/>
    <n v="1"/>
    <b v="0"/>
    <s v="theater/plays"/>
    <n v="1.2500000000000001E-2"/>
    <n v="10"/>
    <x v="1"/>
    <s v="plays"/>
    <x v="4024"/>
    <d v="2015-08-31T11:04:57"/>
  </r>
  <r>
    <x v="2"/>
    <s v="FR"/>
    <s v="EUR"/>
    <x v="4004"/>
    <n v="1432705336"/>
    <b v="0"/>
    <n v="4"/>
    <b v="0"/>
    <s v="theater/plays"/>
    <n v="0.05"/>
    <n v="62.5"/>
    <x v="1"/>
    <s v="plays"/>
    <x v="4025"/>
    <d v="2015-07-26T00:42:16"/>
  </r>
  <r>
    <x v="2"/>
    <s v="US"/>
    <s v="USD"/>
    <x v="4005"/>
    <n v="1444059839"/>
    <b v="0"/>
    <n v="0"/>
    <b v="0"/>
    <s v="theater/plays"/>
    <n v="0"/>
    <e v="#DIV/0!"/>
    <x v="1"/>
    <s v="plays"/>
    <x v="4026"/>
    <d v="2015-12-04T11:43:59"/>
  </r>
  <r>
    <x v="2"/>
    <s v="US"/>
    <s v="USD"/>
    <x v="4006"/>
    <n v="1486077481"/>
    <b v="0"/>
    <n v="7"/>
    <b v="0"/>
    <s v="theater/plays"/>
    <n v="7.166666666666667E-2"/>
    <n v="30.714285714285715"/>
    <x v="1"/>
    <s v="plays"/>
    <x v="4027"/>
    <d v="2017-02-22T20:00:00"/>
  </r>
  <r>
    <x v="2"/>
    <s v="US"/>
    <s v="USD"/>
    <x v="4007"/>
    <n v="1399415500"/>
    <b v="0"/>
    <n v="11"/>
    <b v="0"/>
    <s v="theater/plays"/>
    <n v="0.28050000000000003"/>
    <n v="51"/>
    <x v="1"/>
    <s v="plays"/>
    <x v="4028"/>
    <d v="2014-06-05T17:31:40"/>
  </r>
  <r>
    <x v="2"/>
    <s v="US"/>
    <s v="USD"/>
    <x v="4008"/>
    <n v="1447461370"/>
    <b v="0"/>
    <n v="0"/>
    <b v="0"/>
    <s v="theater/plays"/>
    <n v="0"/>
    <e v="#DIV/0!"/>
    <x v="1"/>
    <s v="plays"/>
    <x v="4029"/>
    <d v="2015-12-13T19:36:10"/>
  </r>
  <r>
    <x v="2"/>
    <s v="US"/>
    <s v="USD"/>
    <x v="4009"/>
    <n v="1452008599"/>
    <b v="0"/>
    <n v="6"/>
    <b v="0"/>
    <s v="theater/plays"/>
    <n v="0.16"/>
    <n v="66.666666666666671"/>
    <x v="1"/>
    <s v="plays"/>
    <x v="4030"/>
    <d v="2016-02-03T13:49:00"/>
  </r>
  <r>
    <x v="2"/>
    <s v="US"/>
    <s v="USD"/>
    <x v="4010"/>
    <n v="1414591364"/>
    <b v="0"/>
    <n v="0"/>
    <b v="0"/>
    <s v="theater/plays"/>
    <n v="0"/>
    <e v="#DIV/0!"/>
    <x v="1"/>
    <s v="plays"/>
    <x v="4031"/>
    <d v="2014-12-18T10:02:44"/>
  </r>
  <r>
    <x v="2"/>
    <s v="US"/>
    <s v="USD"/>
    <x v="4011"/>
    <n v="1445023516"/>
    <b v="0"/>
    <n v="7"/>
    <b v="0"/>
    <s v="theater/plays"/>
    <n v="6.8287037037037035E-2"/>
    <n v="59"/>
    <x v="1"/>
    <s v="plays"/>
    <x v="4032"/>
    <d v="2015-12-15T15:25:16"/>
  </r>
  <r>
    <x v="2"/>
    <s v="GB"/>
    <s v="GBP"/>
    <x v="4012"/>
    <n v="1472711224"/>
    <b v="0"/>
    <n v="94"/>
    <b v="0"/>
    <s v="theater/plays"/>
    <n v="0.25698702928870293"/>
    <n v="65.340319148936175"/>
    <x v="1"/>
    <s v="plays"/>
    <x v="4033"/>
    <d v="2016-10-02T04:00:00"/>
  </r>
  <r>
    <x v="2"/>
    <s v="US"/>
    <s v="USD"/>
    <x v="4013"/>
    <n v="1425509050"/>
    <b v="0"/>
    <n v="2"/>
    <b v="0"/>
    <s v="theater/plays"/>
    <n v="1.4814814814814815E-2"/>
    <n v="100"/>
    <x v="1"/>
    <s v="plays"/>
    <x v="4034"/>
    <d v="2015-04-03T16:44:10"/>
  </r>
  <r>
    <x v="2"/>
    <s v="US"/>
    <s v="USD"/>
    <x v="4014"/>
    <n v="1411333887"/>
    <b v="0"/>
    <n v="25"/>
    <b v="0"/>
    <s v="theater/plays"/>
    <n v="0.36849999999999999"/>
    <n v="147.4"/>
    <x v="1"/>
    <s v="plays"/>
    <x v="4035"/>
    <d v="2014-10-21T16:11:27"/>
  </r>
  <r>
    <x v="2"/>
    <s v="US"/>
    <s v="USD"/>
    <x v="4015"/>
    <n v="1402784964"/>
    <b v="0"/>
    <n v="17"/>
    <b v="0"/>
    <s v="theater/plays"/>
    <n v="0.47049999999999997"/>
    <n v="166.05882352941177"/>
    <x v="1"/>
    <s v="plays"/>
    <x v="4036"/>
    <d v="2014-07-01T17:30:00"/>
  </r>
  <r>
    <x v="2"/>
    <s v="US"/>
    <s v="USD"/>
    <x v="4016"/>
    <n v="1462585315"/>
    <b v="0"/>
    <n v="2"/>
    <b v="0"/>
    <s v="theater/plays"/>
    <n v="0.11428571428571428"/>
    <n v="40"/>
    <x v="1"/>
    <s v="plays"/>
    <x v="4037"/>
    <d v="2016-05-24T09:25:00"/>
  </r>
  <r>
    <x v="2"/>
    <s v="US"/>
    <s v="USD"/>
    <x v="4017"/>
    <n v="1408389010"/>
    <b v="0"/>
    <n v="4"/>
    <b v="0"/>
    <s v="theater/plays"/>
    <n v="0.12039999999999999"/>
    <n v="75.25"/>
    <x v="1"/>
    <s v="plays"/>
    <x v="4038"/>
    <d v="2014-10-17T14:10:10"/>
  </r>
  <r>
    <x v="2"/>
    <s v="US"/>
    <s v="USD"/>
    <x v="4018"/>
    <n v="1446048367"/>
    <b v="0"/>
    <n v="5"/>
    <b v="0"/>
    <s v="theater/plays"/>
    <n v="0.6"/>
    <n v="60"/>
    <x v="1"/>
    <s v="plays"/>
    <x v="4039"/>
    <d v="2015-12-01T00:59:00"/>
  </r>
  <r>
    <x v="2"/>
    <s v="US"/>
    <s v="USD"/>
    <x v="4019"/>
    <n v="1432100004"/>
    <b v="0"/>
    <n v="2"/>
    <b v="0"/>
    <s v="theater/plays"/>
    <n v="0.3125"/>
    <n v="1250"/>
    <x v="1"/>
    <s v="plays"/>
    <x v="4040"/>
    <d v="2015-07-17T22:00:00"/>
  </r>
  <r>
    <x v="2"/>
    <s v="GB"/>
    <s v="GBP"/>
    <x v="4020"/>
    <n v="1467976954"/>
    <b v="0"/>
    <n v="2"/>
    <b v="0"/>
    <s v="theater/plays"/>
    <n v="4.1999999999999997E-3"/>
    <n v="10.5"/>
    <x v="1"/>
    <s v="plays"/>
    <x v="4041"/>
    <d v="2016-09-06T06:22:34"/>
  </r>
  <r>
    <x v="2"/>
    <s v="US"/>
    <s v="USD"/>
    <x v="4021"/>
    <n v="1419213664"/>
    <b v="0"/>
    <n v="3"/>
    <b v="0"/>
    <s v="theater/plays"/>
    <n v="2.0999999999999999E-3"/>
    <n v="7"/>
    <x v="1"/>
    <s v="plays"/>
    <x v="4042"/>
    <d v="2015-01-20T14:16:00"/>
  </r>
  <r>
    <x v="2"/>
    <s v="CA"/>
    <s v="CAD"/>
    <x v="4022"/>
    <n v="1415228325"/>
    <b v="0"/>
    <n v="0"/>
    <b v="0"/>
    <s v="theater/plays"/>
    <n v="0"/>
    <e v="#DIV/0!"/>
    <x v="1"/>
    <s v="plays"/>
    <x v="4043"/>
    <d v="2014-11-20T17:58:45"/>
  </r>
  <r>
    <x v="2"/>
    <s v="US"/>
    <s v="USD"/>
    <x v="4023"/>
    <n v="1426050982"/>
    <b v="0"/>
    <n v="4"/>
    <b v="0"/>
    <s v="theater/plays"/>
    <n v="0.375"/>
    <n v="56.25"/>
    <x v="1"/>
    <s v="plays"/>
    <x v="4044"/>
    <d v="2015-04-10T00:00:00"/>
  </r>
  <r>
    <x v="2"/>
    <s v="AU"/>
    <s v="AUD"/>
    <x v="4024"/>
    <n v="1406004589"/>
    <b v="0"/>
    <n v="1"/>
    <b v="0"/>
    <s v="theater/plays"/>
    <n v="2.0000000000000001E-4"/>
    <n v="1"/>
    <x v="1"/>
    <s v="plays"/>
    <x v="4045"/>
    <d v="2014-08-20T23:49:49"/>
  </r>
  <r>
    <x v="2"/>
    <s v="US"/>
    <s v="USD"/>
    <x v="4025"/>
    <n v="1411400210"/>
    <b v="0"/>
    <n v="12"/>
    <b v="0"/>
    <s v="theater/plays"/>
    <n v="8.2142857142857142E-2"/>
    <n v="38.333333333333336"/>
    <x v="1"/>
    <s v="plays"/>
    <x v="4046"/>
    <d v="2014-10-22T10:36:50"/>
  </r>
  <r>
    <x v="2"/>
    <s v="US"/>
    <s v="USD"/>
    <x v="4026"/>
    <n v="1418862743"/>
    <b v="0"/>
    <n v="4"/>
    <b v="0"/>
    <s v="theater/plays"/>
    <n v="2.1999999999999999E-2"/>
    <n v="27.5"/>
    <x v="1"/>
    <s v="plays"/>
    <x v="4047"/>
    <d v="2015-01-10T20:00:00"/>
  </r>
  <r>
    <x v="2"/>
    <s v="GB"/>
    <s v="GBP"/>
    <x v="4027"/>
    <n v="1457352787"/>
    <b v="0"/>
    <n v="91"/>
    <b v="0"/>
    <s v="theater/plays"/>
    <n v="0.17652941176470588"/>
    <n v="32.978021978021978"/>
    <x v="1"/>
    <s v="plays"/>
    <x v="4048"/>
    <d v="2016-04-11T06:13:07"/>
  </r>
  <r>
    <x v="2"/>
    <s v="US"/>
    <s v="USD"/>
    <x v="4028"/>
    <n v="1434322815"/>
    <b v="0"/>
    <n v="1"/>
    <b v="0"/>
    <s v="theater/plays"/>
    <n v="8.0000000000000004E-4"/>
    <n v="16"/>
    <x v="1"/>
    <s v="plays"/>
    <x v="4049"/>
    <d v="2015-07-14T18:00:15"/>
  </r>
  <r>
    <x v="2"/>
    <s v="US"/>
    <s v="USD"/>
    <x v="4029"/>
    <n v="1411485391"/>
    <b v="0"/>
    <n v="1"/>
    <b v="0"/>
    <s v="theater/plays"/>
    <n v="6.6666666666666664E-4"/>
    <n v="1"/>
    <x v="1"/>
    <s v="plays"/>
    <x v="4050"/>
    <d v="2014-10-23T10:16:31"/>
  </r>
  <r>
    <x v="2"/>
    <s v="US"/>
    <s v="USD"/>
    <x v="4030"/>
    <n v="1399058797"/>
    <b v="0"/>
    <n v="0"/>
    <b v="0"/>
    <s v="theater/plays"/>
    <n v="0"/>
    <e v="#DIV/0!"/>
    <x v="1"/>
    <s v="plays"/>
    <x v="4051"/>
    <d v="2014-05-09T01:53:00"/>
  </r>
  <r>
    <x v="2"/>
    <s v="US"/>
    <s v="USD"/>
    <x v="4031"/>
    <n v="1408050316"/>
    <b v="0"/>
    <n v="13"/>
    <b v="0"/>
    <s v="theater/plays"/>
    <n v="0.37533333333333335"/>
    <n v="86.615384615384613"/>
    <x v="1"/>
    <s v="plays"/>
    <x v="4052"/>
    <d v="2014-10-13T16:05:16"/>
  </r>
  <r>
    <x v="2"/>
    <s v="GB"/>
    <s v="GBP"/>
    <x v="4032"/>
    <n v="1413477228"/>
    <b v="0"/>
    <n v="2"/>
    <b v="0"/>
    <s v="theater/plays"/>
    <n v="0.22"/>
    <n v="55"/>
    <x v="1"/>
    <s v="plays"/>
    <x v="4053"/>
    <d v="2014-11-15T15:00:00"/>
  </r>
  <r>
    <x v="2"/>
    <s v="US"/>
    <s v="USD"/>
    <x v="4033"/>
    <n v="1472674285"/>
    <b v="0"/>
    <n v="0"/>
    <b v="0"/>
    <s v="theater/plays"/>
    <n v="0"/>
    <e v="#DIV/0!"/>
    <x v="1"/>
    <s v="plays"/>
    <x v="4054"/>
    <d v="2016-09-30T23:00:00"/>
  </r>
  <r>
    <x v="2"/>
    <s v="GB"/>
    <s v="GBP"/>
    <x v="4034"/>
    <n v="1400600031"/>
    <b v="0"/>
    <n v="21"/>
    <b v="0"/>
    <s v="theater/plays"/>
    <n v="0.1762"/>
    <n v="41.952380952380949"/>
    <x v="1"/>
    <s v="plays"/>
    <x v="4055"/>
    <d v="2014-06-19T10:33:51"/>
  </r>
  <r>
    <x v="2"/>
    <s v="US"/>
    <s v="USD"/>
    <x v="4035"/>
    <n v="1465856639"/>
    <b v="0"/>
    <n v="9"/>
    <b v="0"/>
    <s v="theater/plays"/>
    <n v="0.53"/>
    <n v="88.333333333333329"/>
    <x v="1"/>
    <s v="plays"/>
    <x v="4056"/>
    <d v="2016-07-03T14:59:00"/>
  </r>
  <r>
    <x v="2"/>
    <s v="GB"/>
    <s v="GBP"/>
    <x v="4036"/>
    <n v="1446506080"/>
    <b v="0"/>
    <n v="6"/>
    <b v="0"/>
    <s v="theater/plays"/>
    <n v="0.22142857142857142"/>
    <n v="129.16666666666666"/>
    <x v="1"/>
    <s v="plays"/>
    <x v="4057"/>
    <d v="2015-11-25T18:00:00"/>
  </r>
  <r>
    <x v="2"/>
    <s v="US"/>
    <s v="USD"/>
    <x v="3268"/>
    <n v="1458178044"/>
    <b v="0"/>
    <n v="4"/>
    <b v="0"/>
    <s v="theater/plays"/>
    <n v="2.5333333333333333E-2"/>
    <n v="23.75"/>
    <x v="1"/>
    <s v="plays"/>
    <x v="4058"/>
    <d v="2016-03-31T22:59:00"/>
  </r>
  <r>
    <x v="2"/>
    <s v="CA"/>
    <s v="CAD"/>
    <x v="4037"/>
    <n v="1408116152"/>
    <b v="0"/>
    <n v="7"/>
    <b v="0"/>
    <s v="theater/plays"/>
    <n v="2.5000000000000001E-2"/>
    <n v="35.714285714285715"/>
    <x v="1"/>
    <s v="plays"/>
    <x v="4059"/>
    <d v="2014-09-15T22:00:00"/>
  </r>
  <r>
    <x v="2"/>
    <s v="CA"/>
    <s v="CAD"/>
    <x v="4038"/>
    <n v="1400604056"/>
    <b v="0"/>
    <n v="5"/>
    <b v="0"/>
    <s v="theater/plays"/>
    <n v="2.8500000000000001E-2"/>
    <n v="57"/>
    <x v="1"/>
    <s v="plays"/>
    <x v="4060"/>
    <d v="2014-06-23T11:00:00"/>
  </r>
  <r>
    <x v="2"/>
    <s v="US"/>
    <s v="USD"/>
    <x v="4039"/>
    <n v="1456025023"/>
    <b v="0"/>
    <n v="0"/>
    <b v="0"/>
    <s v="theater/plays"/>
    <n v="0"/>
    <e v="#DIV/0!"/>
    <x v="1"/>
    <s v="plays"/>
    <x v="4061"/>
    <d v="2016-04-20T21:23:43"/>
  </r>
  <r>
    <x v="2"/>
    <s v="US"/>
    <s v="USD"/>
    <x v="4040"/>
    <n v="1464889468"/>
    <b v="0"/>
    <n v="3"/>
    <b v="0"/>
    <s v="theater/plays"/>
    <n v="2.4500000000000001E-2"/>
    <n v="163.33333333333334"/>
    <x v="1"/>
    <s v="plays"/>
    <x v="4062"/>
    <d v="2016-07-02T12:44:28"/>
  </r>
  <r>
    <x v="2"/>
    <s v="GB"/>
    <s v="GBP"/>
    <x v="4041"/>
    <n v="1401294084"/>
    <b v="0"/>
    <n v="9"/>
    <b v="0"/>
    <s v="theater/plays"/>
    <n v="1.4210526315789474E-2"/>
    <n v="15"/>
    <x v="1"/>
    <s v="plays"/>
    <x v="4063"/>
    <d v="2014-06-27T11:21:24"/>
  </r>
  <r>
    <x v="2"/>
    <s v="AU"/>
    <s v="AUD"/>
    <x v="4042"/>
    <n v="1427724426"/>
    <b v="0"/>
    <n v="6"/>
    <b v="0"/>
    <s v="theater/plays"/>
    <n v="0.1925"/>
    <n v="64.166666666666671"/>
    <x v="1"/>
    <s v="plays"/>
    <x v="4064"/>
    <d v="2015-04-29T09:07:06"/>
  </r>
  <r>
    <x v="2"/>
    <s v="US"/>
    <s v="USD"/>
    <x v="4043"/>
    <n v="1405291811"/>
    <b v="0"/>
    <n v="4"/>
    <b v="0"/>
    <s v="theater/plays"/>
    <n v="6.7499999999999999E-3"/>
    <n v="6.75"/>
    <x v="1"/>
    <s v="plays"/>
    <x v="4065"/>
    <d v="2014-08-12T17:50:11"/>
  </r>
  <r>
    <x v="2"/>
    <s v="US"/>
    <s v="USD"/>
    <x v="4044"/>
    <n v="1461027388"/>
    <b v="0"/>
    <n v="1"/>
    <b v="0"/>
    <s v="theater/plays"/>
    <n v="1.6666666666666668E-3"/>
    <n v="25"/>
    <x v="1"/>
    <s v="plays"/>
    <x v="4066"/>
    <d v="2016-05-18T19:56:28"/>
  </r>
  <r>
    <x v="2"/>
    <s v="US"/>
    <s v="USD"/>
    <x v="4045"/>
    <n v="1439952550"/>
    <b v="0"/>
    <n v="17"/>
    <b v="0"/>
    <s v="theater/plays"/>
    <n v="0.60899999999999999"/>
    <n v="179.11764705882354"/>
    <x v="1"/>
    <s v="plays"/>
    <x v="4067"/>
    <d v="2015-09-27T21:49:10"/>
  </r>
  <r>
    <x v="2"/>
    <s v="US"/>
    <s v="USD"/>
    <x v="4046"/>
    <n v="1481756855"/>
    <b v="0"/>
    <n v="1"/>
    <b v="0"/>
    <s v="theater/plays"/>
    <n v="0.01"/>
    <n v="34.950000000000003"/>
    <x v="1"/>
    <s v="plays"/>
    <x v="4068"/>
    <d v="2017-01-13T18:05:00"/>
  </r>
  <r>
    <x v="2"/>
    <s v="GB"/>
    <s v="GBP"/>
    <x v="4047"/>
    <n v="1421596356"/>
    <b v="0"/>
    <n v="13"/>
    <b v="0"/>
    <s v="theater/plays"/>
    <n v="0.34399999999999997"/>
    <n v="33.07692307692308"/>
    <x v="1"/>
    <s v="plays"/>
    <x v="4069"/>
    <d v="2015-02-28T07:00:00"/>
  </r>
  <r>
    <x v="2"/>
    <s v="US"/>
    <s v="USD"/>
    <x v="4048"/>
    <n v="1422374420"/>
    <b v="0"/>
    <n v="6"/>
    <b v="0"/>
    <s v="theater/plays"/>
    <n v="0.16500000000000001"/>
    <n v="27.5"/>
    <x v="1"/>
    <s v="plays"/>
    <x v="4070"/>
    <d v="2015-02-28T22:00:00"/>
  </r>
  <r>
    <x v="2"/>
    <s v="MX"/>
    <s v="MXN"/>
    <x v="4049"/>
    <n v="1480187931"/>
    <b v="0"/>
    <n v="0"/>
    <b v="0"/>
    <s v="theater/plays"/>
    <n v="0"/>
    <e v="#DIV/0!"/>
    <x v="1"/>
    <s v="plays"/>
    <x v="4071"/>
    <d v="2016-12-26T14:18:51"/>
  </r>
  <r>
    <x v="2"/>
    <s v="GB"/>
    <s v="GBP"/>
    <x v="4050"/>
    <n v="1403462111"/>
    <b v="0"/>
    <n v="2"/>
    <b v="0"/>
    <s v="theater/plays"/>
    <n v="4.0000000000000001E-3"/>
    <n v="2"/>
    <x v="1"/>
    <s v="plays"/>
    <x v="4072"/>
    <d v="2014-08-21T13:35:11"/>
  </r>
  <r>
    <x v="2"/>
    <s v="US"/>
    <s v="USD"/>
    <x v="4051"/>
    <n v="1426407426"/>
    <b v="0"/>
    <n v="2"/>
    <b v="0"/>
    <s v="theater/plays"/>
    <n v="1.0571428571428572E-2"/>
    <n v="18.5"/>
    <x v="1"/>
    <s v="plays"/>
    <x v="4073"/>
    <d v="2015-05-08T23:00:00"/>
  </r>
  <r>
    <x v="2"/>
    <s v="GB"/>
    <s v="GBP"/>
    <x v="4052"/>
    <n v="1444137375"/>
    <b v="0"/>
    <n v="21"/>
    <b v="0"/>
    <s v="theater/plays"/>
    <n v="0.26727272727272727"/>
    <n v="35"/>
    <x v="1"/>
    <s v="plays"/>
    <x v="4074"/>
    <d v="2015-11-05T09:16:15"/>
  </r>
  <r>
    <x v="2"/>
    <s v="GB"/>
    <s v="GBP"/>
    <x v="4053"/>
    <n v="1400547969"/>
    <b v="0"/>
    <n v="13"/>
    <b v="0"/>
    <s v="theater/plays"/>
    <n v="0.28799999999999998"/>
    <n v="44.307692307692307"/>
    <x v="1"/>
    <s v="plays"/>
    <x v="4075"/>
    <d v="2014-06-30T12:28:00"/>
  </r>
  <r>
    <x v="2"/>
    <s v="US"/>
    <s v="USD"/>
    <x v="4054"/>
    <n v="1411499149"/>
    <b v="0"/>
    <n v="0"/>
    <b v="0"/>
    <s v="theater/plays"/>
    <n v="0"/>
    <e v="#DIV/0!"/>
    <x v="1"/>
    <s v="plays"/>
    <x v="4076"/>
    <d v="2014-10-21T14:51:00"/>
  </r>
  <r>
    <x v="2"/>
    <s v="US"/>
    <s v="USD"/>
    <x v="4055"/>
    <n v="1479747794"/>
    <b v="0"/>
    <n v="6"/>
    <b v="0"/>
    <s v="theater/plays"/>
    <n v="8.8999999999999996E-2"/>
    <n v="222.5"/>
    <x v="1"/>
    <s v="plays"/>
    <x v="4077"/>
    <d v="2016-12-21T12:03:14"/>
  </r>
  <r>
    <x v="2"/>
    <s v="GB"/>
    <s v="GBP"/>
    <x v="4056"/>
    <n v="1482951242"/>
    <b v="0"/>
    <n v="0"/>
    <b v="0"/>
    <s v="theater/plays"/>
    <n v="0"/>
    <e v="#DIV/0!"/>
    <x v="1"/>
    <s v="plays"/>
    <x v="4078"/>
    <d v="2017-01-27T13:54:02"/>
  </r>
  <r>
    <x v="2"/>
    <s v="US"/>
    <s v="USD"/>
    <x v="4057"/>
    <n v="1463783521"/>
    <b v="0"/>
    <n v="1"/>
    <b v="0"/>
    <s v="theater/plays"/>
    <n v="1.6666666666666668E-3"/>
    <n v="5"/>
    <x v="1"/>
    <s v="plays"/>
    <x v="4079"/>
    <d v="2016-06-19T17:32:01"/>
  </r>
  <r>
    <x v="2"/>
    <s v="US"/>
    <s v="USD"/>
    <x v="4058"/>
    <n v="1463849116"/>
    <b v="0"/>
    <n v="0"/>
    <b v="0"/>
    <s v="theater/plays"/>
    <n v="0"/>
    <e v="#DIV/0!"/>
    <x v="1"/>
    <s v="plays"/>
    <x v="4080"/>
    <d v="2016-06-14T13:54:00"/>
  </r>
  <r>
    <x v="2"/>
    <s v="US"/>
    <s v="USD"/>
    <x v="4059"/>
    <n v="1423231025"/>
    <b v="0"/>
    <n v="12"/>
    <b v="0"/>
    <s v="theater/plays"/>
    <n v="0.15737410071942445"/>
    <n v="29.166666666666668"/>
    <x v="1"/>
    <s v="plays"/>
    <x v="4081"/>
    <d v="2015-03-08T07:57:05"/>
  </r>
  <r>
    <x v="2"/>
    <s v="US"/>
    <s v="USD"/>
    <x v="4060"/>
    <n v="1446179553"/>
    <b v="0"/>
    <n v="2"/>
    <b v="0"/>
    <s v="theater/plays"/>
    <n v="0.02"/>
    <n v="1.5"/>
    <x v="1"/>
    <s v="plays"/>
    <x v="4082"/>
    <d v="2015-11-14T18:00:00"/>
  </r>
  <r>
    <x v="2"/>
    <s v="US"/>
    <s v="USD"/>
    <x v="4061"/>
    <n v="1450203416"/>
    <b v="0"/>
    <n v="6"/>
    <b v="0"/>
    <s v="theater/plays"/>
    <n v="0.21685714285714286"/>
    <n v="126.5"/>
    <x v="1"/>
    <s v="plays"/>
    <x v="4083"/>
    <d v="2016-01-14T13:16:56"/>
  </r>
  <r>
    <x v="2"/>
    <s v="IT"/>
    <s v="EUR"/>
    <x v="4062"/>
    <n v="1473416906"/>
    <b v="0"/>
    <n v="1"/>
    <b v="0"/>
    <s v="theater/plays"/>
    <n v="3.3333333333333335E-3"/>
    <n v="10"/>
    <x v="1"/>
    <s v="plays"/>
    <x v="4084"/>
    <d v="2016-10-09T05:28:26"/>
  </r>
  <r>
    <x v="2"/>
    <s v="US"/>
    <s v="USD"/>
    <x v="4063"/>
    <n v="1424701775"/>
    <b v="0"/>
    <n v="1"/>
    <b v="0"/>
    <s v="theater/plays"/>
    <n v="2.8571428571428571E-3"/>
    <n v="10"/>
    <x v="1"/>
    <s v="plays"/>
    <x v="4085"/>
    <d v="2015-03-23T22:59:00"/>
  </r>
  <r>
    <x v="2"/>
    <s v="US"/>
    <s v="USD"/>
    <x v="4064"/>
    <n v="1445985299"/>
    <b v="0"/>
    <n v="5"/>
    <b v="0"/>
    <s v="theater/plays"/>
    <n v="4.7E-2"/>
    <n v="9.4"/>
    <x v="1"/>
    <s v="plays"/>
    <x v="4086"/>
    <d v="2015-11-20T23:00:00"/>
  </r>
  <r>
    <x v="2"/>
    <s v="US"/>
    <s v="USD"/>
    <x v="4065"/>
    <n v="1466185786"/>
    <b v="0"/>
    <n v="0"/>
    <b v="0"/>
    <s v="theater/plays"/>
    <n v="0"/>
    <e v="#DIV/0!"/>
    <x v="1"/>
    <s v="plays"/>
    <x v="4087"/>
    <d v="2016-07-17T12:49:46"/>
  </r>
  <r>
    <x v="2"/>
    <s v="GB"/>
    <s v="GBP"/>
    <x v="4066"/>
    <n v="1418827324"/>
    <b v="0"/>
    <n v="3"/>
    <b v="0"/>
    <s v="theater/plays"/>
    <n v="0.108"/>
    <n v="72"/>
    <x v="1"/>
    <s v="plays"/>
    <x v="4088"/>
    <d v="2015-01-16T05:26:00"/>
  </r>
  <r>
    <x v="2"/>
    <s v="US"/>
    <s v="USD"/>
    <x v="4067"/>
    <n v="1430242488"/>
    <b v="0"/>
    <n v="8"/>
    <b v="0"/>
    <s v="theater/plays"/>
    <n v="4.8000000000000001E-2"/>
    <n v="30"/>
    <x v="1"/>
    <s v="plays"/>
    <x v="4089"/>
    <d v="2015-05-31T12:35:00"/>
  </r>
  <r>
    <x v="2"/>
    <s v="US"/>
    <s v="USD"/>
    <x v="4068"/>
    <n v="1437754137"/>
    <b v="0"/>
    <n v="3"/>
    <b v="0"/>
    <s v="theater/plays"/>
    <n v="3.2000000000000001E-2"/>
    <n v="10.666666666666666"/>
    <x v="1"/>
    <s v="plays"/>
    <x v="4090"/>
    <d v="2015-08-07T10:00:00"/>
  </r>
  <r>
    <x v="2"/>
    <s v="US"/>
    <s v="USD"/>
    <x v="4069"/>
    <n v="1418818151"/>
    <b v="0"/>
    <n v="8"/>
    <b v="0"/>
    <s v="theater/plays"/>
    <n v="0.1275"/>
    <n v="25.5"/>
    <x v="1"/>
    <s v="plays"/>
    <x v="4091"/>
    <d v="2015-01-16T07:09:11"/>
  </r>
  <r>
    <x v="2"/>
    <s v="US"/>
    <s v="USD"/>
    <x v="4070"/>
    <n v="1423024847"/>
    <b v="0"/>
    <n v="1"/>
    <b v="0"/>
    <s v="theater/plays"/>
    <n v="1.8181818181818181E-4"/>
    <n v="20"/>
    <x v="1"/>
    <s v="plays"/>
    <x v="4092"/>
    <d v="2015-04-04T22:40:47"/>
  </r>
  <r>
    <x v="2"/>
    <s v="GB"/>
    <s v="GBP"/>
    <x v="4071"/>
    <n v="1435088093"/>
    <b v="0"/>
    <n v="4"/>
    <b v="0"/>
    <s v="theater/plays"/>
    <n v="2.4E-2"/>
    <n v="15"/>
    <x v="1"/>
    <s v="plays"/>
    <x v="4093"/>
    <d v="2015-08-22T14:34:53"/>
  </r>
  <r>
    <x v="2"/>
    <s v="US"/>
    <s v="USD"/>
    <x v="4072"/>
    <n v="1410141900"/>
    <b v="0"/>
    <n v="8"/>
    <b v="0"/>
    <s v="theater/plays"/>
    <n v="0.36499999999999999"/>
    <n v="91.25"/>
    <x v="1"/>
    <s v="plays"/>
    <x v="4094"/>
    <d v="2014-10-21T23:59:00"/>
  </r>
  <r>
    <x v="2"/>
    <s v="MX"/>
    <s v="MXN"/>
    <x v="4073"/>
    <n v="1479516350"/>
    <b v="0"/>
    <n v="1"/>
    <b v="0"/>
    <s v="theater/plays"/>
    <n v="2.6666666666666668E-2"/>
    <n v="800"/>
    <x v="1"/>
    <s v="plays"/>
    <x v="4095"/>
    <d v="2016-12-18T19:45:50"/>
  </r>
  <r>
    <x v="2"/>
    <s v="GB"/>
    <s v="GBP"/>
    <x v="4074"/>
    <n v="1484484219"/>
    <b v="0"/>
    <n v="5"/>
    <b v="0"/>
    <s v="theater/plays"/>
    <n v="0.11428571428571428"/>
    <n v="80"/>
    <x v="1"/>
    <s v="plays"/>
    <x v="4096"/>
    <d v="2017-02-28T03:51:00"/>
  </r>
  <r>
    <x v="2"/>
    <s v="GB"/>
    <s v="GBP"/>
    <x v="4075"/>
    <n v="1449431237"/>
    <b v="0"/>
    <n v="0"/>
    <b v="0"/>
    <s v="theater/plays"/>
    <n v="0"/>
    <e v="#DIV/0!"/>
    <x v="1"/>
    <s v="plays"/>
    <x v="4097"/>
    <d v="2016-01-31T18:55:00"/>
  </r>
  <r>
    <x v="2"/>
    <s v="US"/>
    <s v="USD"/>
    <x v="4076"/>
    <n v="1462468797"/>
    <b v="0"/>
    <n v="0"/>
    <b v="0"/>
    <s v="theater/plays"/>
    <n v="0"/>
    <e v="#DIV/0!"/>
    <x v="1"/>
    <s v="plays"/>
    <x v="4098"/>
    <d v="2016-06-04T12:19:57"/>
  </r>
  <r>
    <x v="2"/>
    <s v="US"/>
    <s v="USD"/>
    <x v="4077"/>
    <n v="1468959873"/>
    <b v="0"/>
    <n v="1"/>
    <b v="0"/>
    <s v="theater/plays"/>
    <n v="1.1111111111111112E-2"/>
    <n v="50"/>
    <x v="1"/>
    <s v="plays"/>
    <x v="4099"/>
    <d v="2016-09-02T15:24:33"/>
  </r>
  <r>
    <x v="2"/>
    <s v="US"/>
    <s v="USD"/>
    <x v="4078"/>
    <n v="1413341990"/>
    <b v="0"/>
    <n v="0"/>
    <b v="0"/>
    <s v="theater/plays"/>
    <n v="0"/>
    <e v="#DIV/0!"/>
    <x v="1"/>
    <s v="plays"/>
    <x v="4100"/>
    <d v="2014-10-24T21:59:50"/>
  </r>
  <r>
    <x v="2"/>
    <s v="US"/>
    <s v="USD"/>
    <x v="4079"/>
    <n v="1482788482"/>
    <b v="0"/>
    <n v="0"/>
    <b v="0"/>
    <s v="theater/plays"/>
    <n v="0"/>
    <e v="#DIV/0!"/>
    <x v="1"/>
    <s v="plays"/>
    <x v="4101"/>
    <d v="2017-01-25T16:41:22"/>
  </r>
  <r>
    <x v="2"/>
    <s v="US"/>
    <s v="USD"/>
    <x v="4080"/>
    <n v="1460751673"/>
    <b v="0"/>
    <n v="6"/>
    <b v="0"/>
    <s v="theater/plays"/>
    <n v="0.27400000000000002"/>
    <n v="22.833333333333332"/>
    <x v="1"/>
    <s v="plays"/>
    <x v="4102"/>
    <d v="2016-05-15T15:21:13"/>
  </r>
  <r>
    <x v="2"/>
    <s v="US"/>
    <s v="USD"/>
    <x v="4081"/>
    <n v="1435953566"/>
    <b v="0"/>
    <n v="6"/>
    <b v="0"/>
    <s v="theater/plays"/>
    <n v="0.1"/>
    <n v="16.666666666666668"/>
    <x v="1"/>
    <s v="plays"/>
    <x v="4103"/>
    <d v="2015-08-26T13:32:00"/>
  </r>
  <r>
    <x v="2"/>
    <s v="AU"/>
    <s v="AUD"/>
    <x v="4082"/>
    <n v="1474958434"/>
    <b v="0"/>
    <n v="14"/>
    <b v="0"/>
    <s v="theater/plays"/>
    <n v="0.21366666666666667"/>
    <n v="45.785714285714285"/>
    <x v="1"/>
    <s v="plays"/>
    <x v="4104"/>
    <d v="2016-10-27T01:40:34"/>
  </r>
  <r>
    <x v="2"/>
    <s v="MX"/>
    <s v="MXN"/>
    <x v="4083"/>
    <n v="1479860109"/>
    <b v="0"/>
    <n v="6"/>
    <b v="0"/>
    <s v="theater/plays"/>
    <n v="6.9696969696969702E-2"/>
    <n v="383.33333333333331"/>
    <x v="1"/>
    <s v="plays"/>
    <x v="4105"/>
    <d v="2016-12-25T19:15:09"/>
  </r>
  <r>
    <x v="2"/>
    <s v="US"/>
    <s v="USD"/>
    <x v="4084"/>
    <n v="1424221866"/>
    <b v="0"/>
    <n v="33"/>
    <b v="0"/>
    <s v="theater/plays"/>
    <n v="0.70599999999999996"/>
    <n v="106.96969696969697"/>
    <x v="1"/>
    <s v="plays"/>
    <x v="4106"/>
    <d v="2015-04-01T20:00:00"/>
  </r>
  <r>
    <x v="2"/>
    <s v="US"/>
    <s v="USD"/>
    <x v="4085"/>
    <n v="1409608801"/>
    <b v="0"/>
    <n v="4"/>
    <b v="0"/>
    <s v="theater/plays"/>
    <n v="2.0500000000000001E-2"/>
    <n v="10.25"/>
    <x v="1"/>
    <s v="plays"/>
    <x v="4107"/>
    <d v="2014-09-24T17:00:01"/>
  </r>
  <r>
    <x v="2"/>
    <s v="US"/>
    <s v="USD"/>
    <x v="4086"/>
    <n v="1485909937"/>
    <b v="0"/>
    <n v="1"/>
    <b v="0"/>
    <s v="theater/plays"/>
    <n v="1.9666666666666666E-2"/>
    <n v="59"/>
    <x v="1"/>
    <s v="plays"/>
    <x v="4108"/>
    <d v="2017-03-03T00:00:00"/>
  </r>
  <r>
    <x v="2"/>
    <s v="GB"/>
    <s v="GBP"/>
    <x v="4087"/>
    <n v="1446209804"/>
    <b v="0"/>
    <n v="0"/>
    <b v="0"/>
    <s v="theater/plays"/>
    <n v="0"/>
    <e v="#DIV/0!"/>
    <x v="1"/>
    <s v="plays"/>
    <x v="4109"/>
    <d v="2015-11-29T08:56:44"/>
  </r>
  <r>
    <x v="2"/>
    <s v="GB"/>
    <s v="GBP"/>
    <x v="4088"/>
    <n v="1463929351"/>
    <b v="0"/>
    <n v="6"/>
    <b v="0"/>
    <s v="theater/plays"/>
    <n v="0.28666666666666668"/>
    <n v="14.333333333333334"/>
    <x v="1"/>
    <s v="plays"/>
    <x v="4110"/>
    <d v="2016-07-21T10:02:31"/>
  </r>
  <r>
    <x v="2"/>
    <s v="US"/>
    <s v="USD"/>
    <x v="4089"/>
    <n v="1422155740"/>
    <b v="0"/>
    <n v="6"/>
    <b v="0"/>
    <s v="theater/plays"/>
    <n v="3.1333333333333331E-2"/>
    <n v="15.666666666666666"/>
    <x v="1"/>
    <s v="plays"/>
    <x v="4111"/>
    <d v="2015-02-23T22:15:40"/>
  </r>
  <r>
    <x v="2"/>
    <s v="IE"/>
    <s v="EUR"/>
    <x v="4090"/>
    <n v="1454280186"/>
    <b v="0"/>
    <n v="1"/>
    <b v="0"/>
    <s v="theater/plays"/>
    <n v="4.0000000000000002E-4"/>
    <n v="1"/>
    <x v="1"/>
    <s v="plays"/>
    <x v="4112"/>
    <d v="2016-02-27T19:00:00"/>
  </r>
  <r>
    <x v="2"/>
    <s v="US"/>
    <s v="USD"/>
    <x v="4091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8B3660-0A48-40CD-91CE-F0E9E35173E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089ECB-B95D-434C-A4FC-A399752A9C2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F7E83-CE6B-40E6-B71B-30FB0718228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7"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h="1" sd="0" x="0"/>
        <item x="1"/>
        <item x="2"/>
        <item x="3"/>
        <item x="4"/>
        <item h="1"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2"/>
    </i>
    <i>
      <x v="3"/>
    </i>
    <i t="grand">
      <x/>
    </i>
  </colItems>
  <pageFields count="2">
    <pageField fld="11" hier="-1"/>
    <pageField fld="16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G1" sqref="G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88671875" style="6" customWidth="1"/>
    <col min="16" max="16" width="21.77734375" customWidth="1"/>
    <col min="17" max="17" width="41.109375" customWidth="1"/>
    <col min="18" max="18" width="19.77734375" customWidth="1"/>
    <col min="19" max="19" width="19" style="10" customWidth="1"/>
    <col min="20" max="20" width="17.44140625" style="14" customWidth="1"/>
  </cols>
  <sheetData>
    <row r="1" spans="1:20" ht="28.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3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8310</v>
      </c>
      <c r="R2" t="s">
        <v>8311</v>
      </c>
      <c r="S2" s="11">
        <f>(((J2/60)/60)/24)+DATE(1970,1,1)+(-5/24)</f>
        <v>42176.798738425925</v>
      </c>
      <c r="T2" s="14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(((J3/60)/60)/24)+DATE(1970,1,1)+(-5/24)</f>
        <v>42766.392164351848</v>
      </c>
      <c r="T3" s="14">
        <f t="shared" ref="T3:T66" si="3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4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4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4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4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4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1">
        <f t="shared" si="2"/>
        <v>42515.838738425926</v>
      </c>
      <c r="T9" s="14">
        <f t="shared" si="3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4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4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4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4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4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4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4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4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4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4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1">
        <f t="shared" si="2"/>
        <v>41869.333981481483</v>
      </c>
      <c r="T20" s="14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4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8310</v>
      </c>
      <c r="R22" t="s">
        <v>8311</v>
      </c>
      <c r="S22" s="11">
        <f t="shared" si="2"/>
        <v>42200.549907407411</v>
      </c>
      <c r="T22" s="14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4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4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4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4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4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4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4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4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4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4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4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4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4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4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4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4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4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1">
        <f t="shared" si="2"/>
        <v>41374.848888888882</v>
      </c>
      <c r="T40" s="14">
        <f t="shared" si="3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4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4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4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4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4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1">
        <f t="shared" si="2"/>
        <v>41873.890474537038</v>
      </c>
      <c r="T46" s="14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4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1">
        <f t="shared" si="2"/>
        <v>42323.756643518522</v>
      </c>
      <c r="T48" s="14">
        <f t="shared" si="3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4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4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4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4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1">
        <f t="shared" si="2"/>
        <v>42196.720335648148</v>
      </c>
      <c r="T53" s="14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4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4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4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4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1">
        <f t="shared" si="2"/>
        <v>42149.340555555551</v>
      </c>
      <c r="T58" s="14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4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4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1">
        <f t="shared" si="2"/>
        <v>42230.027500000004</v>
      </c>
      <c r="T61" s="14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1">
        <f t="shared" si="2"/>
        <v>41701.693483796291</v>
      </c>
      <c r="T62" s="14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1">
        <f t="shared" si="2"/>
        <v>41409.605983796297</v>
      </c>
      <c r="T63" s="14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14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14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14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(((J67/60)/60)/24)+DATE(1970,1,1)+(-5/24)</f>
        <v>41835.612893518519</v>
      </c>
      <c r="T67" s="14">
        <f t="shared" ref="T67:T130" si="7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11">
        <f t="shared" si="6"/>
        <v>42539.641435185178</v>
      </c>
      <c r="T68" s="14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11">
        <f t="shared" si="6"/>
        <v>41075.375046296293</v>
      </c>
      <c r="T69" s="14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11">
        <f t="shared" si="6"/>
        <v>41663.36100694444</v>
      </c>
      <c r="T70" s="14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11">
        <f t="shared" si="6"/>
        <v>40785.979456018518</v>
      </c>
      <c r="T71" s="14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11">
        <f t="shared" si="6"/>
        <v>40730.688020833331</v>
      </c>
      <c r="T72" s="14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11">
        <f t="shared" si="6"/>
        <v>40997.063159722216</v>
      </c>
      <c r="T73" s="14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11">
        <f t="shared" si="6"/>
        <v>41207.801863425921</v>
      </c>
      <c r="T74" s="14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8310</v>
      </c>
      <c r="R75" t="s">
        <v>8312</v>
      </c>
      <c r="S75" s="11">
        <f t="shared" si="6"/>
        <v>40587.548425925925</v>
      </c>
      <c r="T75" s="14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11">
        <f t="shared" si="6"/>
        <v>42360.278877314813</v>
      </c>
      <c r="T76" s="14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11">
        <f t="shared" si="6"/>
        <v>41357.000833333332</v>
      </c>
      <c r="T77" s="14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11">
        <f t="shared" si="6"/>
        <v>40844.483310185184</v>
      </c>
      <c r="T78" s="14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11">
        <f t="shared" si="6"/>
        <v>40996.936539351853</v>
      </c>
      <c r="T79" s="14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38.6</v>
      </c>
      <c r="Q80" t="s">
        <v>8310</v>
      </c>
      <c r="R80" t="s">
        <v>8312</v>
      </c>
      <c r="S80" s="11">
        <f t="shared" si="6"/>
        <v>42604.522233796299</v>
      </c>
      <c r="T80" s="14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11">
        <f t="shared" si="6"/>
        <v>41724.568206018514</v>
      </c>
      <c r="T81" s="14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11">
        <f t="shared" si="6"/>
        <v>41582.875648148147</v>
      </c>
      <c r="T82" s="14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11">
        <f t="shared" si="6"/>
        <v>41099.950543981482</v>
      </c>
      <c r="T83" s="14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11">
        <f t="shared" si="6"/>
        <v>40795.611817129626</v>
      </c>
      <c r="T84" s="14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11">
        <f t="shared" si="6"/>
        <v>42042.407280092586</v>
      </c>
      <c r="T85" s="14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11">
        <f t="shared" si="6"/>
        <v>40648.54960648148</v>
      </c>
      <c r="T86" s="14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11">
        <f t="shared" si="6"/>
        <v>40778.917094907403</v>
      </c>
      <c r="T87" s="14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11">
        <f t="shared" si="6"/>
        <v>42291.347743055558</v>
      </c>
      <c r="T88" s="14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104.6</v>
      </c>
      <c r="Q89" t="s">
        <v>8310</v>
      </c>
      <c r="R89" t="s">
        <v>8312</v>
      </c>
      <c r="S89" s="11">
        <f t="shared" si="6"/>
        <v>40322.331053240734</v>
      </c>
      <c r="T89" s="14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11">
        <f t="shared" si="6"/>
        <v>41786.450590277775</v>
      </c>
      <c r="T90" s="14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11">
        <f t="shared" si="6"/>
        <v>41402.543888888889</v>
      </c>
      <c r="T91" s="14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31.375</v>
      </c>
      <c r="Q92" t="s">
        <v>8310</v>
      </c>
      <c r="R92" t="s">
        <v>8312</v>
      </c>
      <c r="S92" s="11">
        <f t="shared" si="6"/>
        <v>40706.089108796295</v>
      </c>
      <c r="T92" s="14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11">
        <f t="shared" si="6"/>
        <v>40619.194027777776</v>
      </c>
      <c r="T93" s="14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11">
        <f t="shared" si="6"/>
        <v>42720.990543981483</v>
      </c>
      <c r="T94" s="14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11">
        <f t="shared" si="6"/>
        <v>41065.649733796294</v>
      </c>
      <c r="T95" s="14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11">
        <f t="shared" si="6"/>
        <v>41716.509513888886</v>
      </c>
      <c r="T96" s="14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11">
        <f t="shared" si="6"/>
        <v>40934.796770833331</v>
      </c>
      <c r="T97" s="14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11">
        <f t="shared" si="6"/>
        <v>40324.45417824074</v>
      </c>
      <c r="T98" s="14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53.125</v>
      </c>
      <c r="Q99" t="s">
        <v>8310</v>
      </c>
      <c r="R99" t="s">
        <v>8312</v>
      </c>
      <c r="S99" s="11">
        <f t="shared" si="6"/>
        <v>40705.926874999997</v>
      </c>
      <c r="T99" s="14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11">
        <f t="shared" si="6"/>
        <v>41214.586504629624</v>
      </c>
      <c r="T100" s="14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11">
        <f t="shared" si="6"/>
        <v>41631.694432870368</v>
      </c>
      <c r="T101" s="14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11">
        <f t="shared" si="6"/>
        <v>41197.544976851852</v>
      </c>
      <c r="T102" s="14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8310</v>
      </c>
      <c r="R103" t="s">
        <v>8312</v>
      </c>
      <c r="S103" s="11">
        <f t="shared" si="6"/>
        <v>41274.568402777775</v>
      </c>
      <c r="T103" s="14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11">
        <f t="shared" si="6"/>
        <v>40504.922835648147</v>
      </c>
      <c r="T104" s="14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11">
        <f t="shared" si="6"/>
        <v>41682.597569444442</v>
      </c>
      <c r="T105" s="14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60</v>
      </c>
      <c r="Q106" t="s">
        <v>8310</v>
      </c>
      <c r="R106" t="s">
        <v>8312</v>
      </c>
      <c r="S106" s="11">
        <f t="shared" si="6"/>
        <v>40612.486874999995</v>
      </c>
      <c r="T106" s="14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11">
        <f t="shared" si="6"/>
        <v>42485.516435185178</v>
      </c>
      <c r="T107" s="14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11">
        <f t="shared" si="6"/>
        <v>40987.568298611113</v>
      </c>
      <c r="T108" s="14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11">
        <f t="shared" si="6"/>
        <v>40635.774155092593</v>
      </c>
      <c r="T109" s="14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11">
        <f t="shared" si="6"/>
        <v>41365.404745370368</v>
      </c>
      <c r="T110" s="14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11">
        <f t="shared" si="6"/>
        <v>40569.817476851851</v>
      </c>
      <c r="T111" s="14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11">
        <f t="shared" si="6"/>
        <v>41557.741354166668</v>
      </c>
      <c r="T112" s="14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11">
        <f t="shared" si="6"/>
        <v>42125.124849537031</v>
      </c>
      <c r="T113" s="14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11">
        <f t="shared" si="6"/>
        <v>41717.834699074068</v>
      </c>
      <c r="T114" s="14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11">
        <f t="shared" si="6"/>
        <v>40753.550092592588</v>
      </c>
      <c r="T115" s="14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11">
        <f t="shared" si="6"/>
        <v>40861.065833333334</v>
      </c>
      <c r="T116" s="14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11">
        <f t="shared" si="6"/>
        <v>40918.530601851846</v>
      </c>
      <c r="T117" s="14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11">
        <f t="shared" si="6"/>
        <v>40595.288831018515</v>
      </c>
      <c r="T118" s="14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11">
        <f t="shared" si="6"/>
        <v>40248.626666666663</v>
      </c>
      <c r="T119" s="14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11">
        <f t="shared" si="6"/>
        <v>40722.845324074071</v>
      </c>
      <c r="T120" s="14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11">
        <f t="shared" si="6"/>
        <v>40738.860949074071</v>
      </c>
      <c r="T121" s="14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11">
        <f t="shared" si="6"/>
        <v>42615.841516203705</v>
      </c>
      <c r="T122" s="14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11">
        <f t="shared" si="6"/>
        <v>42096.496643518512</v>
      </c>
      <c r="T123" s="14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1">
        <f t="shared" si="6"/>
        <v>42593.223460648143</v>
      </c>
      <c r="T124" s="14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11">
        <f t="shared" si="6"/>
        <v>41904.573657407404</v>
      </c>
      <c r="T125" s="14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1">
        <f t="shared" si="6"/>
        <v>42114.720393518517</v>
      </c>
      <c r="T126" s="14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11">
        <f t="shared" si="6"/>
        <v>42709.78564814815</v>
      </c>
      <c r="T127" s="14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11">
        <f t="shared" si="6"/>
        <v>42135.381215277775</v>
      </c>
      <c r="T128" s="14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11">
        <f t="shared" si="6"/>
        <v>42067.415983796294</v>
      </c>
      <c r="T129" s="14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311.16666666666669</v>
      </c>
      <c r="Q130" t="s">
        <v>8310</v>
      </c>
      <c r="R130" t="s">
        <v>8313</v>
      </c>
      <c r="S130" s="11">
        <f t="shared" si="6"/>
        <v>42628.019594907404</v>
      </c>
      <c r="T130" s="14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(((J131/60)/60)/24)+DATE(1970,1,1)+(-5/24)</f>
        <v>41882.728969907403</v>
      </c>
      <c r="T131" s="14">
        <f t="shared" ref="T131:T194" si="11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1">
        <f t="shared" si="10"/>
        <v>41778.707083333327</v>
      </c>
      <c r="T132" s="14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1">
        <f t="shared" si="10"/>
        <v>42541.629178240742</v>
      </c>
      <c r="T133" s="14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11">
        <f t="shared" si="10"/>
        <v>41905.60424768518</v>
      </c>
      <c r="T134" s="14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1">
        <f t="shared" si="10"/>
        <v>42491.599351851844</v>
      </c>
      <c r="T135" s="14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1">
        <f t="shared" si="10"/>
        <v>42221.701597222222</v>
      </c>
      <c r="T136" s="14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11">
        <f t="shared" si="10"/>
        <v>41788.173576388886</v>
      </c>
      <c r="T137" s="14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1">
        <f t="shared" si="10"/>
        <v>42096.201782407406</v>
      </c>
      <c r="T138" s="14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1">
        <f t="shared" si="10"/>
        <v>42239.365659722222</v>
      </c>
      <c r="T139" s="14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11">
        <f t="shared" si="10"/>
        <v>42186.049085648141</v>
      </c>
      <c r="T140" s="14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8310</v>
      </c>
      <c r="R141" t="s">
        <v>8313</v>
      </c>
      <c r="S141" s="11">
        <f t="shared" si="10"/>
        <v>42187.712638888886</v>
      </c>
      <c r="T141" s="14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1">
        <f t="shared" si="10"/>
        <v>42052.989953703705</v>
      </c>
      <c r="T142" s="14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11">
        <f t="shared" si="10"/>
        <v>42109.944710648146</v>
      </c>
      <c r="T143" s="14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11">
        <f t="shared" si="10"/>
        <v>41938.684930555552</v>
      </c>
      <c r="T144" s="14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1">
        <f t="shared" si="10"/>
        <v>42558.855810185189</v>
      </c>
      <c r="T145" s="14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11">
        <f t="shared" si="10"/>
        <v>42047.554074074076</v>
      </c>
      <c r="T146" s="14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11">
        <f t="shared" si="10"/>
        <v>42200.333935185183</v>
      </c>
      <c r="T147" s="14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11">
        <f t="shared" si="10"/>
        <v>42692.807847222219</v>
      </c>
      <c r="T148" s="14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1">
        <f t="shared" si="10"/>
        <v>41969.559490740743</v>
      </c>
      <c r="T149" s="14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11">
        <f t="shared" si="10"/>
        <v>42397.073333333326</v>
      </c>
      <c r="T150" s="14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11">
        <f t="shared" si="10"/>
        <v>41967.963773148142</v>
      </c>
      <c r="T151" s="14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11">
        <f t="shared" si="10"/>
        <v>42089.95349537037</v>
      </c>
      <c r="T152" s="14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11">
        <f t="shared" si="10"/>
        <v>42113.342488425922</v>
      </c>
      <c r="T153" s="14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11">
        <f t="shared" si="10"/>
        <v>41874.869212962964</v>
      </c>
      <c r="T154" s="14">
        <f t="shared" si="11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11">
        <f t="shared" si="10"/>
        <v>41933.377824074072</v>
      </c>
      <c r="T155" s="14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11">
        <f t="shared" si="10"/>
        <v>42115.339062499996</v>
      </c>
      <c r="T156" s="14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11">
        <f t="shared" si="10"/>
        <v>42168.351099537038</v>
      </c>
      <c r="T157" s="14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11">
        <f t="shared" si="10"/>
        <v>41793.916620370372</v>
      </c>
      <c r="T158" s="14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11">
        <f t="shared" si="10"/>
        <v>42396.703379629624</v>
      </c>
      <c r="T159" s="14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1">
        <f t="shared" si="10"/>
        <v>41903.868379629625</v>
      </c>
      <c r="T160" s="14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11">
        <f t="shared" si="10"/>
        <v>42514.226215277777</v>
      </c>
      <c r="T161" s="14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1">
        <f t="shared" si="10"/>
        <v>42171.704756944448</v>
      </c>
      <c r="T162" s="14">
        <f t="shared" si="11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5</v>
      </c>
      <c r="Q163" t="s">
        <v>8310</v>
      </c>
      <c r="R163" t="s">
        <v>8314</v>
      </c>
      <c r="S163" s="11">
        <f t="shared" si="10"/>
        <v>41792.479108796295</v>
      </c>
      <c r="T163" s="14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11">
        <f t="shared" si="10"/>
        <v>41834.91847222222</v>
      </c>
      <c r="T164" s="14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1">
        <f t="shared" si="10"/>
        <v>42243.752939814811</v>
      </c>
      <c r="T165" s="14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11">
        <f t="shared" si="10"/>
        <v>41841.554409722223</v>
      </c>
      <c r="T166" s="14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1">
        <f t="shared" si="10"/>
        <v>42351.450509259252</v>
      </c>
      <c r="T167" s="14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3000</v>
      </c>
      <c r="Q168" t="s">
        <v>8310</v>
      </c>
      <c r="R168" t="s">
        <v>8314</v>
      </c>
      <c r="S168" s="11">
        <f t="shared" si="10"/>
        <v>42720.867615740739</v>
      </c>
      <c r="T168" s="14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5.5</v>
      </c>
      <c r="Q169" t="s">
        <v>8310</v>
      </c>
      <c r="R169" t="s">
        <v>8314</v>
      </c>
      <c r="S169" s="11">
        <f t="shared" si="10"/>
        <v>42160.719155092585</v>
      </c>
      <c r="T169" s="14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11">
        <f t="shared" si="10"/>
        <v>42052.626967592594</v>
      </c>
      <c r="T170" s="14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56</v>
      </c>
      <c r="Q171" t="s">
        <v>8310</v>
      </c>
      <c r="R171" t="s">
        <v>8314</v>
      </c>
      <c r="S171" s="11">
        <f t="shared" si="10"/>
        <v>41900.296979166662</v>
      </c>
      <c r="T171" s="14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11">
        <f t="shared" si="10"/>
        <v>42216.769479166665</v>
      </c>
      <c r="T172" s="14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11">
        <f t="shared" si="10"/>
        <v>42533.972384259258</v>
      </c>
      <c r="T173" s="14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1">
        <f t="shared" si="10"/>
        <v>42047.186608796292</v>
      </c>
      <c r="T174" s="14">
        <f t="shared" si="11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1">
        <f t="shared" si="10"/>
        <v>42033.364675925921</v>
      </c>
      <c r="T175" s="14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1">
        <f t="shared" si="10"/>
        <v>42072.55064814815</v>
      </c>
      <c r="T176" s="14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11">
        <f t="shared" si="10"/>
        <v>41855.569571759253</v>
      </c>
      <c r="T177" s="14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1">
        <f t="shared" si="10"/>
        <v>42191.615729166668</v>
      </c>
      <c r="T178" s="14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11">
        <f t="shared" si="10"/>
        <v>42069.839421296296</v>
      </c>
      <c r="T179" s="14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1">
        <f t="shared" si="10"/>
        <v>42304.747048611105</v>
      </c>
      <c r="T180" s="14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100</v>
      </c>
      <c r="Q181" t="s">
        <v>8310</v>
      </c>
      <c r="R181" t="s">
        <v>8314</v>
      </c>
      <c r="S181" s="11">
        <f t="shared" si="10"/>
        <v>42402.872164351851</v>
      </c>
      <c r="T181" s="14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11">
        <f t="shared" si="10"/>
        <v>42067.782905092587</v>
      </c>
      <c r="T182" s="14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11">
        <f t="shared" si="10"/>
        <v>42147.533506944441</v>
      </c>
      <c r="T183" s="14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1">
        <f t="shared" si="10"/>
        <v>42711.803611111107</v>
      </c>
      <c r="T184" s="14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11">
        <f t="shared" si="10"/>
        <v>41939.601967592593</v>
      </c>
      <c r="T185" s="14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11">
        <f t="shared" si="10"/>
        <v>41825.58289351852</v>
      </c>
      <c r="T186" s="14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11">
        <f t="shared" si="10"/>
        <v>42570.702997685185</v>
      </c>
      <c r="T187" s="14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1">
        <f t="shared" si="10"/>
        <v>42767.604560185187</v>
      </c>
      <c r="T188" s="14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160</v>
      </c>
      <c r="Q189" t="s">
        <v>8310</v>
      </c>
      <c r="R189" t="s">
        <v>8314</v>
      </c>
      <c r="S189" s="11">
        <f t="shared" si="10"/>
        <v>42182.02612268518</v>
      </c>
      <c r="T189" s="14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1">
        <f t="shared" si="10"/>
        <v>41856.974710648145</v>
      </c>
      <c r="T190" s="14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11">
        <f t="shared" si="10"/>
        <v>42556.482372685183</v>
      </c>
      <c r="T191" s="14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11">
        <f t="shared" si="10"/>
        <v>42527.442662037036</v>
      </c>
      <c r="T192" s="14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11">
        <f t="shared" si="10"/>
        <v>42239.233078703699</v>
      </c>
      <c r="T193" s="14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5.666666666666667</v>
      </c>
      <c r="Q194" t="s">
        <v>8310</v>
      </c>
      <c r="R194" t="s">
        <v>8314</v>
      </c>
      <c r="S194" s="11">
        <f t="shared" si="10"/>
        <v>41899.583703703705</v>
      </c>
      <c r="T194" s="14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(((J195/60)/60)/24)+DATE(1970,1,1)+(-5/24)</f>
        <v>41911.726458333331</v>
      </c>
      <c r="T195" s="14">
        <f t="shared" ref="T195:T258" si="15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11">
        <f t="shared" si="14"/>
        <v>42375.788553240738</v>
      </c>
      <c r="T196" s="14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1">
        <f t="shared" si="14"/>
        <v>42135.462175925924</v>
      </c>
      <c r="T197" s="14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11">
        <f t="shared" si="14"/>
        <v>42259.334467592591</v>
      </c>
      <c r="T198" s="14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11">
        <f t="shared" si="14"/>
        <v>42741.640046296299</v>
      </c>
      <c r="T199" s="14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11">
        <f t="shared" si="14"/>
        <v>41887.175023148149</v>
      </c>
      <c r="T200" s="14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1">
        <f t="shared" si="14"/>
        <v>42583.915532407402</v>
      </c>
      <c r="T201" s="14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11">
        <f t="shared" si="14"/>
        <v>41866.875034722223</v>
      </c>
      <c r="T202" s="14">
        <f t="shared" si="15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11">
        <f t="shared" si="14"/>
        <v>42023.610289351847</v>
      </c>
      <c r="T203" s="14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1">
        <f t="shared" si="14"/>
        <v>42255.719490740739</v>
      </c>
      <c r="T204" s="14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11">
        <f t="shared" si="14"/>
        <v>41973.639629629623</v>
      </c>
      <c r="T205" s="14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11">
        <f t="shared" si="14"/>
        <v>42556.375034722216</v>
      </c>
      <c r="T206" s="14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11">
        <f t="shared" si="14"/>
        <v>42248.423865740733</v>
      </c>
      <c r="T207" s="14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1">
        <f t="shared" si="14"/>
        <v>42566.79609953703</v>
      </c>
      <c r="T208" s="14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11">
        <f t="shared" si="14"/>
        <v>41977.988865740735</v>
      </c>
      <c r="T209" s="14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1">
        <f t="shared" si="14"/>
        <v>41959.16165509259</v>
      </c>
      <c r="T210" s="14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1">
        <f t="shared" si="14"/>
        <v>42165.714525462965</v>
      </c>
      <c r="T211" s="14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11">
        <f t="shared" si="14"/>
        <v>42248.856388888882</v>
      </c>
      <c r="T212" s="14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11">
        <f t="shared" si="14"/>
        <v>42235.951585648152</v>
      </c>
      <c r="T213" s="14">
        <f t="shared" si="15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11">
        <f t="shared" si="14"/>
        <v>42416.672685185178</v>
      </c>
      <c r="T214" s="14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11">
        <f t="shared" si="14"/>
        <v>42202.385960648149</v>
      </c>
      <c r="T215" s="14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11">
        <f t="shared" si="14"/>
        <v>42009.432280092595</v>
      </c>
      <c r="T216" s="14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11">
        <f t="shared" si="14"/>
        <v>42375.021782407406</v>
      </c>
      <c r="T217" s="14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11">
        <f t="shared" si="14"/>
        <v>42066.750428240739</v>
      </c>
      <c r="T218" s="14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11">
        <f t="shared" si="14"/>
        <v>41970.432280092595</v>
      </c>
      <c r="T219" s="14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11">
        <f t="shared" si="14"/>
        <v>42079.420011574075</v>
      </c>
      <c r="T220" s="14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11">
        <f t="shared" si="14"/>
        <v>42429.118344907409</v>
      </c>
      <c r="T221" s="14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11">
        <f t="shared" si="14"/>
        <v>42195.435532407406</v>
      </c>
      <c r="T222" s="14">
        <f t="shared" si="15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1">
        <f t="shared" si="14"/>
        <v>42031.629212962966</v>
      </c>
      <c r="T223" s="14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65</v>
      </c>
      <c r="Q224" t="s">
        <v>8310</v>
      </c>
      <c r="R224" t="s">
        <v>8314</v>
      </c>
      <c r="S224" s="11">
        <f t="shared" si="14"/>
        <v>42031.561550925922</v>
      </c>
      <c r="T224" s="14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1">
        <f t="shared" si="14"/>
        <v>42481.839699074073</v>
      </c>
      <c r="T225" s="14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1">
        <f t="shared" si="14"/>
        <v>42135.026921296296</v>
      </c>
      <c r="T226" s="14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1">
        <f t="shared" si="14"/>
        <v>42438.752939814811</v>
      </c>
      <c r="T227" s="14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11">
        <f t="shared" si="14"/>
        <v>42106.457685185182</v>
      </c>
      <c r="T228" s="14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1">
        <f t="shared" si="14"/>
        <v>42164.685659722221</v>
      </c>
      <c r="T229" s="14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1">
        <f t="shared" si="14"/>
        <v>42096.478067129625</v>
      </c>
      <c r="T230" s="14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1">
        <f t="shared" si="14"/>
        <v>42383.725659722222</v>
      </c>
      <c r="T231" s="14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11">
        <f t="shared" si="14"/>
        <v>42129.568877314807</v>
      </c>
      <c r="T232" s="14">
        <f t="shared" si="15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1">
        <f t="shared" si="14"/>
        <v>42341.750590277778</v>
      </c>
      <c r="T233" s="14">
        <f t="shared" si="15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11">
        <f t="shared" si="14"/>
        <v>42032.617430555554</v>
      </c>
      <c r="T234" s="14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1">
        <f t="shared" si="14"/>
        <v>42612.703379629624</v>
      </c>
      <c r="T235" s="14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11">
        <f t="shared" si="14"/>
        <v>42135.82707175926</v>
      </c>
      <c r="T236" s="14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1">
        <f t="shared" si="14"/>
        <v>42164.700196759259</v>
      </c>
      <c r="T237" s="14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1">
        <f t="shared" si="14"/>
        <v>42320.876145833325</v>
      </c>
      <c r="T238" s="14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11">
        <f t="shared" si="14"/>
        <v>42377.368854166663</v>
      </c>
      <c r="T239" s="14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1">
        <f t="shared" si="14"/>
        <v>42713.754166666658</v>
      </c>
      <c r="T240" s="14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50</v>
      </c>
      <c r="Q241" t="s">
        <v>8310</v>
      </c>
      <c r="R241" t="s">
        <v>8314</v>
      </c>
      <c r="S241" s="11">
        <f t="shared" si="14"/>
        <v>42296.901967592588</v>
      </c>
      <c r="T241" s="14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11">
        <f t="shared" si="14"/>
        <v>41354.500127314815</v>
      </c>
      <c r="T242" s="14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11">
        <f t="shared" si="14"/>
        <v>41949.489629629628</v>
      </c>
      <c r="T243" s="14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11">
        <f t="shared" si="14"/>
        <v>40862.28460648148</v>
      </c>
      <c r="T244" s="14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11">
        <f t="shared" si="14"/>
        <v>41661.839166666665</v>
      </c>
      <c r="T245" s="14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11">
        <f t="shared" si="14"/>
        <v>40213.115266203698</v>
      </c>
      <c r="T246" s="14">
        <f t="shared" si="15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11">
        <f t="shared" si="14"/>
        <v>41106.844733796293</v>
      </c>
      <c r="T247" s="14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11">
        <f t="shared" si="14"/>
        <v>40480.155150462961</v>
      </c>
      <c r="T248" s="14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11">
        <f t="shared" si="14"/>
        <v>40430.395995370367</v>
      </c>
      <c r="T249" s="14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11">
        <f t="shared" si="14"/>
        <v>40870.566076388888</v>
      </c>
      <c r="T250" s="14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11">
        <f t="shared" si="14"/>
        <v>40332.715509259258</v>
      </c>
      <c r="T251" s="14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11">
        <f t="shared" si="14"/>
        <v>41401.357534722221</v>
      </c>
      <c r="T252" s="14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11">
        <f t="shared" si="14"/>
        <v>41013.579236111109</v>
      </c>
      <c r="T253" s="14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11">
        <f t="shared" si="14"/>
        <v>40266.454375000001</v>
      </c>
      <c r="T254" s="14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11">
        <f t="shared" si="14"/>
        <v>40924.44253472222</v>
      </c>
      <c r="T255" s="14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11">
        <f t="shared" si="14"/>
        <v>42263.744328703695</v>
      </c>
      <c r="T256" s="14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11">
        <f t="shared" si="14"/>
        <v>40588.318078703705</v>
      </c>
      <c r="T257" s="14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65.756363636363631</v>
      </c>
      <c r="Q258" t="s">
        <v>8310</v>
      </c>
      <c r="R258" t="s">
        <v>8315</v>
      </c>
      <c r="S258" s="11">
        <f t="shared" si="14"/>
        <v>41319.560960648145</v>
      </c>
      <c r="T258" s="14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(((J259/60)/60)/24)+DATE(1970,1,1)+(-5/24)</f>
        <v>42479.418541666666</v>
      </c>
      <c r="T259" s="14">
        <f t="shared" ref="T259:T322" si="1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11">
        <f t="shared" si="18"/>
        <v>40681.843356481477</v>
      </c>
      <c r="T260" s="14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11">
        <f t="shared" si="18"/>
        <v>42072.529733796291</v>
      </c>
      <c r="T261" s="14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11">
        <f t="shared" si="18"/>
        <v>40330.547210648147</v>
      </c>
      <c r="T262" s="14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11">
        <f t="shared" si="18"/>
        <v>41017.677129629628</v>
      </c>
      <c r="T263" s="14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11">
        <f t="shared" si="18"/>
        <v>40555.039675925924</v>
      </c>
      <c r="T264" s="14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11">
        <f t="shared" si="18"/>
        <v>41149.746458333328</v>
      </c>
      <c r="T265" s="14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11">
        <f t="shared" si="18"/>
        <v>41010.411979166667</v>
      </c>
      <c r="T266" s="14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11">
        <f t="shared" si="18"/>
        <v>40267.037384259253</v>
      </c>
      <c r="T267" s="14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11">
        <f t="shared" si="18"/>
        <v>40204.966516203705</v>
      </c>
      <c r="T268" s="14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11">
        <f t="shared" si="18"/>
        <v>41785.244201388887</v>
      </c>
      <c r="T269" s="14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11">
        <f t="shared" si="18"/>
        <v>40808.944189814814</v>
      </c>
      <c r="T270" s="14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11">
        <f t="shared" si="18"/>
        <v>42757.988680555551</v>
      </c>
      <c r="T271" s="14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11">
        <f t="shared" si="18"/>
        <v>40637.658217592587</v>
      </c>
      <c r="T272" s="14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11">
        <f t="shared" si="18"/>
        <v>41611.891909722224</v>
      </c>
      <c r="T273" s="14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11">
        <f t="shared" si="18"/>
        <v>40235.692025462959</v>
      </c>
      <c r="T274" s="14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11">
        <f t="shared" si="18"/>
        <v>40697.29011574074</v>
      </c>
      <c r="T275" s="14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11">
        <f t="shared" si="18"/>
        <v>40969.704039351847</v>
      </c>
      <c r="T276" s="14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11">
        <f t="shared" si="18"/>
        <v>41192.823680555557</v>
      </c>
      <c r="T277" s="14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11">
        <f t="shared" si="18"/>
        <v>40966.87354166666</v>
      </c>
      <c r="T278" s="14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11">
        <f t="shared" si="18"/>
        <v>42117.68309027778</v>
      </c>
      <c r="T279" s="14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11">
        <f t="shared" si="18"/>
        <v>41163.832627314812</v>
      </c>
      <c r="T280" s="14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11">
        <f t="shared" si="18"/>
        <v>42759.035833333335</v>
      </c>
      <c r="T281" s="14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11">
        <f t="shared" si="18"/>
        <v>41744.382349537031</v>
      </c>
      <c r="T282" s="14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11">
        <f t="shared" si="18"/>
        <v>39949.955011574071</v>
      </c>
      <c r="T283" s="14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11">
        <f t="shared" si="18"/>
        <v>40194.711712962962</v>
      </c>
      <c r="T284" s="14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11">
        <f t="shared" si="18"/>
        <v>40675.501666666663</v>
      </c>
      <c r="T285" s="14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11">
        <f t="shared" si="18"/>
        <v>40904.529861111107</v>
      </c>
      <c r="T286" s="14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11">
        <f t="shared" si="18"/>
        <v>41506.547777777778</v>
      </c>
      <c r="T287" s="14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11">
        <f t="shared" si="18"/>
        <v>41313.60791666666</v>
      </c>
      <c r="T288" s="14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11">
        <f t="shared" si="18"/>
        <v>41184.069652777776</v>
      </c>
      <c r="T289" s="14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11">
        <f t="shared" si="18"/>
        <v>41050.960567129623</v>
      </c>
      <c r="T290" s="14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11">
        <f t="shared" si="18"/>
        <v>41550.248078703698</v>
      </c>
      <c r="T291" s="14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11">
        <f t="shared" si="18"/>
        <v>40526.160844907405</v>
      </c>
      <c r="T292" s="14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11">
        <f t="shared" si="18"/>
        <v>41376.560717592591</v>
      </c>
      <c r="T293" s="14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11">
        <f t="shared" si="18"/>
        <v>40812.594895833332</v>
      </c>
      <c r="T294" s="14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11">
        <f t="shared" si="18"/>
        <v>41719.459652777776</v>
      </c>
      <c r="T295" s="14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100</v>
      </c>
      <c r="Q296" t="s">
        <v>8310</v>
      </c>
      <c r="R296" t="s">
        <v>8315</v>
      </c>
      <c r="S296" s="11">
        <f t="shared" si="18"/>
        <v>40342.876087962963</v>
      </c>
      <c r="T296" s="14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11">
        <f t="shared" si="18"/>
        <v>41518.796400462961</v>
      </c>
      <c r="T297" s="14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11">
        <f t="shared" si="18"/>
        <v>41134.267164351848</v>
      </c>
      <c r="T298" s="14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11">
        <f t="shared" si="18"/>
        <v>42089.519687500004</v>
      </c>
      <c r="T299" s="14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11">
        <f t="shared" si="18"/>
        <v>41709.255185185182</v>
      </c>
      <c r="T300" s="14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11">
        <f t="shared" si="18"/>
        <v>40469.016898148147</v>
      </c>
      <c r="T301" s="14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11">
        <f t="shared" si="18"/>
        <v>40626.751597222217</v>
      </c>
      <c r="T302" s="14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11">
        <f t="shared" si="18"/>
        <v>41312.529340277775</v>
      </c>
      <c r="T303" s="14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11">
        <f t="shared" si="18"/>
        <v>40933.648587962962</v>
      </c>
      <c r="T304" s="14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11">
        <f t="shared" si="18"/>
        <v>41031.862800925926</v>
      </c>
      <c r="T305" s="14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11">
        <f t="shared" si="18"/>
        <v>41113.88653935185</v>
      </c>
      <c r="T306" s="14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11">
        <f t="shared" si="18"/>
        <v>40948.421863425923</v>
      </c>
      <c r="T307" s="14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11">
        <f t="shared" si="18"/>
        <v>41333.628854166665</v>
      </c>
      <c r="T308" s="14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11">
        <f t="shared" si="18"/>
        <v>41282.736122685179</v>
      </c>
      <c r="T309" s="14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11">
        <f t="shared" si="18"/>
        <v>40567.486226851848</v>
      </c>
      <c r="T310" s="14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11">
        <f t="shared" si="18"/>
        <v>41134.543217592589</v>
      </c>
      <c r="T311" s="14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11">
        <f t="shared" si="18"/>
        <v>40820.974803240737</v>
      </c>
      <c r="T312" s="14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11">
        <f t="shared" si="18"/>
        <v>40868.011481481481</v>
      </c>
      <c r="T313" s="14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11">
        <f t="shared" si="18"/>
        <v>41348.669351851851</v>
      </c>
      <c r="T314" s="14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11">
        <f t="shared" si="18"/>
        <v>40357.019606481481</v>
      </c>
      <c r="T315" s="14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11">
        <f t="shared" si="18"/>
        <v>41304.624861111108</v>
      </c>
      <c r="T316" s="14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11">
        <f t="shared" si="18"/>
        <v>41113.564050925925</v>
      </c>
      <c r="T317" s="14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11">
        <f t="shared" si="18"/>
        <v>41950.715243055551</v>
      </c>
      <c r="T318" s="14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11">
        <f t="shared" si="18"/>
        <v>41589.468553240738</v>
      </c>
      <c r="T319" s="14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11">
        <f t="shared" si="18"/>
        <v>41329.830451388887</v>
      </c>
      <c r="T320" s="14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11">
        <f t="shared" si="18"/>
        <v>40123.629965277774</v>
      </c>
      <c r="T321" s="14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134.91139240506328</v>
      </c>
      <c r="Q322" t="s">
        <v>8310</v>
      </c>
      <c r="R322" t="s">
        <v>8315</v>
      </c>
      <c r="S322" s="11">
        <f t="shared" si="18"/>
        <v>42331.34297453703</v>
      </c>
      <c r="T322" s="14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(((J323/60)/60)/24)+DATE(1970,1,1)+(-5/24)</f>
        <v>42647.238263888888</v>
      </c>
      <c r="T323" s="14">
        <f t="shared" ref="T323:T386" si="23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11">
        <f t="shared" si="22"/>
        <v>42473.361666666664</v>
      </c>
      <c r="T324" s="14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11">
        <f t="shared" si="22"/>
        <v>42697.113032407404</v>
      </c>
      <c r="T325" s="14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11">
        <f t="shared" si="22"/>
        <v>42184.417916666665</v>
      </c>
      <c r="T326" s="14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11">
        <f t="shared" si="22"/>
        <v>42688.979548611103</v>
      </c>
      <c r="T327" s="14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11">
        <f t="shared" si="22"/>
        <v>42775.106550925928</v>
      </c>
      <c r="T328" s="14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11">
        <f t="shared" si="22"/>
        <v>42058.026956018519</v>
      </c>
      <c r="T329" s="14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11">
        <f t="shared" si="22"/>
        <v>42278.738287037035</v>
      </c>
      <c r="T330" s="14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11">
        <f t="shared" si="22"/>
        <v>42291.258414351854</v>
      </c>
      <c r="T331" s="14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11">
        <f t="shared" si="22"/>
        <v>41379.307442129626</v>
      </c>
      <c r="T332" s="14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11">
        <f t="shared" si="22"/>
        <v>42507.373078703698</v>
      </c>
      <c r="T333" s="14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11">
        <f t="shared" si="22"/>
        <v>42263.471956018511</v>
      </c>
      <c r="T334" s="14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11">
        <f t="shared" si="22"/>
        <v>42437.428136574068</v>
      </c>
      <c r="T335" s="14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11">
        <f t="shared" si="22"/>
        <v>42101.474039351851</v>
      </c>
      <c r="T336" s="14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11">
        <f t="shared" si="22"/>
        <v>42101.529108796291</v>
      </c>
      <c r="T337" s="14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11">
        <f t="shared" si="22"/>
        <v>42291.387939814813</v>
      </c>
      <c r="T338" s="14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11">
        <f t="shared" si="22"/>
        <v>42046.920231481483</v>
      </c>
      <c r="T339" s="14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11">
        <f t="shared" si="22"/>
        <v>42559.547337962962</v>
      </c>
      <c r="T340" s="14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11">
        <f t="shared" si="22"/>
        <v>42093.551712962959</v>
      </c>
      <c r="T341" s="14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11">
        <f t="shared" si="22"/>
        <v>42772.460729166669</v>
      </c>
      <c r="T342" s="14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11">
        <f t="shared" si="22"/>
        <v>41894.671273148146</v>
      </c>
      <c r="T343" s="14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11">
        <f t="shared" si="22"/>
        <v>42459.572511574072</v>
      </c>
      <c r="T344" s="14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11">
        <f t="shared" si="22"/>
        <v>41926.529456018514</v>
      </c>
      <c r="T345" s="14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11">
        <f t="shared" si="22"/>
        <v>42111.762662037036</v>
      </c>
      <c r="T346" s="14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11">
        <f t="shared" si="22"/>
        <v>42114.735995370364</v>
      </c>
      <c r="T347" s="14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11">
        <f t="shared" si="22"/>
        <v>42261.291909722226</v>
      </c>
      <c r="T348" s="14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11">
        <f t="shared" si="22"/>
        <v>42292.287141203698</v>
      </c>
      <c r="T349" s="14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11">
        <f t="shared" si="22"/>
        <v>42207.378657407404</v>
      </c>
      <c r="T350" s="14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11">
        <f t="shared" si="22"/>
        <v>42760.290601851848</v>
      </c>
      <c r="T351" s="14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11">
        <f t="shared" si="22"/>
        <v>42585.857743055552</v>
      </c>
      <c r="T352" s="14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11">
        <f t="shared" si="22"/>
        <v>42427.75641203703</v>
      </c>
      <c r="T353" s="14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11">
        <f t="shared" si="22"/>
        <v>41889.959120370368</v>
      </c>
      <c r="T354" s="14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11">
        <f t="shared" si="22"/>
        <v>42297.583553240744</v>
      </c>
      <c r="T355" s="14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11">
        <f t="shared" si="22"/>
        <v>42438.619456018518</v>
      </c>
      <c r="T356" s="14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11">
        <f t="shared" si="22"/>
        <v>41943.0855787037</v>
      </c>
      <c r="T357" s="14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11">
        <f t="shared" si="22"/>
        <v>42415.594826388886</v>
      </c>
      <c r="T358" s="14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11">
        <f t="shared" si="22"/>
        <v>42078.01385416666</v>
      </c>
      <c r="T359" s="14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11">
        <f t="shared" si="22"/>
        <v>42507.651863425919</v>
      </c>
      <c r="T360" s="14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11">
        <f t="shared" si="22"/>
        <v>41934.862152777772</v>
      </c>
      <c r="T361" s="14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11">
        <f t="shared" si="22"/>
        <v>42163.689583333333</v>
      </c>
      <c r="T362" s="14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11">
        <f t="shared" si="22"/>
        <v>41935.792893518512</v>
      </c>
      <c r="T363" s="14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11">
        <f t="shared" si="22"/>
        <v>41837.002210648148</v>
      </c>
      <c r="T364" s="14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11">
        <f t="shared" si="22"/>
        <v>40255.53629629629</v>
      </c>
      <c r="T365" s="14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11">
        <f t="shared" si="22"/>
        <v>41780.651296296295</v>
      </c>
      <c r="T366" s="14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11">
        <f t="shared" si="22"/>
        <v>41668.398136574069</v>
      </c>
      <c r="T367" s="14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11">
        <f t="shared" si="22"/>
        <v>41019.584699074068</v>
      </c>
      <c r="T368" s="14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11">
        <f t="shared" si="22"/>
        <v>41355.368958333333</v>
      </c>
      <c r="T369" s="14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11">
        <f t="shared" si="22"/>
        <v>42043.397245370368</v>
      </c>
      <c r="T370" s="14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11">
        <f t="shared" si="22"/>
        <v>40893.3433912037</v>
      </c>
      <c r="T371" s="14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11">
        <f t="shared" si="22"/>
        <v>42711.586805555555</v>
      </c>
      <c r="T372" s="14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11">
        <f t="shared" si="22"/>
        <v>41261.559479166666</v>
      </c>
      <c r="T373" s="14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11">
        <f t="shared" si="22"/>
        <v>42425.368564814817</v>
      </c>
      <c r="T374" s="14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11">
        <f t="shared" si="22"/>
        <v>41078.703680555554</v>
      </c>
      <c r="T375" s="14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11">
        <f t="shared" si="22"/>
        <v>40757.680914351848</v>
      </c>
      <c r="T376" s="14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11">
        <f t="shared" si="22"/>
        <v>41657.77674768518</v>
      </c>
      <c r="T377" s="14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11">
        <f t="shared" si="22"/>
        <v>42576.244398148141</v>
      </c>
      <c r="T378" s="14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11">
        <f t="shared" si="22"/>
        <v>42292.042453703696</v>
      </c>
      <c r="T379" s="14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11">
        <f t="shared" si="22"/>
        <v>42370.363518518519</v>
      </c>
      <c r="T380" s="14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11">
        <f t="shared" si="22"/>
        <v>40987.479999999996</v>
      </c>
      <c r="T381" s="14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11">
        <f t="shared" si="22"/>
        <v>42367.511481481481</v>
      </c>
      <c r="T382" s="14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11">
        <f t="shared" si="22"/>
        <v>41085.48978009259</v>
      </c>
      <c r="T383" s="14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11">
        <f t="shared" si="22"/>
        <v>41144.501157407409</v>
      </c>
      <c r="T384" s="14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11">
        <f t="shared" si="22"/>
        <v>41754.90924768518</v>
      </c>
      <c r="T385" s="14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58.540469973890339</v>
      </c>
      <c r="Q386" t="s">
        <v>8310</v>
      </c>
      <c r="R386" t="s">
        <v>8315</v>
      </c>
      <c r="S386" s="11">
        <f t="shared" si="22"/>
        <v>41980.573460648149</v>
      </c>
      <c r="T386" s="14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(((J387/60)/60)/24)+DATE(1970,1,1)+(-5/24)</f>
        <v>41934.376168981478</v>
      </c>
      <c r="T387" s="14">
        <f t="shared" ref="T387:T450" si="27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11">
        <f t="shared" si="26"/>
        <v>42211.742951388886</v>
      </c>
      <c r="T388" s="14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11">
        <f t="shared" si="26"/>
        <v>42200.468263888884</v>
      </c>
      <c r="T389" s="14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11">
        <f t="shared" si="26"/>
        <v>42548.867824074077</v>
      </c>
      <c r="T390" s="14">
        <f t="shared" si="27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11">
        <f t="shared" si="26"/>
        <v>41673.854745370365</v>
      </c>
      <c r="T391" s="14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11">
        <f t="shared" si="26"/>
        <v>42111.828379629624</v>
      </c>
      <c r="T392" s="14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11">
        <f t="shared" si="26"/>
        <v>40864.833923611113</v>
      </c>
      <c r="T393" s="14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11">
        <f t="shared" si="26"/>
        <v>40763.508923611109</v>
      </c>
      <c r="T394" s="14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11">
        <f t="shared" si="26"/>
        <v>41526.500601851847</v>
      </c>
      <c r="T395" s="14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11">
        <f t="shared" si="26"/>
        <v>42417.60974537037</v>
      </c>
      <c r="T396" s="14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11">
        <f t="shared" si="26"/>
        <v>40990.700925925921</v>
      </c>
      <c r="T397" s="14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11">
        <f t="shared" si="26"/>
        <v>41082.356550925921</v>
      </c>
      <c r="T398" s="14">
        <f t="shared" si="27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11">
        <f t="shared" si="26"/>
        <v>40379.568101851852</v>
      </c>
      <c r="T399" s="14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11">
        <f t="shared" si="26"/>
        <v>42078.584791666661</v>
      </c>
      <c r="T400" s="14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11">
        <f t="shared" si="26"/>
        <v>42687.667442129627</v>
      </c>
      <c r="T401" s="14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11">
        <f t="shared" si="26"/>
        <v>41745.427627314813</v>
      </c>
      <c r="T402" s="14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11">
        <f t="shared" si="26"/>
        <v>40732.633912037032</v>
      </c>
      <c r="T403" s="14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11">
        <f t="shared" si="26"/>
        <v>42292.331215277773</v>
      </c>
      <c r="T404" s="14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11">
        <f t="shared" si="26"/>
        <v>40718.102326388886</v>
      </c>
      <c r="T405" s="14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11">
        <f t="shared" si="26"/>
        <v>41646.419699074075</v>
      </c>
      <c r="T406" s="14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11">
        <f t="shared" si="26"/>
        <v>41673.876608796294</v>
      </c>
      <c r="T407" s="14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11">
        <f t="shared" si="26"/>
        <v>40637.95413194444</v>
      </c>
      <c r="T408" s="14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11">
        <f t="shared" si="26"/>
        <v>40806.662615740737</v>
      </c>
      <c r="T409" s="14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11">
        <f t="shared" si="26"/>
        <v>41543.527662037035</v>
      </c>
      <c r="T410" s="14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11">
        <f t="shared" si="26"/>
        <v>42543.654444444437</v>
      </c>
      <c r="T411" s="14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11">
        <f t="shared" si="26"/>
        <v>42113.77311342593</v>
      </c>
      <c r="T412" s="14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11">
        <f t="shared" si="26"/>
        <v>41597.967638888884</v>
      </c>
      <c r="T413" s="14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11">
        <f t="shared" si="26"/>
        <v>41099.534467592588</v>
      </c>
      <c r="T414" s="14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11">
        <f t="shared" si="26"/>
        <v>41079.66910879629</v>
      </c>
      <c r="T415" s="14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11">
        <f t="shared" si="26"/>
        <v>41528.85491898148</v>
      </c>
      <c r="T416" s="14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11">
        <f t="shared" si="26"/>
        <v>41904.643541666665</v>
      </c>
      <c r="T417" s="14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11">
        <f t="shared" si="26"/>
        <v>41648.187858796293</v>
      </c>
      <c r="T418" s="14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11">
        <f t="shared" si="26"/>
        <v>41360.76226851852</v>
      </c>
      <c r="T419" s="14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11">
        <f t="shared" si="26"/>
        <v>42178.07403935185</v>
      </c>
      <c r="T420" s="14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11">
        <f t="shared" si="26"/>
        <v>41394.634108796294</v>
      </c>
      <c r="T421" s="14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11">
        <f t="shared" si="26"/>
        <v>41682.028136574074</v>
      </c>
      <c r="T422" s="14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11">
        <f t="shared" si="26"/>
        <v>42177.283055555548</v>
      </c>
      <c r="T423" s="14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11">
        <f t="shared" si="26"/>
        <v>41863.052048611105</v>
      </c>
      <c r="T424" s="14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11">
        <f t="shared" si="26"/>
        <v>41400.717939814815</v>
      </c>
      <c r="T425" s="14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11">
        <f t="shared" si="26"/>
        <v>40934.167812499996</v>
      </c>
      <c r="T426" s="14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11">
        <f t="shared" si="26"/>
        <v>42275.652824074066</v>
      </c>
      <c r="T427" s="14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11">
        <f t="shared" si="26"/>
        <v>42400.503634259258</v>
      </c>
      <c r="T428" s="14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1">
        <f t="shared" si="26"/>
        <v>42285.700694444437</v>
      </c>
      <c r="T429" s="14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11">
        <f t="shared" si="26"/>
        <v>41778.558391203704</v>
      </c>
      <c r="T430" s="14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1">
        <f t="shared" si="26"/>
        <v>40070.693078703705</v>
      </c>
      <c r="T431" s="14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11">
        <f t="shared" si="26"/>
        <v>41512.898923611108</v>
      </c>
      <c r="T432" s="14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11">
        <f t="shared" si="26"/>
        <v>42526.662997685176</v>
      </c>
      <c r="T433" s="14">
        <f t="shared" si="27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11">
        <f t="shared" si="26"/>
        <v>42238.51829861111</v>
      </c>
      <c r="T434" s="14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1">
        <f t="shared" si="26"/>
        <v>42228.42155092593</v>
      </c>
      <c r="T435" s="14">
        <f t="shared" si="27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11">
        <f t="shared" si="26"/>
        <v>41576.626180555555</v>
      </c>
      <c r="T436" s="14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11">
        <f t="shared" si="26"/>
        <v>41500.539120370369</v>
      </c>
      <c r="T437" s="14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1">
        <f t="shared" si="26"/>
        <v>41456.154085648144</v>
      </c>
      <c r="T438" s="14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1">
        <f t="shared" si="26"/>
        <v>42591.110254629624</v>
      </c>
      <c r="T439" s="14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11">
        <f t="shared" si="26"/>
        <v>42296.052754629629</v>
      </c>
      <c r="T440" s="14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1">
        <f t="shared" si="26"/>
        <v>41919.553449074068</v>
      </c>
      <c r="T441" s="14">
        <f t="shared" si="27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5</v>
      </c>
      <c r="Q442" t="s">
        <v>8310</v>
      </c>
      <c r="R442" t="s">
        <v>8316</v>
      </c>
      <c r="S442" s="11">
        <f t="shared" si="26"/>
        <v>42423.777233796289</v>
      </c>
      <c r="T442" s="14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1">
        <f t="shared" si="26"/>
        <v>41550.585601851846</v>
      </c>
      <c r="T443" s="14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11">
        <f t="shared" si="26"/>
        <v>42024.680358796293</v>
      </c>
      <c r="T444" s="14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5</v>
      </c>
      <c r="Q445" t="s">
        <v>8310</v>
      </c>
      <c r="R445" t="s">
        <v>8316</v>
      </c>
      <c r="S445" s="11">
        <f t="shared" si="26"/>
        <v>41649.806724537033</v>
      </c>
      <c r="T445" s="14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50</v>
      </c>
      <c r="Q446" t="s">
        <v>8310</v>
      </c>
      <c r="R446" t="s">
        <v>8316</v>
      </c>
      <c r="S446" s="11">
        <f t="shared" si="26"/>
        <v>40894.69862268518</v>
      </c>
      <c r="T446" s="14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11">
        <f t="shared" si="26"/>
        <v>42130.127025462956</v>
      </c>
      <c r="T447" s="14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11">
        <f t="shared" si="26"/>
        <v>42036.875231481477</v>
      </c>
      <c r="T448" s="14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11">
        <f t="shared" si="26"/>
        <v>41331.34679398148</v>
      </c>
      <c r="T449" s="14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20.502500000000001</v>
      </c>
      <c r="Q450" t="s">
        <v>8310</v>
      </c>
      <c r="R450" t="s">
        <v>8316</v>
      </c>
      <c r="S450" s="11">
        <f t="shared" si="26"/>
        <v>41753.549710648142</v>
      </c>
      <c r="T450" s="14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(((J451/60)/60)/24)+DATE(1970,1,1)+(-5/24)</f>
        <v>41534.359780092593</v>
      </c>
      <c r="T451" s="14">
        <f t="shared" ref="T451:T514" si="31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11">
        <f t="shared" si="30"/>
        <v>41654.73842592592</v>
      </c>
      <c r="T452" s="14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1">
        <f t="shared" si="30"/>
        <v>41634.506840277776</v>
      </c>
      <c r="T453" s="14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40</v>
      </c>
      <c r="Q454" t="s">
        <v>8310</v>
      </c>
      <c r="R454" t="s">
        <v>8316</v>
      </c>
      <c r="S454" s="11">
        <f t="shared" si="30"/>
        <v>42107.495543981473</v>
      </c>
      <c r="T454" s="14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11">
        <f t="shared" si="30"/>
        <v>42038.616655092592</v>
      </c>
      <c r="T455" s="14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11">
        <f t="shared" si="30"/>
        <v>41938.508923611109</v>
      </c>
      <c r="T456" s="14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11">
        <f t="shared" si="30"/>
        <v>40970.794236111105</v>
      </c>
      <c r="T457" s="14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11">
        <f t="shared" si="30"/>
        <v>41547.486122685179</v>
      </c>
      <c r="T458" s="14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1">
        <f t="shared" si="30"/>
        <v>41837.559166666666</v>
      </c>
      <c r="T459" s="14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11">
        <f t="shared" si="30"/>
        <v>41378.491435185184</v>
      </c>
      <c r="T460" s="14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11">
        <f t="shared" si="30"/>
        <v>40800.432025462964</v>
      </c>
      <c r="T461" s="14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11">
        <f t="shared" si="30"/>
        <v>41759.334201388883</v>
      </c>
      <c r="T462" s="14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1">
        <f t="shared" si="30"/>
        <v>41407.638506944444</v>
      </c>
      <c r="T463" s="14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1">
        <f t="shared" si="30"/>
        <v>40704.918298611112</v>
      </c>
      <c r="T464" s="14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11">
        <f t="shared" si="30"/>
        <v>40750.501770833333</v>
      </c>
      <c r="T465" s="14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11">
        <f t="shared" si="30"/>
        <v>42488.640451388892</v>
      </c>
      <c r="T466" s="14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11">
        <f t="shared" si="30"/>
        <v>41800.911736111106</v>
      </c>
      <c r="T467" s="14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11">
        <f t="shared" si="30"/>
        <v>41129.734537037039</v>
      </c>
      <c r="T468" s="14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11">
        <f t="shared" si="30"/>
        <v>41135.471458333333</v>
      </c>
      <c r="T469" s="14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1">
        <f t="shared" si="30"/>
        <v>41040.959293981476</v>
      </c>
      <c r="T470" s="14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1">
        <f t="shared" si="30"/>
        <v>41827.781527777777</v>
      </c>
      <c r="T471" s="14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11">
        <f t="shared" si="30"/>
        <v>41604.959363425922</v>
      </c>
      <c r="T472" s="14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11">
        <f t="shared" si="30"/>
        <v>41703.513645833329</v>
      </c>
      <c r="T473" s="14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11">
        <f t="shared" si="30"/>
        <v>41844.714328703703</v>
      </c>
      <c r="T474" s="14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11">
        <f t="shared" si="30"/>
        <v>41869.489803240736</v>
      </c>
      <c r="T475" s="14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11">
        <f t="shared" si="30"/>
        <v>42753.120706018519</v>
      </c>
      <c r="T476" s="14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1">
        <f t="shared" si="30"/>
        <v>42099.877812500003</v>
      </c>
      <c r="T477" s="14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11">
        <f t="shared" si="30"/>
        <v>41757.76667824074</v>
      </c>
      <c r="T478" s="14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1">
        <f t="shared" si="30"/>
        <v>40987.626550925925</v>
      </c>
      <c r="T479" s="14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1">
        <f t="shared" si="30"/>
        <v>42065.702650462961</v>
      </c>
      <c r="T480" s="14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11">
        <f t="shared" si="30"/>
        <v>41904.199479166666</v>
      </c>
      <c r="T481" s="14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11">
        <f t="shared" si="30"/>
        <v>41465.291840277772</v>
      </c>
      <c r="T482" s="14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11">
        <f t="shared" si="30"/>
        <v>41162.46399305555</v>
      </c>
      <c r="T483" s="14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10</v>
      </c>
      <c r="Q484" t="s">
        <v>8310</v>
      </c>
      <c r="R484" t="s">
        <v>8316</v>
      </c>
      <c r="S484" s="11">
        <f t="shared" si="30"/>
        <v>42447.68854166667</v>
      </c>
      <c r="T484" s="14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11">
        <f t="shared" si="30"/>
        <v>41242.989259259259</v>
      </c>
      <c r="T485" s="14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11">
        <f t="shared" si="30"/>
        <v>42272.731157407405</v>
      </c>
      <c r="T486" s="14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11">
        <f t="shared" si="30"/>
        <v>41381.297442129624</v>
      </c>
      <c r="T487" s="14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11">
        <f t="shared" si="30"/>
        <v>41761.734247685185</v>
      </c>
      <c r="T488" s="14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1">
        <f t="shared" si="30"/>
        <v>42669.386504629627</v>
      </c>
      <c r="T489" s="14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1">
        <f t="shared" si="30"/>
        <v>42713.84606481481</v>
      </c>
      <c r="T490" s="14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11">
        <f t="shared" si="30"/>
        <v>40882.273333333331</v>
      </c>
      <c r="T491" s="14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1">
        <f t="shared" si="30"/>
        <v>41113.760243055556</v>
      </c>
      <c r="T492" s="14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1">
        <f t="shared" si="30"/>
        <v>42366.774293981485</v>
      </c>
      <c r="T493" s="14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1">
        <f t="shared" si="30"/>
        <v>42595.826736111114</v>
      </c>
      <c r="T494" s="14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1">
        <f t="shared" si="30"/>
        <v>42114.517800925918</v>
      </c>
      <c r="T495" s="14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11">
        <f t="shared" si="30"/>
        <v>41799.62228009259</v>
      </c>
      <c r="T496" s="14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1">
        <f t="shared" si="30"/>
        <v>42171.619270833333</v>
      </c>
      <c r="T497" s="14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11">
        <f t="shared" si="30"/>
        <v>41620.723078703704</v>
      </c>
      <c r="T498" s="14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11">
        <f t="shared" si="30"/>
        <v>41944.829456018517</v>
      </c>
      <c r="T499" s="14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11">
        <f t="shared" si="30"/>
        <v>40858.553807870368</v>
      </c>
      <c r="T500" s="14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11">
        <f t="shared" si="30"/>
        <v>40043.687129629623</v>
      </c>
      <c r="T501" s="14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11">
        <f t="shared" si="30"/>
        <v>40247.677673611113</v>
      </c>
      <c r="T502" s="14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1">
        <f t="shared" si="30"/>
        <v>40703.026053240741</v>
      </c>
      <c r="T503" s="14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11">
        <f t="shared" si="30"/>
        <v>40956.345196759255</v>
      </c>
      <c r="T504" s="14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11">
        <f t="shared" si="30"/>
        <v>41991.318321759252</v>
      </c>
      <c r="T505" s="14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11">
        <f t="shared" si="30"/>
        <v>40949.775312499994</v>
      </c>
      <c r="T506" s="14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11">
        <f t="shared" si="30"/>
        <v>42317.889884259253</v>
      </c>
      <c r="T507" s="14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11">
        <f t="shared" si="30"/>
        <v>41466.343981481477</v>
      </c>
      <c r="T508" s="14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11">
        <f t="shared" si="30"/>
        <v>41156.750659722216</v>
      </c>
      <c r="T509" s="14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11">
        <f t="shared" si="30"/>
        <v>40994.815983796296</v>
      </c>
      <c r="T510" s="14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10</v>
      </c>
      <c r="Q511" t="s">
        <v>8310</v>
      </c>
      <c r="R511" t="s">
        <v>8316</v>
      </c>
      <c r="S511" s="11">
        <f t="shared" si="30"/>
        <v>42153.423263888886</v>
      </c>
      <c r="T511" s="14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1">
        <f t="shared" si="30"/>
        <v>42399.968043981477</v>
      </c>
      <c r="T512" s="14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30</v>
      </c>
      <c r="Q513" t="s">
        <v>8310</v>
      </c>
      <c r="R513" t="s">
        <v>8316</v>
      </c>
      <c r="S513" s="11">
        <f t="shared" si="30"/>
        <v>41340.09469907407</v>
      </c>
      <c r="T513" s="14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5.5</v>
      </c>
      <c r="Q514" t="s">
        <v>8310</v>
      </c>
      <c r="R514" t="s">
        <v>8316</v>
      </c>
      <c r="S514" s="11">
        <f t="shared" si="30"/>
        <v>42649.533877314818</v>
      </c>
      <c r="T514" s="14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(((J515/60)/60)/24)+DATE(1970,1,1)+(-5/24)</f>
        <v>42552.445659722223</v>
      </c>
      <c r="T515" s="14">
        <f t="shared" ref="T515:T578" si="35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11">
        <f t="shared" si="34"/>
        <v>41830.405636574069</v>
      </c>
      <c r="T516" s="14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11">
        <f t="shared" si="34"/>
        <v>42327.282418981478</v>
      </c>
      <c r="T517" s="14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1">
        <f t="shared" si="34"/>
        <v>42091.570370370369</v>
      </c>
      <c r="T518" s="14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11">
        <f t="shared" si="34"/>
        <v>42738.406956018516</v>
      </c>
      <c r="T519" s="14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1">
        <f t="shared" si="34"/>
        <v>42223.407685185179</v>
      </c>
      <c r="T520" s="14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11">
        <f t="shared" si="34"/>
        <v>41218.183113425926</v>
      </c>
      <c r="T521" s="14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11">
        <f t="shared" si="34"/>
        <v>42318.493761574071</v>
      </c>
      <c r="T522" s="14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11">
        <f t="shared" si="34"/>
        <v>42645.884479166663</v>
      </c>
      <c r="T523" s="14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11">
        <f t="shared" si="34"/>
        <v>42429.832465277774</v>
      </c>
      <c r="T524" s="14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11">
        <f t="shared" si="34"/>
        <v>42237.924490740734</v>
      </c>
      <c r="T525" s="14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11">
        <f t="shared" si="34"/>
        <v>42492.508900462963</v>
      </c>
      <c r="T526" s="14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1000</v>
      </c>
      <c r="Q527" t="s">
        <v>8317</v>
      </c>
      <c r="R527" t="s">
        <v>8318</v>
      </c>
      <c r="S527" s="11">
        <f t="shared" si="34"/>
        <v>41850.192604166667</v>
      </c>
      <c r="T527" s="14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11">
        <f t="shared" si="34"/>
        <v>42192.383611111109</v>
      </c>
      <c r="T528" s="14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11">
        <f t="shared" si="34"/>
        <v>42752.997291666667</v>
      </c>
      <c r="T529" s="14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11">
        <f t="shared" si="34"/>
        <v>42155.71188657407</v>
      </c>
      <c r="T530" s="14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11">
        <f t="shared" si="34"/>
        <v>42724.822847222218</v>
      </c>
      <c r="T531" s="14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11">
        <f t="shared" si="34"/>
        <v>42157.382731481477</v>
      </c>
      <c r="T532" s="14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11">
        <f t="shared" si="34"/>
        <v>42675.856817129628</v>
      </c>
      <c r="T533" s="14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11">
        <f t="shared" si="34"/>
        <v>42472.798703703702</v>
      </c>
      <c r="T534" s="14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11">
        <f t="shared" si="34"/>
        <v>42482.226446759254</v>
      </c>
      <c r="T535" s="14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11">
        <f t="shared" si="34"/>
        <v>42270.602662037032</v>
      </c>
      <c r="T536" s="14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11">
        <f t="shared" si="34"/>
        <v>42711.336863425917</v>
      </c>
      <c r="T537" s="14">
        <f t="shared" si="35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11">
        <f t="shared" si="34"/>
        <v>42179.136655092596</v>
      </c>
      <c r="T538" s="14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11">
        <f t="shared" si="34"/>
        <v>42282.560081018521</v>
      </c>
      <c r="T539" s="14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11">
        <f t="shared" si="34"/>
        <v>42473.586377314808</v>
      </c>
      <c r="T540" s="14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11">
        <f t="shared" si="34"/>
        <v>42534.841516203705</v>
      </c>
      <c r="T541" s="14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11">
        <f t="shared" si="34"/>
        <v>42009.608865740738</v>
      </c>
      <c r="T542" s="14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11">
        <f t="shared" si="34"/>
        <v>42275.838356481479</v>
      </c>
      <c r="T543" s="14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11">
        <f t="shared" si="34"/>
        <v>42433.529120370367</v>
      </c>
      <c r="T544" s="14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11">
        <f t="shared" si="34"/>
        <v>41913.88381944444</v>
      </c>
      <c r="T545" s="14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11">
        <f t="shared" si="34"/>
        <v>42525.448611111111</v>
      </c>
      <c r="T546" s="14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11">
        <f t="shared" si="34"/>
        <v>42283.38413194444</v>
      </c>
      <c r="T547" s="14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11">
        <f t="shared" si="34"/>
        <v>42249.459664351853</v>
      </c>
      <c r="T548" s="14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1">
        <f t="shared" si="34"/>
        <v>42380.488009259258</v>
      </c>
      <c r="T549" s="14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11">
        <f t="shared" si="34"/>
        <v>42276.695</v>
      </c>
      <c r="T550" s="14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11">
        <f t="shared" si="34"/>
        <v>42163.428495370368</v>
      </c>
      <c r="T551" s="14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11">
        <f t="shared" si="34"/>
        <v>42753.47042824074</v>
      </c>
      <c r="T552" s="14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11">
        <f t="shared" si="34"/>
        <v>42173.067407407405</v>
      </c>
      <c r="T553" s="14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1">
        <f t="shared" si="34"/>
        <v>42318.408518518518</v>
      </c>
      <c r="T554" s="14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11">
        <f t="shared" si="34"/>
        <v>41927.511469907404</v>
      </c>
      <c r="T555" s="14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11">
        <f t="shared" si="34"/>
        <v>41901.476527777777</v>
      </c>
      <c r="T556" s="14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1">
        <f t="shared" si="34"/>
        <v>42503.145173611112</v>
      </c>
      <c r="T557" s="14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11">
        <f t="shared" si="34"/>
        <v>42345.651817129627</v>
      </c>
      <c r="T558" s="14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11">
        <f t="shared" si="34"/>
        <v>42676.733831018515</v>
      </c>
      <c r="T559" s="14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1">
        <f t="shared" si="34"/>
        <v>42057.674826388888</v>
      </c>
      <c r="T560" s="14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11">
        <f t="shared" si="34"/>
        <v>42321.074768518512</v>
      </c>
      <c r="T561" s="14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11">
        <f t="shared" si="34"/>
        <v>41960.563020833331</v>
      </c>
      <c r="T562" s="14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11">
        <f t="shared" si="34"/>
        <v>42268.450381944444</v>
      </c>
      <c r="T563" s="14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1">
        <f t="shared" si="34"/>
        <v>42692.18072916667</v>
      </c>
      <c r="T564" s="14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11">
        <f t="shared" si="34"/>
        <v>42021.861655092587</v>
      </c>
      <c r="T565" s="14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11">
        <f t="shared" si="34"/>
        <v>42411.734664351847</v>
      </c>
      <c r="T566" s="14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1">
        <f t="shared" si="34"/>
        <v>42165.576956018522</v>
      </c>
      <c r="T567" s="14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11">
        <f t="shared" si="34"/>
        <v>42535.476076388884</v>
      </c>
      <c r="T568" s="14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1">
        <f t="shared" si="34"/>
        <v>41975.634189814817</v>
      </c>
      <c r="T569" s="14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49</v>
      </c>
      <c r="Q570" t="s">
        <v>8319</v>
      </c>
      <c r="R570" t="s">
        <v>8320</v>
      </c>
      <c r="S570" s="11">
        <f t="shared" si="34"/>
        <v>42348.713229166664</v>
      </c>
      <c r="T570" s="14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11">
        <f t="shared" si="34"/>
        <v>42340.639027777775</v>
      </c>
      <c r="T571" s="14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11">
        <f t="shared" si="34"/>
        <v>42388.589918981481</v>
      </c>
      <c r="T572" s="14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11">
        <f t="shared" si="34"/>
        <v>42192.607905092591</v>
      </c>
      <c r="T573" s="14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1">
        <f t="shared" si="34"/>
        <v>42282.507962962954</v>
      </c>
      <c r="T574" s="14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11">
        <f t="shared" si="34"/>
        <v>41962.841793981475</v>
      </c>
      <c r="T575" s="14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11">
        <f t="shared" si="34"/>
        <v>42632.235034722216</v>
      </c>
      <c r="T576" s="14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11">
        <f t="shared" si="34"/>
        <v>42138.484293981477</v>
      </c>
      <c r="T577" s="14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8319</v>
      </c>
      <c r="R578" t="s">
        <v>8320</v>
      </c>
      <c r="S578" s="11">
        <f t="shared" si="34"/>
        <v>42031.263333333329</v>
      </c>
      <c r="T578" s="14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(((J579/60)/60)/24)+DATE(1970,1,1)+(-5/24)</f>
        <v>42450.380810185183</v>
      </c>
      <c r="T579" s="14">
        <f t="shared" ref="T579:T642" si="3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11">
        <f t="shared" si="38"/>
        <v>42230.370289351849</v>
      </c>
      <c r="T580" s="14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11">
        <f t="shared" si="38"/>
        <v>41968.643784722219</v>
      </c>
      <c r="T581" s="14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11">
        <f t="shared" si="38"/>
        <v>42605.699849537035</v>
      </c>
      <c r="T582" s="14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1">
        <f t="shared" si="38"/>
        <v>42187.804444444446</v>
      </c>
      <c r="T583" s="14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1">
        <f t="shared" si="38"/>
        <v>42055.531469907401</v>
      </c>
      <c r="T584" s="14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11">
        <f t="shared" si="38"/>
        <v>42052.730173611104</v>
      </c>
      <c r="T585" s="14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5</v>
      </c>
      <c r="Q586" t="s">
        <v>8319</v>
      </c>
      <c r="R586" t="s">
        <v>8320</v>
      </c>
      <c r="S586" s="11">
        <f t="shared" si="38"/>
        <v>42049.508287037032</v>
      </c>
      <c r="T586" s="14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1">
        <f t="shared" si="38"/>
        <v>42283.182604166665</v>
      </c>
      <c r="T587" s="14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11">
        <f t="shared" si="38"/>
        <v>42020.645914351851</v>
      </c>
      <c r="T588" s="14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11">
        <f t="shared" si="38"/>
        <v>42080.548993055556</v>
      </c>
      <c r="T589" s="14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11">
        <f t="shared" si="38"/>
        <v>42631.56118055556</v>
      </c>
      <c r="T590" s="14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11">
        <f t="shared" si="38"/>
        <v>42178.406238425923</v>
      </c>
      <c r="T591" s="14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11">
        <f t="shared" si="38"/>
        <v>42377.34642361111</v>
      </c>
      <c r="T592" s="14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11">
        <f t="shared" si="38"/>
        <v>42177.334837962961</v>
      </c>
      <c r="T593" s="14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11">
        <f t="shared" si="38"/>
        <v>41946.023842592593</v>
      </c>
      <c r="T594" s="14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11">
        <f t="shared" si="38"/>
        <v>42070.469270833331</v>
      </c>
      <c r="T595" s="14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11">
        <f t="shared" si="38"/>
        <v>42446.571828703702</v>
      </c>
      <c r="T596" s="14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11">
        <f t="shared" si="38"/>
        <v>42082.861550925918</v>
      </c>
      <c r="T597" s="14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11">
        <f t="shared" si="38"/>
        <v>42646.688564814809</v>
      </c>
      <c r="T598" s="14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11">
        <f t="shared" si="38"/>
        <v>42545.496932870366</v>
      </c>
      <c r="T599" s="14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11">
        <f t="shared" si="38"/>
        <v>41947.793761574074</v>
      </c>
      <c r="T600" s="14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11">
        <f t="shared" si="38"/>
        <v>42047.604189814818</v>
      </c>
      <c r="T601" s="14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11">
        <f t="shared" si="38"/>
        <v>42073.589837962958</v>
      </c>
      <c r="T602" s="14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11">
        <f t="shared" si="38"/>
        <v>41969.64975694444</v>
      </c>
      <c r="T603" s="14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1">
        <f t="shared" si="38"/>
        <v>42143.585821759254</v>
      </c>
      <c r="T604" s="14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11">
        <f t="shared" si="38"/>
        <v>41835.430821759255</v>
      </c>
      <c r="T605" s="14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1">
        <f t="shared" si="38"/>
        <v>41848.827037037037</v>
      </c>
      <c r="T606" s="14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11">
        <f t="shared" si="38"/>
        <v>42194.14939814814</v>
      </c>
      <c r="T607" s="14">
        <f t="shared" si="3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10</v>
      </c>
      <c r="Q608" t="s">
        <v>8319</v>
      </c>
      <c r="R608" t="s">
        <v>8320</v>
      </c>
      <c r="S608" s="11">
        <f t="shared" si="38"/>
        <v>42102.442233796297</v>
      </c>
      <c r="T608" s="14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1">
        <f t="shared" si="38"/>
        <v>42300.617314814815</v>
      </c>
      <c r="T609" s="14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11">
        <f t="shared" si="38"/>
        <v>42140.712731481479</v>
      </c>
      <c r="T610" s="14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11">
        <f t="shared" si="38"/>
        <v>42306.825740740744</v>
      </c>
      <c r="T611" s="14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1">
        <f t="shared" si="38"/>
        <v>42086.622523148144</v>
      </c>
      <c r="T612" s="14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1">
        <f t="shared" si="38"/>
        <v>42328.352280092593</v>
      </c>
      <c r="T613" s="14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1">
        <f t="shared" si="38"/>
        <v>42584.823449074065</v>
      </c>
      <c r="T614" s="14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11">
        <f t="shared" si="38"/>
        <v>42247.288425925923</v>
      </c>
      <c r="T615" s="14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1">
        <f t="shared" si="38"/>
        <v>42514.853472222218</v>
      </c>
      <c r="T616" s="14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1">
        <f t="shared" si="38"/>
        <v>42241.913877314808</v>
      </c>
      <c r="T617" s="14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1">
        <f t="shared" si="38"/>
        <v>42761.167905092596</v>
      </c>
      <c r="T618" s="14">
        <f t="shared" si="3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20</v>
      </c>
      <c r="Q619" t="s">
        <v>8319</v>
      </c>
      <c r="R619" t="s">
        <v>8320</v>
      </c>
      <c r="S619" s="11">
        <f t="shared" si="38"/>
        <v>42087.134756944441</v>
      </c>
      <c r="T619" s="14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1">
        <f t="shared" si="38"/>
        <v>42317.60188657407</v>
      </c>
      <c r="T620" s="14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11">
        <f t="shared" si="38"/>
        <v>41908.442013888889</v>
      </c>
      <c r="T621" s="14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11">
        <f t="shared" si="38"/>
        <v>41831.508541666662</v>
      </c>
      <c r="T622" s="14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11">
        <f t="shared" si="38"/>
        <v>42528.779363425921</v>
      </c>
      <c r="T623" s="14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11">
        <f t="shared" si="38"/>
        <v>42532.566412037035</v>
      </c>
      <c r="T624" s="14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1">
        <f t="shared" si="38"/>
        <v>42121.800891203697</v>
      </c>
      <c r="T625" s="14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1">
        <f t="shared" si="38"/>
        <v>42108.78056712963</v>
      </c>
      <c r="T626" s="14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1">
        <f t="shared" si="38"/>
        <v>42790.687233796292</v>
      </c>
      <c r="T627" s="14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11">
        <f t="shared" si="38"/>
        <v>42198.351145833331</v>
      </c>
      <c r="T628" s="14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11">
        <f t="shared" si="38"/>
        <v>42384.098506944443</v>
      </c>
      <c r="T629" s="14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1">
        <f t="shared" si="38"/>
        <v>41803.484456018516</v>
      </c>
      <c r="T630" s="14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11">
        <f t="shared" si="38"/>
        <v>42474.429490740738</v>
      </c>
      <c r="T631" s="14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11">
        <f t="shared" si="38"/>
        <v>42223.411122685182</v>
      </c>
      <c r="T632" s="14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11">
        <f t="shared" si="38"/>
        <v>42489.563993055555</v>
      </c>
      <c r="T633" s="14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1">
        <f t="shared" si="38"/>
        <v>42303.450983796291</v>
      </c>
      <c r="T634" s="14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11">
        <f t="shared" si="38"/>
        <v>42507.090995370374</v>
      </c>
      <c r="T635" s="14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11">
        <f t="shared" si="38"/>
        <v>42031.720243055555</v>
      </c>
      <c r="T636" s="14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11">
        <f t="shared" si="38"/>
        <v>42075.883819444447</v>
      </c>
      <c r="T637" s="14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4</v>
      </c>
      <c r="Q638" t="s">
        <v>8319</v>
      </c>
      <c r="R638" t="s">
        <v>8320</v>
      </c>
      <c r="S638" s="11">
        <f t="shared" si="38"/>
        <v>42131.247106481482</v>
      </c>
      <c r="T638" s="14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1">
        <f t="shared" si="38"/>
        <v>42762.75368055555</v>
      </c>
      <c r="T639" s="14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11">
        <f t="shared" si="38"/>
        <v>42759.384976851848</v>
      </c>
      <c r="T640" s="14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11">
        <f t="shared" si="38"/>
        <v>41865.374942129631</v>
      </c>
      <c r="T641" s="14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50.5</v>
      </c>
      <c r="Q642" t="s">
        <v>8319</v>
      </c>
      <c r="R642" t="s">
        <v>8321</v>
      </c>
      <c r="S642" s="11">
        <f t="shared" si="38"/>
        <v>42683.21197916667</v>
      </c>
      <c r="T642" s="14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(((J643/60)/60)/24)+DATE(1970,1,1)+(-5/24)</f>
        <v>42199.361666666664</v>
      </c>
      <c r="T643" s="14">
        <f t="shared" ref="T643:T706" si="43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11">
        <f t="shared" si="42"/>
        <v>42199.442986111106</v>
      </c>
      <c r="T644" s="14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11">
        <f t="shared" si="42"/>
        <v>42100.43373842592</v>
      </c>
      <c r="T645" s="14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11">
        <f t="shared" si="42"/>
        <v>41898.457627314812</v>
      </c>
      <c r="T646" s="14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11">
        <f t="shared" si="42"/>
        <v>42563.817986111106</v>
      </c>
      <c r="T647" s="14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11">
        <f t="shared" si="42"/>
        <v>41832.644293981481</v>
      </c>
      <c r="T648" s="14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11">
        <f t="shared" si="42"/>
        <v>42416.559594907405</v>
      </c>
      <c r="T649" s="14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11">
        <f t="shared" si="42"/>
        <v>41891.485046296293</v>
      </c>
      <c r="T650" s="14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11">
        <f t="shared" si="42"/>
        <v>41877.703854166662</v>
      </c>
      <c r="T651" s="14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11">
        <f t="shared" si="42"/>
        <v>41931.828518518516</v>
      </c>
      <c r="T652" s="14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11">
        <f t="shared" si="42"/>
        <v>41955.809155092589</v>
      </c>
      <c r="T653" s="14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11">
        <f t="shared" si="42"/>
        <v>42675.482060185182</v>
      </c>
      <c r="T654" s="14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11">
        <f t="shared" si="42"/>
        <v>42199.410185185181</v>
      </c>
      <c r="T655" s="14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11">
        <f t="shared" si="42"/>
        <v>42163.748993055553</v>
      </c>
      <c r="T656" s="14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11">
        <f t="shared" si="42"/>
        <v>42045.748981481483</v>
      </c>
      <c r="T657" s="14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11">
        <f t="shared" si="42"/>
        <v>42417.596284722218</v>
      </c>
      <c r="T658" s="14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11">
        <f t="shared" si="42"/>
        <v>42331.637407407405</v>
      </c>
      <c r="T659" s="14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11">
        <f t="shared" si="42"/>
        <v>42178.952418981477</v>
      </c>
      <c r="T660" s="14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11">
        <f t="shared" si="42"/>
        <v>42209.385358796295</v>
      </c>
      <c r="T661" s="14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11">
        <f t="shared" si="42"/>
        <v>41922.533321759256</v>
      </c>
      <c r="T662" s="14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11">
        <f t="shared" si="42"/>
        <v>42636.437025462961</v>
      </c>
      <c r="T663" s="14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11">
        <f t="shared" si="42"/>
        <v>41990.229710648149</v>
      </c>
      <c r="T664" s="14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11">
        <f t="shared" si="42"/>
        <v>42173.634907407402</v>
      </c>
      <c r="T665" s="14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11">
        <f t="shared" si="42"/>
        <v>42077.458043981482</v>
      </c>
      <c r="T666" s="14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11">
        <f t="shared" si="42"/>
        <v>42688.503020833326</v>
      </c>
      <c r="T667" s="14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11">
        <f t="shared" si="42"/>
        <v>41838.623819444445</v>
      </c>
      <c r="T668" s="14">
        <f t="shared" si="43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11">
        <f t="shared" si="42"/>
        <v>42632.165081018517</v>
      </c>
      <c r="T669" s="14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11">
        <f t="shared" si="42"/>
        <v>42090.622939814813</v>
      </c>
      <c r="T670" s="14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11">
        <f t="shared" si="42"/>
        <v>42527.417337962957</v>
      </c>
      <c r="T671" s="14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11">
        <f t="shared" si="42"/>
        <v>42506.501388888886</v>
      </c>
      <c r="T672" s="14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11">
        <f t="shared" si="42"/>
        <v>41984.484398148146</v>
      </c>
      <c r="T673" s="14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11">
        <f t="shared" si="42"/>
        <v>41974.011157407404</v>
      </c>
      <c r="T674" s="14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11">
        <f t="shared" si="42"/>
        <v>41838.6321412037</v>
      </c>
      <c r="T675" s="14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11">
        <f t="shared" si="42"/>
        <v>41802.907719907402</v>
      </c>
      <c r="T676" s="14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11">
        <f t="shared" si="42"/>
        <v>41975.722268518519</v>
      </c>
      <c r="T677" s="14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11">
        <f t="shared" si="42"/>
        <v>42012.559965277782</v>
      </c>
      <c r="T678" s="14">
        <f t="shared" si="43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11">
        <f t="shared" si="42"/>
        <v>42504.195543981477</v>
      </c>
      <c r="T679" s="14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11">
        <f t="shared" si="42"/>
        <v>42481.168263888881</v>
      </c>
      <c r="T680" s="14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11">
        <f t="shared" si="42"/>
        <v>42556.487372685187</v>
      </c>
      <c r="T681" s="14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11">
        <f t="shared" si="42"/>
        <v>41864.293182870366</v>
      </c>
      <c r="T682" s="14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11">
        <f t="shared" si="42"/>
        <v>42639.597268518519</v>
      </c>
      <c r="T683" s="14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11">
        <f t="shared" si="42"/>
        <v>42778.556967592587</v>
      </c>
      <c r="T684" s="14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11">
        <f t="shared" si="42"/>
        <v>42634.691712962966</v>
      </c>
      <c r="T685" s="14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11">
        <f t="shared" si="42"/>
        <v>41809.26494212963</v>
      </c>
      <c r="T686" s="14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11">
        <f t="shared" si="42"/>
        <v>41971.658240740733</v>
      </c>
      <c r="T687" s="14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1">
        <f t="shared" si="42"/>
        <v>42189.464930555558</v>
      </c>
      <c r="T688" s="14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11">
        <f t="shared" si="42"/>
        <v>42711.542280092595</v>
      </c>
      <c r="T689" s="14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11">
        <f t="shared" si="42"/>
        <v>42261.896446759252</v>
      </c>
      <c r="T690" s="14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11">
        <f t="shared" si="42"/>
        <v>42675.459456018514</v>
      </c>
      <c r="T691" s="14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11">
        <f t="shared" si="42"/>
        <v>42579.426400462959</v>
      </c>
      <c r="T692" s="14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11">
        <f t="shared" si="42"/>
        <v>42157.819976851846</v>
      </c>
      <c r="T693" s="14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11">
        <f t="shared" si="42"/>
        <v>42696.167395833334</v>
      </c>
      <c r="T694" s="14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11">
        <f t="shared" si="42"/>
        <v>42094.599849537037</v>
      </c>
      <c r="T695" s="14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11">
        <f t="shared" si="42"/>
        <v>42737.455543981479</v>
      </c>
      <c r="T696" s="14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11">
        <f t="shared" si="42"/>
        <v>41913.312731481477</v>
      </c>
      <c r="T697" s="14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11">
        <f t="shared" si="42"/>
        <v>41815.718773148146</v>
      </c>
      <c r="T698" s="14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11">
        <f t="shared" si="42"/>
        <v>42388.314687500002</v>
      </c>
      <c r="T699" s="14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11">
        <f t="shared" si="42"/>
        <v>41866.72274305555</v>
      </c>
      <c r="T700" s="14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11">
        <f t="shared" si="42"/>
        <v>41563.277175925927</v>
      </c>
      <c r="T701" s="14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11">
        <f t="shared" si="42"/>
        <v>42715.480104166665</v>
      </c>
      <c r="T702" s="14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11">
        <f t="shared" si="42"/>
        <v>41813.454629629625</v>
      </c>
      <c r="T703" s="14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11">
        <f t="shared" si="42"/>
        <v>42668.518368055556</v>
      </c>
      <c r="T704" s="14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11">
        <f t="shared" si="42"/>
        <v>42711.742465277777</v>
      </c>
      <c r="T705" s="14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120.25</v>
      </c>
      <c r="Q706" t="s">
        <v>8319</v>
      </c>
      <c r="R706" t="s">
        <v>8321</v>
      </c>
      <c r="S706" s="11">
        <f t="shared" si="42"/>
        <v>42725.984583333331</v>
      </c>
      <c r="T706" s="14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(((J707/60)/60)/24)+DATE(1970,1,1)+(-5/24)</f>
        <v>42726.283310185179</v>
      </c>
      <c r="T707" s="14">
        <f t="shared" ref="T707:T770" si="47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1">
        <f t="shared" si="46"/>
        <v>42676.786840277775</v>
      </c>
      <c r="T708" s="14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11">
        <f t="shared" si="46"/>
        <v>42696.45517361111</v>
      </c>
      <c r="T709" s="14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11">
        <f t="shared" si="46"/>
        <v>41835.372685185182</v>
      </c>
      <c r="T710" s="14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11">
        <f t="shared" si="46"/>
        <v>41947.832858796297</v>
      </c>
      <c r="T711" s="14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1">
        <f t="shared" si="46"/>
        <v>41837.776643518519</v>
      </c>
      <c r="T712" s="14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11">
        <f t="shared" si="46"/>
        <v>42678.250787037039</v>
      </c>
      <c r="T713" s="14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11">
        <f t="shared" si="46"/>
        <v>42384.472592592596</v>
      </c>
      <c r="T714" s="14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11">
        <f t="shared" si="46"/>
        <v>42496.320972222216</v>
      </c>
      <c r="T715" s="14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11">
        <f t="shared" si="46"/>
        <v>42734.579652777778</v>
      </c>
      <c r="T716" s="14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11">
        <f t="shared" si="46"/>
        <v>42272.8824074074</v>
      </c>
      <c r="T717" s="14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11">
        <f t="shared" si="46"/>
        <v>41940.450312499997</v>
      </c>
      <c r="T718" s="14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11">
        <f t="shared" si="46"/>
        <v>41857.645856481482</v>
      </c>
      <c r="T719" s="14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11">
        <f t="shared" si="46"/>
        <v>42752.637118055551</v>
      </c>
      <c r="T720" s="14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11">
        <f t="shared" si="46"/>
        <v>42408.83189814815</v>
      </c>
      <c r="T721" s="14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11">
        <f t="shared" si="46"/>
        <v>40909.440868055557</v>
      </c>
      <c r="T722" s="14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11">
        <f t="shared" si="46"/>
        <v>41807.363506944443</v>
      </c>
      <c r="T723" s="14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11">
        <f t="shared" si="46"/>
        <v>40977.596967592588</v>
      </c>
      <c r="T724" s="14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11">
        <f t="shared" si="46"/>
        <v>42184.608206018522</v>
      </c>
      <c r="T725" s="14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11">
        <f t="shared" si="46"/>
        <v>40694.430127314808</v>
      </c>
      <c r="T726" s="14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11">
        <f t="shared" si="46"/>
        <v>42321.417962962958</v>
      </c>
      <c r="T727" s="14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11">
        <f t="shared" si="46"/>
        <v>41345.834340277775</v>
      </c>
      <c r="T728" s="14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11">
        <f t="shared" si="46"/>
        <v>41246.811909722215</v>
      </c>
      <c r="T729" s="14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11">
        <f t="shared" si="46"/>
        <v>40731.629131944443</v>
      </c>
      <c r="T730" s="14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11">
        <f t="shared" si="46"/>
        <v>41110.97755787037</v>
      </c>
      <c r="T731" s="14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11">
        <f t="shared" si="46"/>
        <v>40854.536932870367</v>
      </c>
      <c r="T732" s="14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11">
        <f t="shared" si="46"/>
        <v>40879.587349537032</v>
      </c>
      <c r="T733" s="14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11">
        <f t="shared" si="46"/>
        <v>41486.21598379629</v>
      </c>
      <c r="T734" s="14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11">
        <f t="shared" si="46"/>
        <v>41598.211712962962</v>
      </c>
      <c r="T735" s="14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11">
        <f t="shared" si="46"/>
        <v>42101.956249999996</v>
      </c>
      <c r="T736" s="14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11">
        <f t="shared" si="46"/>
        <v>41945.821134259255</v>
      </c>
      <c r="T737" s="14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11">
        <f t="shared" si="46"/>
        <v>41579.525925925926</v>
      </c>
      <c r="T738" s="14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11">
        <f t="shared" si="46"/>
        <v>41667.066979166666</v>
      </c>
      <c r="T739" s="14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11">
        <f t="shared" si="46"/>
        <v>41943.395763888882</v>
      </c>
      <c r="T740" s="14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11">
        <f t="shared" si="46"/>
        <v>41829.294317129628</v>
      </c>
      <c r="T741" s="14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11">
        <f t="shared" si="46"/>
        <v>42161.93844907407</v>
      </c>
      <c r="T742" s="14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11">
        <f t="shared" si="46"/>
        <v>41401.439884259256</v>
      </c>
      <c r="T743" s="14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11">
        <f t="shared" si="46"/>
        <v>41689.709629629629</v>
      </c>
      <c r="T744" s="14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11">
        <f t="shared" si="46"/>
        <v>40990.500983796293</v>
      </c>
      <c r="T745" s="14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11">
        <f t="shared" si="46"/>
        <v>41226.748877314814</v>
      </c>
      <c r="T746" s="14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11">
        <f t="shared" si="46"/>
        <v>41367.363946759258</v>
      </c>
      <c r="T747" s="14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11">
        <f t="shared" si="46"/>
        <v>41156.834594907406</v>
      </c>
      <c r="T748" s="14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11">
        <f t="shared" si="46"/>
        <v>41988.340497685182</v>
      </c>
      <c r="T749" s="14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11">
        <f t="shared" si="46"/>
        <v>41831.638495370367</v>
      </c>
      <c r="T750" s="14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11">
        <f t="shared" si="46"/>
        <v>42733.732986111114</v>
      </c>
      <c r="T751" s="14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11">
        <f t="shared" si="46"/>
        <v>41299.669814814813</v>
      </c>
      <c r="T752" s="14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11">
        <f t="shared" si="46"/>
        <v>40713.422164351847</v>
      </c>
      <c r="T753" s="14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11">
        <f t="shared" si="46"/>
        <v>42639.213159722225</v>
      </c>
      <c r="T754" s="14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11">
        <f t="shared" si="46"/>
        <v>42019.381840277776</v>
      </c>
      <c r="T755" s="14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11">
        <f t="shared" si="46"/>
        <v>41249.54075231481</v>
      </c>
      <c r="T756" s="14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11">
        <f t="shared" si="46"/>
        <v>41383.396724537037</v>
      </c>
      <c r="T757" s="14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11">
        <f t="shared" si="46"/>
        <v>40590.558553240735</v>
      </c>
      <c r="T758" s="14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11">
        <f t="shared" si="46"/>
        <v>41234.846226851849</v>
      </c>
      <c r="T759" s="14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11">
        <f t="shared" si="46"/>
        <v>40429.628101851849</v>
      </c>
      <c r="T760" s="14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11">
        <f t="shared" si="46"/>
        <v>41789.121979166666</v>
      </c>
      <c r="T761" s="14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1">
        <f t="shared" si="46"/>
        <v>42670.555706018517</v>
      </c>
      <c r="T762" s="14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11">
        <f t="shared" si="46"/>
        <v>41642.543124999997</v>
      </c>
      <c r="T763" s="14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1">
        <f t="shared" si="46"/>
        <v>42690.65011574074</v>
      </c>
      <c r="T764" s="14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11">
        <f t="shared" si="46"/>
        <v>41471.238518518512</v>
      </c>
      <c r="T765" s="14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1">
        <f t="shared" si="46"/>
        <v>42226.964826388888</v>
      </c>
      <c r="T766" s="14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11">
        <f t="shared" si="46"/>
        <v>41901.334305555552</v>
      </c>
      <c r="T767" s="14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1">
        <f t="shared" si="46"/>
        <v>42021.57503472222</v>
      </c>
      <c r="T768" s="14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11">
        <f t="shared" si="46"/>
        <v>42114.935300925928</v>
      </c>
      <c r="T769" s="14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1">
        <f t="shared" si="46"/>
        <v>41593.998726851853</v>
      </c>
      <c r="T770" s="14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(((J771/60)/60)/24)+DATE(1970,1,1)+(-5/24)</f>
        <v>41604.788124999999</v>
      </c>
      <c r="T771" s="14">
        <f t="shared" ref="T771:T834" si="51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1">
        <f t="shared" si="50"/>
        <v>41289.791307870371</v>
      </c>
      <c r="T772" s="14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11">
        <f t="shared" si="50"/>
        <v>42349.615763888891</v>
      </c>
      <c r="T773" s="14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11">
        <f t="shared" si="50"/>
        <v>40067.848599537036</v>
      </c>
      <c r="T774" s="14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11">
        <f t="shared" si="50"/>
        <v>42100.527604166658</v>
      </c>
      <c r="T775" s="14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11">
        <f t="shared" si="50"/>
        <v>41663.571967592587</v>
      </c>
      <c r="T776" s="14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11">
        <f t="shared" si="50"/>
        <v>40862.851793981477</v>
      </c>
      <c r="T777" s="14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11">
        <f t="shared" si="50"/>
        <v>42250.477372685178</v>
      </c>
      <c r="T778" s="14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11">
        <f t="shared" si="50"/>
        <v>41456.772881944438</v>
      </c>
      <c r="T779" s="14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11">
        <f t="shared" si="50"/>
        <v>41729.493981481479</v>
      </c>
      <c r="T780" s="14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11">
        <f t="shared" si="50"/>
        <v>40436.475752314815</v>
      </c>
      <c r="T781" s="14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11">
        <f t="shared" si="50"/>
        <v>40636.465567129628</v>
      </c>
      <c r="T782" s="14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11">
        <f t="shared" si="50"/>
        <v>41402.792523148149</v>
      </c>
      <c r="T783" s="14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50</v>
      </c>
      <c r="Q784" t="s">
        <v>8325</v>
      </c>
      <c r="R784" t="s">
        <v>8326</v>
      </c>
      <c r="S784" s="11">
        <f t="shared" si="50"/>
        <v>41116.549791666665</v>
      </c>
      <c r="T784" s="14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11">
        <f t="shared" si="50"/>
        <v>40987.565381944441</v>
      </c>
      <c r="T785" s="14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11">
        <f t="shared" si="50"/>
        <v>41674.941192129627</v>
      </c>
      <c r="T786" s="14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11">
        <f t="shared" si="50"/>
        <v>41303.385590277772</v>
      </c>
      <c r="T787" s="14">
        <f t="shared" si="51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11">
        <f t="shared" si="50"/>
        <v>40982.847615740735</v>
      </c>
      <c r="T788" s="14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11">
        <f t="shared" si="50"/>
        <v>41549.419282407405</v>
      </c>
      <c r="T789" s="14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11">
        <f t="shared" si="50"/>
        <v>41058.798472222217</v>
      </c>
      <c r="T790" s="14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11">
        <f t="shared" si="50"/>
        <v>41276.977777777778</v>
      </c>
      <c r="T791" s="14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11">
        <f t="shared" si="50"/>
        <v>41275.839571759258</v>
      </c>
      <c r="T792" s="14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11">
        <f t="shared" si="50"/>
        <v>41557.572291666664</v>
      </c>
      <c r="T793" s="14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11">
        <f t="shared" si="50"/>
        <v>41555.665312500001</v>
      </c>
      <c r="T794" s="14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11">
        <f t="shared" si="50"/>
        <v>41442.532916666663</v>
      </c>
      <c r="T795" s="14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11">
        <f t="shared" si="50"/>
        <v>40735.906678240739</v>
      </c>
      <c r="T796" s="14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11">
        <f t="shared" si="50"/>
        <v>40963.404699074068</v>
      </c>
      <c r="T797" s="14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11">
        <f t="shared" si="50"/>
        <v>41502.674594907403</v>
      </c>
      <c r="T798" s="14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11">
        <f t="shared" si="50"/>
        <v>40996.785740740735</v>
      </c>
      <c r="T799" s="14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11">
        <f t="shared" si="50"/>
        <v>41882.381793981483</v>
      </c>
      <c r="T800" s="14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11">
        <f t="shared" si="50"/>
        <v>40996.458865740737</v>
      </c>
      <c r="T801" s="14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11">
        <f t="shared" si="50"/>
        <v>41863.225162037037</v>
      </c>
      <c r="T802" s="14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11">
        <f t="shared" si="50"/>
        <v>40695.587037037032</v>
      </c>
      <c r="T803" s="14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11">
        <f t="shared" si="50"/>
        <v>41122.813935185186</v>
      </c>
      <c r="T804" s="14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11">
        <f t="shared" si="50"/>
        <v>40665.741643518515</v>
      </c>
      <c r="T805" s="14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11">
        <f t="shared" si="50"/>
        <v>40729.897291666668</v>
      </c>
      <c r="T806" s="14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11">
        <f t="shared" si="50"/>
        <v>40690.614722222221</v>
      </c>
      <c r="T807" s="14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11">
        <f t="shared" si="50"/>
        <v>40763.483090277776</v>
      </c>
      <c r="T808" s="14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11">
        <f t="shared" si="50"/>
        <v>42759.420266203706</v>
      </c>
      <c r="T809" s="14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11">
        <f t="shared" si="50"/>
        <v>41961.892199074071</v>
      </c>
      <c r="T810" s="14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11">
        <f t="shared" si="50"/>
        <v>41628.625347222223</v>
      </c>
      <c r="T811" s="14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11">
        <f t="shared" si="50"/>
        <v>41122.847939814812</v>
      </c>
      <c r="T812" s="14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11">
        <f t="shared" si="50"/>
        <v>41443.435208333329</v>
      </c>
      <c r="T813" s="14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11">
        <f t="shared" si="50"/>
        <v>41281.809629629628</v>
      </c>
      <c r="T814" s="14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11">
        <f t="shared" si="50"/>
        <v>41080.751909722218</v>
      </c>
      <c r="T815" s="14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11">
        <f t="shared" si="50"/>
        <v>40679.534733796296</v>
      </c>
      <c r="T816" s="14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11">
        <f t="shared" si="50"/>
        <v>41914.70952546296</v>
      </c>
      <c r="T817" s="14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11">
        <f t="shared" si="50"/>
        <v>41341.662534722222</v>
      </c>
      <c r="T818" s="14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11">
        <f t="shared" si="50"/>
        <v>40925.391331018516</v>
      </c>
      <c r="T819" s="14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11">
        <f t="shared" si="50"/>
        <v>41120.67454861111</v>
      </c>
      <c r="T820" s="14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11">
        <f t="shared" si="50"/>
        <v>41619.789976851847</v>
      </c>
      <c r="T821" s="14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11">
        <f t="shared" si="50"/>
        <v>41768.633587962962</v>
      </c>
      <c r="T822" s="14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11">
        <f t="shared" si="50"/>
        <v>42093.71371527778</v>
      </c>
      <c r="T823" s="14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11">
        <f t="shared" si="50"/>
        <v>41157.739004629628</v>
      </c>
      <c r="T824" s="14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11">
        <f t="shared" si="50"/>
        <v>42055.764490740738</v>
      </c>
      <c r="T825" s="14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11">
        <f t="shared" si="50"/>
        <v>40250.033773148149</v>
      </c>
      <c r="T826" s="14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11">
        <f t="shared" si="50"/>
        <v>41186.098194444443</v>
      </c>
      <c r="T827" s="14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11">
        <f t="shared" si="50"/>
        <v>40972.830208333333</v>
      </c>
      <c r="T828" s="14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11">
        <f t="shared" si="50"/>
        <v>40927.265127314815</v>
      </c>
      <c r="T829" s="14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11">
        <f t="shared" si="50"/>
        <v>41072.84238425926</v>
      </c>
      <c r="T830" s="14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11">
        <f t="shared" si="50"/>
        <v>42504.593055555553</v>
      </c>
      <c r="T831" s="14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11">
        <f t="shared" si="50"/>
        <v>41325.317418981482</v>
      </c>
      <c r="T832" s="14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11">
        <f t="shared" si="50"/>
        <v>40996.438587962963</v>
      </c>
      <c r="T833" s="14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97.993896103896105</v>
      </c>
      <c r="Q834" t="s">
        <v>8325</v>
      </c>
      <c r="R834" t="s">
        <v>8326</v>
      </c>
      <c r="S834" s="11">
        <f t="shared" si="50"/>
        <v>40869.466840277775</v>
      </c>
      <c r="T834" s="14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(((J835/60)/60)/24)+DATE(1970,1,1)+(-5/24)</f>
        <v>41718.669849537036</v>
      </c>
      <c r="T835" s="14">
        <f t="shared" ref="T835:T898" si="55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11">
        <f t="shared" si="54"/>
        <v>41422.614490740736</v>
      </c>
      <c r="T836" s="14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11">
        <f t="shared" si="54"/>
        <v>41005.249513888884</v>
      </c>
      <c r="T837" s="14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11">
        <f t="shared" si="54"/>
        <v>41523.848587962959</v>
      </c>
      <c r="T838" s="14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11">
        <f t="shared" si="54"/>
        <v>41730.79006944444</v>
      </c>
      <c r="T839" s="14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11">
        <f t="shared" si="54"/>
        <v>40895.689641203702</v>
      </c>
      <c r="T840" s="14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11">
        <f t="shared" si="54"/>
        <v>41144.555046296293</v>
      </c>
      <c r="T841" s="14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11">
        <f t="shared" si="54"/>
        <v>42607.018368055556</v>
      </c>
      <c r="T842" s="14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11">
        <f t="shared" si="54"/>
        <v>41923.63035879629</v>
      </c>
      <c r="T843" s="14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11">
        <f t="shared" si="54"/>
        <v>41526.384062500001</v>
      </c>
      <c r="T844" s="14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11">
        <f t="shared" si="54"/>
        <v>42695.049537037034</v>
      </c>
      <c r="T845" s="14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11">
        <f t="shared" si="54"/>
        <v>41905.476296296292</v>
      </c>
      <c r="T846" s="14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11">
        <f t="shared" si="54"/>
        <v>42577.997638888883</v>
      </c>
      <c r="T847" s="14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11">
        <f t="shared" si="54"/>
        <v>41694.183506944442</v>
      </c>
      <c r="T848" s="14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10</v>
      </c>
      <c r="Q849" t="s">
        <v>8325</v>
      </c>
      <c r="R849" t="s">
        <v>8327</v>
      </c>
      <c r="S849" s="11">
        <f t="shared" si="54"/>
        <v>42165.590000000004</v>
      </c>
      <c r="T849" s="14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18.75</v>
      </c>
      <c r="Q850" t="s">
        <v>8325</v>
      </c>
      <c r="R850" t="s">
        <v>8327</v>
      </c>
      <c r="S850" s="11">
        <f t="shared" si="54"/>
        <v>42078.583715277775</v>
      </c>
      <c r="T850" s="14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11">
        <f t="shared" si="54"/>
        <v>42050.94055555555</v>
      </c>
      <c r="T851" s="14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11">
        <f t="shared" si="54"/>
        <v>42452.619409722225</v>
      </c>
      <c r="T852" s="14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11">
        <f t="shared" si="54"/>
        <v>42522.671909722216</v>
      </c>
      <c r="T853" s="14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11">
        <f t="shared" si="54"/>
        <v>42656.59716435185</v>
      </c>
      <c r="T854" s="14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30</v>
      </c>
      <c r="Q855" t="s">
        <v>8325</v>
      </c>
      <c r="R855" t="s">
        <v>8327</v>
      </c>
      <c r="S855" s="11">
        <f t="shared" si="54"/>
        <v>42021.62394675926</v>
      </c>
      <c r="T855" s="14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11">
        <f t="shared" si="54"/>
        <v>42702.004004629627</v>
      </c>
      <c r="T856" s="14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11">
        <f t="shared" si="54"/>
        <v>42544.916863425926</v>
      </c>
      <c r="T857" s="14">
        <f t="shared" si="55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11">
        <f t="shared" si="54"/>
        <v>42609.103657407402</v>
      </c>
      <c r="T858" s="14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50</v>
      </c>
      <c r="Q859" t="s">
        <v>8325</v>
      </c>
      <c r="R859" t="s">
        <v>8327</v>
      </c>
      <c r="S859" s="11">
        <f t="shared" si="54"/>
        <v>42291.373043981475</v>
      </c>
      <c r="T859" s="14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11">
        <f t="shared" si="54"/>
        <v>42079.537245370368</v>
      </c>
      <c r="T860" s="14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11">
        <f t="shared" si="54"/>
        <v>42128.611898148149</v>
      </c>
      <c r="T861" s="14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11">
        <f t="shared" si="54"/>
        <v>41570.274456018517</v>
      </c>
      <c r="T862" s="14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11">
        <f t="shared" si="54"/>
        <v>42599.756990740738</v>
      </c>
      <c r="T863" s="14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11">
        <f t="shared" si="54"/>
        <v>41559.346620370365</v>
      </c>
      <c r="T864" s="14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11">
        <f t="shared" si="54"/>
        <v>40920.909328703703</v>
      </c>
      <c r="T865" s="14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11">
        <f t="shared" si="54"/>
        <v>41540.898587962962</v>
      </c>
      <c r="T866" s="14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11">
        <f t="shared" si="54"/>
        <v>41230.564780092594</v>
      </c>
      <c r="T867" s="14">
        <f t="shared" si="55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11">
        <f t="shared" si="54"/>
        <v>42025.429606481477</v>
      </c>
      <c r="T868" s="14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11">
        <f t="shared" si="54"/>
        <v>40087.897060185183</v>
      </c>
      <c r="T869" s="14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11">
        <f t="shared" si="54"/>
        <v>41615.819421296292</v>
      </c>
      <c r="T870" s="14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11">
        <f t="shared" si="54"/>
        <v>41342.637233796297</v>
      </c>
      <c r="T871" s="14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11">
        <f t="shared" si="54"/>
        <v>41487.813923611109</v>
      </c>
      <c r="T872" s="14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11">
        <f t="shared" si="54"/>
        <v>41577.352951388886</v>
      </c>
      <c r="T873" s="14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11">
        <f t="shared" si="54"/>
        <v>40567.617210648146</v>
      </c>
      <c r="T874" s="14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11">
        <f t="shared" si="54"/>
        <v>41183.958796296298</v>
      </c>
      <c r="T875" s="14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11">
        <f t="shared" si="54"/>
        <v>41368.375393518516</v>
      </c>
      <c r="T876" s="14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1">
        <f t="shared" si="54"/>
        <v>42248.515405092585</v>
      </c>
      <c r="T877" s="14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11">
        <f t="shared" si="54"/>
        <v>41276.288506944438</v>
      </c>
      <c r="T878" s="14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11">
        <f t="shared" si="54"/>
        <v>41597.580555555556</v>
      </c>
      <c r="T879" s="14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11">
        <f t="shared" si="54"/>
        <v>40505.024583333332</v>
      </c>
      <c r="T880" s="14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11">
        <f t="shared" si="54"/>
        <v>41037.621585648143</v>
      </c>
      <c r="T881" s="14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11">
        <f t="shared" si="54"/>
        <v>41179.112708333334</v>
      </c>
      <c r="T882" s="14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11">
        <f t="shared" si="54"/>
        <v>40877.042662037034</v>
      </c>
      <c r="T883" s="14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11">
        <f t="shared" si="54"/>
        <v>40759.652199074073</v>
      </c>
      <c r="T884" s="14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11">
        <f t="shared" si="54"/>
        <v>42371.727256944439</v>
      </c>
      <c r="T885" s="14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10</v>
      </c>
      <c r="Q886" t="s">
        <v>8325</v>
      </c>
      <c r="R886" t="s">
        <v>8329</v>
      </c>
      <c r="S886" s="11">
        <f t="shared" si="54"/>
        <v>40981.594282407401</v>
      </c>
      <c r="T886" s="14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11">
        <f t="shared" si="54"/>
        <v>42713.732766203706</v>
      </c>
      <c r="T887" s="14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11">
        <f t="shared" si="54"/>
        <v>42603.662187499998</v>
      </c>
      <c r="T888" s="14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1">
        <f t="shared" si="54"/>
        <v>41026.75063657407</v>
      </c>
      <c r="T889" s="14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11">
        <f t="shared" si="54"/>
        <v>40751.544965277775</v>
      </c>
      <c r="T890" s="14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11">
        <f t="shared" si="54"/>
        <v>41887.575729166667</v>
      </c>
      <c r="T891" s="14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11">
        <f t="shared" si="54"/>
        <v>41569.490497685183</v>
      </c>
      <c r="T892" s="14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11">
        <f t="shared" si="54"/>
        <v>41841.823263888888</v>
      </c>
      <c r="T893" s="14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11">
        <f t="shared" si="54"/>
        <v>40303.991701388884</v>
      </c>
      <c r="T894" s="14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40</v>
      </c>
      <c r="Q895" t="s">
        <v>8325</v>
      </c>
      <c r="R895" t="s">
        <v>8329</v>
      </c>
      <c r="S895" s="11">
        <f t="shared" si="54"/>
        <v>42065.689386574071</v>
      </c>
      <c r="T895" s="14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11">
        <f t="shared" si="54"/>
        <v>42496.773263888892</v>
      </c>
      <c r="T896" s="14">
        <f t="shared" si="55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11">
        <f t="shared" si="54"/>
        <v>40430.919317129628</v>
      </c>
      <c r="T897" s="14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44.444444444444443</v>
      </c>
      <c r="Q898" t="s">
        <v>8325</v>
      </c>
      <c r="R898" t="s">
        <v>8329</v>
      </c>
      <c r="S898" s="11">
        <f t="shared" si="54"/>
        <v>42218.664652777778</v>
      </c>
      <c r="T898" s="14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(((J899/60)/60)/24)+DATE(1970,1,1)+(-5/24)</f>
        <v>41211.480416666665</v>
      </c>
      <c r="T899" s="14">
        <f t="shared" ref="T899:T962" si="5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11">
        <f t="shared" si="58"/>
        <v>40878.549884259257</v>
      </c>
      <c r="T900" s="14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11">
        <f t="shared" si="58"/>
        <v>40645.890763888885</v>
      </c>
      <c r="T901" s="14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11">
        <f t="shared" si="58"/>
        <v>42429.641226851854</v>
      </c>
      <c r="T902" s="14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1">
        <f t="shared" si="58"/>
        <v>40291.603171296294</v>
      </c>
      <c r="T903" s="14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11">
        <f t="shared" si="58"/>
        <v>41829.757199074069</v>
      </c>
      <c r="T904" s="14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11">
        <f t="shared" si="58"/>
        <v>41149.587731481479</v>
      </c>
      <c r="T905" s="14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11">
        <f t="shared" si="58"/>
        <v>42341.87195601852</v>
      </c>
      <c r="T906" s="14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11">
        <f t="shared" si="58"/>
        <v>40507.031550925924</v>
      </c>
      <c r="T907" s="14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1">
        <f t="shared" si="58"/>
        <v>41680.981365740736</v>
      </c>
      <c r="T908" s="14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1">
        <f t="shared" si="58"/>
        <v>40766.9840625</v>
      </c>
      <c r="T909" s="14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1">
        <f t="shared" si="58"/>
        <v>40340.593229166661</v>
      </c>
      <c r="T910" s="14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11">
        <f t="shared" si="58"/>
        <v>41081.481944444444</v>
      </c>
      <c r="T911" s="14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11">
        <f t="shared" si="58"/>
        <v>42737.337025462963</v>
      </c>
      <c r="T912" s="14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1">
        <f t="shared" si="58"/>
        <v>41641.796817129631</v>
      </c>
      <c r="T913" s="14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11">
        <f t="shared" si="58"/>
        <v>41193.901006944441</v>
      </c>
      <c r="T914" s="14">
        <f t="shared" si="5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11">
        <f t="shared" si="58"/>
        <v>41003.930775462963</v>
      </c>
      <c r="T915" s="14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1">
        <f t="shared" si="58"/>
        <v>41116.554942129631</v>
      </c>
      <c r="T916" s="14">
        <f t="shared" si="5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11">
        <f t="shared" si="58"/>
        <v>40937.471226851849</v>
      </c>
      <c r="T917" s="14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1">
        <f t="shared" si="58"/>
        <v>40434.645069444443</v>
      </c>
      <c r="T918" s="14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11">
        <f t="shared" si="58"/>
        <v>41802.735300925924</v>
      </c>
      <c r="T919" s="14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11">
        <f t="shared" si="58"/>
        <v>41944.707881944443</v>
      </c>
      <c r="T920" s="14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11">
        <f t="shared" si="58"/>
        <v>41227.433391203704</v>
      </c>
      <c r="T921" s="14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1">
        <f t="shared" si="58"/>
        <v>41562.463217592594</v>
      </c>
      <c r="T922" s="14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11">
        <f t="shared" si="58"/>
        <v>40846.962685185179</v>
      </c>
      <c r="T923" s="14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11">
        <f t="shared" si="58"/>
        <v>41878.32167824074</v>
      </c>
      <c r="T924" s="14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11">
        <f t="shared" si="58"/>
        <v>41934.751423611109</v>
      </c>
      <c r="T925" s="14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11">
        <f t="shared" si="58"/>
        <v>41288.734594907408</v>
      </c>
      <c r="T926" s="14">
        <f t="shared" si="5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11">
        <f t="shared" si="58"/>
        <v>41575.672581018516</v>
      </c>
      <c r="T927" s="14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1">
        <f t="shared" si="58"/>
        <v>40337.811689814815</v>
      </c>
      <c r="T928" s="14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1">
        <f t="shared" si="58"/>
        <v>41013.614525462959</v>
      </c>
      <c r="T929" s="14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11">
        <f t="shared" si="58"/>
        <v>41180.654085648144</v>
      </c>
      <c r="T930" s="14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1">
        <f t="shared" si="58"/>
        <v>40978.029733796291</v>
      </c>
      <c r="T931" s="14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11">
        <f t="shared" si="58"/>
        <v>40312.707245370366</v>
      </c>
      <c r="T932" s="14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11">
        <f t="shared" si="58"/>
        <v>41680.151643518519</v>
      </c>
      <c r="T933" s="14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11">
        <f t="shared" si="58"/>
        <v>41310.760937499996</v>
      </c>
      <c r="T934" s="14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60</v>
      </c>
      <c r="Q935" t="s">
        <v>8325</v>
      </c>
      <c r="R935" t="s">
        <v>8328</v>
      </c>
      <c r="S935" s="11">
        <f t="shared" si="58"/>
        <v>41710.960752314815</v>
      </c>
      <c r="T935" s="14">
        <f t="shared" si="5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11">
        <f t="shared" si="58"/>
        <v>41733.528749999998</v>
      </c>
      <c r="T936" s="14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11">
        <f t="shared" si="58"/>
        <v>42368.125335648147</v>
      </c>
      <c r="T937" s="14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1">
        <f t="shared" si="58"/>
        <v>40882.815844907404</v>
      </c>
      <c r="T938" s="14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11">
        <f t="shared" si="58"/>
        <v>41551.589780092589</v>
      </c>
      <c r="T939" s="14">
        <f t="shared" si="5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11">
        <f t="shared" si="58"/>
        <v>41124.27138888889</v>
      </c>
      <c r="T940" s="14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11">
        <f t="shared" si="58"/>
        <v>41416.554837962962</v>
      </c>
      <c r="T941" s="14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11">
        <f t="shared" si="58"/>
        <v>42181.800069444442</v>
      </c>
      <c r="T942" s="14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11">
        <f t="shared" si="58"/>
        <v>42745.888252314813</v>
      </c>
      <c r="T943" s="14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11">
        <f t="shared" si="58"/>
        <v>42382.634953703695</v>
      </c>
      <c r="T944" s="14">
        <f t="shared" si="5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11">
        <f t="shared" si="58"/>
        <v>42673.459548611114</v>
      </c>
      <c r="T945" s="14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11">
        <f t="shared" si="58"/>
        <v>42444.375578703701</v>
      </c>
      <c r="T946" s="14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11">
        <f t="shared" si="58"/>
        <v>42732.664652777778</v>
      </c>
      <c r="T947" s="14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11">
        <f t="shared" si="58"/>
        <v>42592.542222222219</v>
      </c>
      <c r="T948" s="14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1">
        <f t="shared" si="58"/>
        <v>42491.57298611111</v>
      </c>
      <c r="T949" s="14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60</v>
      </c>
      <c r="Q950" t="s">
        <v>8319</v>
      </c>
      <c r="R950" t="s">
        <v>8321</v>
      </c>
      <c r="S950" s="11">
        <f t="shared" si="58"/>
        <v>42411.619953703703</v>
      </c>
      <c r="T950" s="14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11">
        <f t="shared" si="58"/>
        <v>42360.835370370369</v>
      </c>
      <c r="T951" s="14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11">
        <f t="shared" si="58"/>
        <v>42356.54237268518</v>
      </c>
      <c r="T952" s="14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11">
        <f t="shared" si="58"/>
        <v>42480.44527777777</v>
      </c>
      <c r="T953" s="14">
        <f t="shared" si="5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11">
        <f t="shared" si="58"/>
        <v>42662.405231481483</v>
      </c>
      <c r="T954" s="14">
        <f t="shared" si="5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11">
        <f t="shared" si="58"/>
        <v>41998.956006944441</v>
      </c>
      <c r="T955" s="14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11">
        <f t="shared" si="58"/>
        <v>42194.625451388885</v>
      </c>
      <c r="T956" s="14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11">
        <f t="shared" si="58"/>
        <v>42586.086805555555</v>
      </c>
      <c r="T957" s="14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11">
        <f t="shared" si="58"/>
        <v>42060.705543981479</v>
      </c>
      <c r="T958" s="14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11">
        <f t="shared" si="58"/>
        <v>42660.344131944446</v>
      </c>
      <c r="T959" s="14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11">
        <f t="shared" si="58"/>
        <v>42082.594479166662</v>
      </c>
      <c r="T960" s="14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11">
        <f t="shared" si="58"/>
        <v>41992.96603009259</v>
      </c>
      <c r="T961" s="14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136.46276595744681</v>
      </c>
      <c r="Q962" t="s">
        <v>8319</v>
      </c>
      <c r="R962" t="s">
        <v>8321</v>
      </c>
      <c r="S962" s="11">
        <f t="shared" si="58"/>
        <v>42766.41846064815</v>
      </c>
      <c r="T962" s="14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(((J963/60)/60)/24)+DATE(1970,1,1)+(-5/24)</f>
        <v>42740.485358796293</v>
      </c>
      <c r="T963" s="14">
        <f t="shared" ref="T963:T1026" si="63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11">
        <f t="shared" si="62"/>
        <v>42373.504085648143</v>
      </c>
      <c r="T964" s="14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11">
        <f t="shared" si="62"/>
        <v>42625.427303240744</v>
      </c>
      <c r="T965" s="14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11">
        <f t="shared" si="62"/>
        <v>42208.420358796291</v>
      </c>
      <c r="T966" s="14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11">
        <f t="shared" si="62"/>
        <v>42636.808402777773</v>
      </c>
      <c r="T967" s="14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11">
        <f t="shared" si="62"/>
        <v>42619.427453703705</v>
      </c>
      <c r="T968" s="14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11">
        <f t="shared" si="62"/>
        <v>42422.045995370368</v>
      </c>
      <c r="T969" s="14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11">
        <f t="shared" si="62"/>
        <v>41836.639282407406</v>
      </c>
      <c r="T970" s="14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11">
        <f t="shared" si="62"/>
        <v>42742.094988425924</v>
      </c>
      <c r="T971" s="14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11">
        <f t="shared" si="62"/>
        <v>42721.012187499997</v>
      </c>
      <c r="T972" s="14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11">
        <f t="shared" si="62"/>
        <v>42111.500694444439</v>
      </c>
      <c r="T973" s="14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11">
        <f t="shared" si="62"/>
        <v>41856.657384259255</v>
      </c>
      <c r="T974" s="14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11">
        <f t="shared" si="62"/>
        <v>42256.806631944441</v>
      </c>
      <c r="T975" s="14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11">
        <f t="shared" si="62"/>
        <v>42424.541157407402</v>
      </c>
      <c r="T976" s="14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11">
        <f t="shared" si="62"/>
        <v>42489.488252314812</v>
      </c>
      <c r="T977" s="14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11">
        <f t="shared" si="62"/>
        <v>42184.850659722222</v>
      </c>
      <c r="T978" s="14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11">
        <f t="shared" si="62"/>
        <v>42391.733761574076</v>
      </c>
      <c r="T979" s="14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11">
        <f t="shared" si="62"/>
        <v>42395.100706018515</v>
      </c>
      <c r="T980" s="14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11">
        <f t="shared" si="62"/>
        <v>42506.208657407398</v>
      </c>
      <c r="T981" s="14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11">
        <f t="shared" si="62"/>
        <v>41928.695856481478</v>
      </c>
      <c r="T982" s="14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11">
        <f t="shared" si="62"/>
        <v>41830.738680555551</v>
      </c>
      <c r="T983" s="14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11">
        <f t="shared" si="62"/>
        <v>42615.544976851852</v>
      </c>
      <c r="T984" s="14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11">
        <f t="shared" si="62"/>
        <v>42574.459317129629</v>
      </c>
      <c r="T985" s="14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11">
        <f t="shared" si="62"/>
        <v>42060.907499999994</v>
      </c>
      <c r="T986" s="14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11">
        <f t="shared" si="62"/>
        <v>42339.759375000001</v>
      </c>
      <c r="T987" s="14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11">
        <f t="shared" si="62"/>
        <v>42324.559027777774</v>
      </c>
      <c r="T988" s="14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11">
        <f t="shared" si="62"/>
        <v>41773.086226851847</v>
      </c>
      <c r="T989" s="14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1">
        <f t="shared" si="62"/>
        <v>42614.148437499993</v>
      </c>
      <c r="T990" s="14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11">
        <f t="shared" si="62"/>
        <v>42611.725636574069</v>
      </c>
      <c r="T991" s="14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11">
        <f t="shared" si="62"/>
        <v>41855.575972222221</v>
      </c>
      <c r="T992" s="14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11">
        <f t="shared" si="62"/>
        <v>42538.548472222225</v>
      </c>
      <c r="T993" s="14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11">
        <f t="shared" si="62"/>
        <v>42437.71665509259</v>
      </c>
      <c r="T994" s="14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11">
        <f t="shared" si="62"/>
        <v>42652.756574074076</v>
      </c>
      <c r="T995" s="14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11">
        <f t="shared" si="62"/>
        <v>41921.054745370369</v>
      </c>
      <c r="T996" s="14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11">
        <f t="shared" si="62"/>
        <v>41947.732407407406</v>
      </c>
      <c r="T997" s="14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11">
        <f t="shared" si="62"/>
        <v>41817.658101851848</v>
      </c>
      <c r="T998" s="14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11">
        <f t="shared" si="62"/>
        <v>41940.894641203704</v>
      </c>
      <c r="T999" s="14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11">
        <f t="shared" si="62"/>
        <v>42281.960659722223</v>
      </c>
      <c r="T1000" s="14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11">
        <f t="shared" si="62"/>
        <v>41926.091319444444</v>
      </c>
      <c r="T1001" s="14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11">
        <f t="shared" si="62"/>
        <v>42748.851388888892</v>
      </c>
      <c r="T1002" s="14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11">
        <f t="shared" si="62"/>
        <v>42720.511724537035</v>
      </c>
      <c r="T1003" s="14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11">
        <f t="shared" si="62"/>
        <v>42325.475856481477</v>
      </c>
      <c r="T1004" s="14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11">
        <f t="shared" si="62"/>
        <v>42780.500706018516</v>
      </c>
      <c r="T1005" s="14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11">
        <f t="shared" si="62"/>
        <v>42388.5003125</v>
      </c>
      <c r="T1006" s="14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11">
        <f t="shared" si="62"/>
        <v>42276.416469907403</v>
      </c>
      <c r="T1007" s="14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11">
        <f t="shared" si="62"/>
        <v>41976.83185185185</v>
      </c>
      <c r="T1008" s="14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11">
        <f t="shared" si="62"/>
        <v>42676.3752662037</v>
      </c>
      <c r="T1009" s="14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11">
        <f t="shared" si="62"/>
        <v>42702.600868055553</v>
      </c>
      <c r="T1010" s="14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11">
        <f t="shared" si="62"/>
        <v>42510.396365740737</v>
      </c>
      <c r="T1011" s="14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11">
        <f t="shared" si="62"/>
        <v>42561.621087962958</v>
      </c>
      <c r="T1012" s="14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11">
        <f t="shared" si="62"/>
        <v>41946.689756944441</v>
      </c>
      <c r="T1013" s="14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11">
        <f t="shared" si="62"/>
        <v>42714.232083333329</v>
      </c>
      <c r="T1014" s="14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11">
        <f t="shared" si="62"/>
        <v>42339.625648148147</v>
      </c>
      <c r="T1015" s="14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11">
        <f t="shared" si="62"/>
        <v>41954.79415509259</v>
      </c>
      <c r="T1016" s="14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11">
        <f t="shared" si="62"/>
        <v>42303.670081018521</v>
      </c>
      <c r="T1017" s="14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11">
        <f t="shared" si="62"/>
        <v>42421.898796296293</v>
      </c>
      <c r="T1018" s="14">
        <f t="shared" si="63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11">
        <f t="shared" si="62"/>
        <v>42289.466840277775</v>
      </c>
      <c r="T1019" s="14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11">
        <f t="shared" si="62"/>
        <v>42535.283946759257</v>
      </c>
      <c r="T1020" s="14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11">
        <f t="shared" si="62"/>
        <v>42009.765613425923</v>
      </c>
      <c r="T1021" s="14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11">
        <f t="shared" si="62"/>
        <v>42126.861215277771</v>
      </c>
      <c r="T1022" s="14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11">
        <f t="shared" si="62"/>
        <v>42271.043645833335</v>
      </c>
      <c r="T1023" s="14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11">
        <f t="shared" si="62"/>
        <v>42111.438391203708</v>
      </c>
      <c r="T1024" s="14">
        <f t="shared" si="63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11">
        <f t="shared" si="62"/>
        <v>42145.711354166669</v>
      </c>
      <c r="T1025" s="14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388.9762295081967</v>
      </c>
      <c r="Q1026" t="s">
        <v>8325</v>
      </c>
      <c r="R1026" t="s">
        <v>8330</v>
      </c>
      <c r="S1026" s="11">
        <f t="shared" si="62"/>
        <v>42370.372256944444</v>
      </c>
      <c r="T1026" s="14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(((J1027/60)/60)/24)+DATE(1970,1,1)+(-5/24)</f>
        <v>42049.625428240739</v>
      </c>
      <c r="T1027" s="14">
        <f t="shared" ref="T1027:T1090" si="67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11">
        <f t="shared" si="66"/>
        <v>42426.199259259258</v>
      </c>
      <c r="T1028" s="14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11">
        <f t="shared" si="66"/>
        <v>41904.825775462959</v>
      </c>
      <c r="T1029" s="14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11">
        <f t="shared" si="66"/>
        <v>42755.419039351851</v>
      </c>
      <c r="T1030" s="14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11">
        <f t="shared" si="66"/>
        <v>42044.503553240742</v>
      </c>
      <c r="T1031" s="14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11">
        <f t="shared" si="66"/>
        <v>42611.274872685179</v>
      </c>
      <c r="T1032" s="14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11">
        <f t="shared" si="66"/>
        <v>42324.555671296293</v>
      </c>
      <c r="T1033" s="14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11">
        <f t="shared" si="66"/>
        <v>42514.458622685182</v>
      </c>
      <c r="T1034" s="14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11">
        <f t="shared" si="66"/>
        <v>42688.524074074077</v>
      </c>
      <c r="T1035" s="14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11">
        <f t="shared" si="66"/>
        <v>42554.958379629628</v>
      </c>
      <c r="T1036" s="14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11">
        <f t="shared" si="66"/>
        <v>42016.43310185185</v>
      </c>
      <c r="T1037" s="14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11">
        <f t="shared" si="66"/>
        <v>41249.240624999999</v>
      </c>
      <c r="T1038" s="14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11">
        <f t="shared" si="66"/>
        <v>42119.61414351852</v>
      </c>
      <c r="T1039" s="14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11">
        <f t="shared" si="66"/>
        <v>42418.023414351854</v>
      </c>
      <c r="T1040" s="14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11">
        <f t="shared" si="66"/>
        <v>42691.900995370372</v>
      </c>
      <c r="T1041" s="14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11">
        <f t="shared" si="66"/>
        <v>42579.500104166662</v>
      </c>
      <c r="T1042" s="14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1">
        <f t="shared" si="66"/>
        <v>41830.851759259262</v>
      </c>
      <c r="T1043" s="14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11">
        <f t="shared" si="66"/>
        <v>41851.487824074073</v>
      </c>
      <c r="T1044" s="14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11">
        <f t="shared" si="66"/>
        <v>42114.044618055552</v>
      </c>
      <c r="T1045" s="14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11">
        <f t="shared" si="66"/>
        <v>42011.717604166661</v>
      </c>
      <c r="T1046" s="14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11">
        <f t="shared" si="66"/>
        <v>41844.666087962964</v>
      </c>
      <c r="T1047" s="14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1">
        <f t="shared" si="66"/>
        <v>42319.643055555549</v>
      </c>
      <c r="T1048" s="14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11">
        <f t="shared" si="66"/>
        <v>41918.610127314809</v>
      </c>
      <c r="T1049" s="14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11">
        <f t="shared" si="66"/>
        <v>42597.844780092586</v>
      </c>
      <c r="T1050" s="14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1">
        <f t="shared" si="66"/>
        <v>42382.222743055558</v>
      </c>
      <c r="T1051" s="14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1">
        <f t="shared" si="66"/>
        <v>42231.588854166665</v>
      </c>
      <c r="T1052" s="14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1">
        <f t="shared" si="66"/>
        <v>41849.805844907409</v>
      </c>
      <c r="T1053" s="14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1">
        <f t="shared" si="66"/>
        <v>42483.589062499996</v>
      </c>
      <c r="T1054" s="14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11">
        <f t="shared" si="66"/>
        <v>42774.964490740742</v>
      </c>
      <c r="T1055" s="14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1">
        <f t="shared" si="66"/>
        <v>41831.643506944441</v>
      </c>
      <c r="T1056" s="14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1">
        <f t="shared" si="66"/>
        <v>42406.784085648142</v>
      </c>
      <c r="T1057" s="14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1">
        <f t="shared" si="66"/>
        <v>42058.511307870365</v>
      </c>
      <c r="T1058" s="14">
        <f t="shared" si="67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1">
        <f t="shared" si="66"/>
        <v>42678.662997685176</v>
      </c>
      <c r="T1059" s="14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1">
        <f t="shared" si="66"/>
        <v>42047.692627314813</v>
      </c>
      <c r="T1060" s="14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1">
        <f t="shared" si="66"/>
        <v>42046.581666666665</v>
      </c>
      <c r="T1061" s="14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11">
        <f t="shared" si="66"/>
        <v>42079.704780092587</v>
      </c>
      <c r="T1062" s="14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1">
        <f t="shared" si="66"/>
        <v>42432.068379629629</v>
      </c>
      <c r="T1063" s="14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11">
        <f t="shared" si="66"/>
        <v>42556.598854166667</v>
      </c>
      <c r="T1064" s="14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1">
        <f t="shared" si="66"/>
        <v>42582.822476851848</v>
      </c>
      <c r="T1065" s="14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11">
        <f t="shared" si="66"/>
        <v>41417.019710648143</v>
      </c>
      <c r="T1066" s="14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11">
        <f t="shared" si="66"/>
        <v>41661.172708333332</v>
      </c>
      <c r="T1067" s="14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11">
        <f t="shared" si="66"/>
        <v>41445.754421296297</v>
      </c>
      <c r="T1068" s="14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11">
        <f t="shared" si="66"/>
        <v>41599.647349537037</v>
      </c>
      <c r="T1069" s="14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11">
        <f t="shared" si="66"/>
        <v>42440.162777777768</v>
      </c>
      <c r="T1070" s="14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11">
        <f t="shared" si="66"/>
        <v>41572.021516203698</v>
      </c>
      <c r="T1071" s="14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11">
        <f t="shared" si="66"/>
        <v>41162.803495370368</v>
      </c>
      <c r="T1072" s="14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1">
        <f t="shared" si="66"/>
        <v>42295.545057870368</v>
      </c>
      <c r="T1073" s="14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11">
        <f t="shared" si="66"/>
        <v>41645.623807870368</v>
      </c>
      <c r="T1074" s="14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11">
        <f t="shared" si="66"/>
        <v>40802.756261574068</v>
      </c>
      <c r="T1075" s="14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11">
        <f t="shared" si="66"/>
        <v>41612.964641203704</v>
      </c>
      <c r="T1076" s="14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11">
        <f t="shared" si="66"/>
        <v>41005.695787037032</v>
      </c>
      <c r="T1077" s="14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11">
        <f t="shared" si="66"/>
        <v>41838.169560185182</v>
      </c>
      <c r="T1078" s="14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11">
        <f t="shared" si="66"/>
        <v>42352.958460648144</v>
      </c>
      <c r="T1079" s="14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11">
        <f t="shared" si="66"/>
        <v>40700.987511574072</v>
      </c>
      <c r="T1080" s="14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11">
        <f t="shared" si="66"/>
        <v>42479.35805555556</v>
      </c>
      <c r="T1081" s="14">
        <f t="shared" si="67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11">
        <f t="shared" si="66"/>
        <v>41739.929780092592</v>
      </c>
      <c r="T1082" s="14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11">
        <f t="shared" si="66"/>
        <v>42002.718657407408</v>
      </c>
      <c r="T1083" s="14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11">
        <f t="shared" si="66"/>
        <v>41101.697777777779</v>
      </c>
      <c r="T1084" s="14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11">
        <f t="shared" si="66"/>
        <v>41793.451192129629</v>
      </c>
      <c r="T1085" s="14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1">
        <f t="shared" si="66"/>
        <v>41829.703749999993</v>
      </c>
      <c r="T1086" s="14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11">
        <f t="shared" si="66"/>
        <v>42413.462673611109</v>
      </c>
      <c r="T1087" s="14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11">
        <f t="shared" si="66"/>
        <v>41845.658460648148</v>
      </c>
      <c r="T1088" s="14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1">
        <f t="shared" si="66"/>
        <v>41775.505636574075</v>
      </c>
      <c r="T1089" s="14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11">
        <f t="shared" si="66"/>
        <v>41723.591053240736</v>
      </c>
      <c r="T1090" s="14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(((J1091/60)/60)/24)+DATE(1970,1,1)+(-5/24)</f>
        <v>42150.981192129628</v>
      </c>
      <c r="T1091" s="14">
        <f t="shared" ref="T1091:T1154" si="71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11">
        <f t="shared" si="70"/>
        <v>42122.977465277778</v>
      </c>
      <c r="T1092" s="14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11">
        <f t="shared" si="70"/>
        <v>42440.611944444441</v>
      </c>
      <c r="T1093" s="14">
        <f t="shared" si="71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11">
        <f t="shared" si="70"/>
        <v>41249.817569444444</v>
      </c>
      <c r="T1094" s="14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11">
        <f t="shared" si="70"/>
        <v>42396.765474537031</v>
      </c>
      <c r="T1095" s="14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11">
        <f t="shared" si="70"/>
        <v>40795.505011574067</v>
      </c>
      <c r="T1096" s="14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11">
        <f t="shared" si="70"/>
        <v>41486.328935185185</v>
      </c>
      <c r="T1097" s="14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11">
        <f t="shared" si="70"/>
        <v>41885.309652777774</v>
      </c>
      <c r="T1098" s="14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11">
        <f t="shared" si="70"/>
        <v>41660.584224537037</v>
      </c>
      <c r="T1099" s="14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11">
        <f t="shared" si="70"/>
        <v>41712.554340277777</v>
      </c>
      <c r="T1100" s="14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11">
        <f t="shared" si="70"/>
        <v>42107.628101851849</v>
      </c>
      <c r="T1101" s="14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11">
        <f t="shared" si="70"/>
        <v>42383.902442129627</v>
      </c>
      <c r="T1102" s="14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11">
        <f t="shared" si="70"/>
        <v>42538.564097222225</v>
      </c>
      <c r="T1103" s="14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11">
        <f t="shared" si="70"/>
        <v>41576.837094907409</v>
      </c>
      <c r="T1104" s="14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11">
        <f t="shared" si="70"/>
        <v>42479.013773148145</v>
      </c>
      <c r="T1105" s="14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11">
        <f t="shared" si="70"/>
        <v>41771.201631944445</v>
      </c>
      <c r="T1106" s="14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11">
        <f t="shared" si="70"/>
        <v>41691.927395833329</v>
      </c>
      <c r="T1107" s="14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11">
        <f t="shared" si="70"/>
        <v>40973.532118055555</v>
      </c>
      <c r="T1108" s="14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1">
        <f t="shared" si="70"/>
        <v>41813.653055555551</v>
      </c>
      <c r="T1109" s="14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11">
        <f t="shared" si="70"/>
        <v>40952.42864583333</v>
      </c>
      <c r="T1110" s="14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11">
        <f t="shared" si="70"/>
        <v>42662.543865740743</v>
      </c>
      <c r="T1111" s="14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11">
        <f t="shared" si="70"/>
        <v>41220.72479166666</v>
      </c>
      <c r="T1112" s="14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11">
        <f t="shared" si="70"/>
        <v>42346.995254629634</v>
      </c>
      <c r="T1113" s="14">
        <f t="shared" si="71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11">
        <f t="shared" si="70"/>
        <v>41963.551053240742</v>
      </c>
      <c r="T1114" s="14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11">
        <f t="shared" si="70"/>
        <v>41835.768749999996</v>
      </c>
      <c r="T1115" s="14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11">
        <f t="shared" si="70"/>
        <v>41526.13758101852</v>
      </c>
      <c r="T1116" s="14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11">
        <f t="shared" si="70"/>
        <v>42429.487210648142</v>
      </c>
      <c r="T1117" s="14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11">
        <f t="shared" si="70"/>
        <v>41009.638981481476</v>
      </c>
      <c r="T1118" s="14">
        <f t="shared" si="71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11">
        <f t="shared" si="70"/>
        <v>42333.390196759261</v>
      </c>
      <c r="T1119" s="14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11">
        <f t="shared" si="70"/>
        <v>41703.958090277774</v>
      </c>
      <c r="T1120" s="14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11">
        <f t="shared" si="70"/>
        <v>41722.584074074075</v>
      </c>
      <c r="T1121" s="14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1">
        <f t="shared" si="70"/>
        <v>40799.664351851847</v>
      </c>
      <c r="T1122" s="14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11">
        <f t="shared" si="70"/>
        <v>42412.72587962963</v>
      </c>
      <c r="T1123" s="14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1">
        <f t="shared" si="70"/>
        <v>41410.495659722219</v>
      </c>
      <c r="T1124" s="14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11">
        <f t="shared" si="70"/>
        <v>41718.315370370365</v>
      </c>
      <c r="T1125" s="14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11">
        <f t="shared" si="70"/>
        <v>42094.458923611113</v>
      </c>
      <c r="T1126" s="14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1">
        <f t="shared" si="70"/>
        <v>42212.415856481479</v>
      </c>
      <c r="T1127" s="14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11">
        <f t="shared" si="70"/>
        <v>42535.11914351851</v>
      </c>
      <c r="T1128" s="14">
        <f t="shared" si="71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11">
        <f t="shared" si="70"/>
        <v>41926.645833333328</v>
      </c>
      <c r="T1129" s="14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11">
        <f t="shared" si="70"/>
        <v>41828.441168981481</v>
      </c>
      <c r="T1130" s="14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11">
        <f t="shared" si="70"/>
        <v>42496.056631944441</v>
      </c>
      <c r="T1131" s="14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11">
        <f t="shared" si="70"/>
        <v>41908.788194444445</v>
      </c>
      <c r="T1132" s="14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1">
        <f t="shared" si="70"/>
        <v>42332.699861111112</v>
      </c>
      <c r="T1133" s="14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11">
        <f t="shared" si="70"/>
        <v>42705.907071759262</v>
      </c>
      <c r="T1134" s="14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11">
        <f t="shared" si="70"/>
        <v>41821.198854166665</v>
      </c>
      <c r="T1135" s="14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11">
        <f t="shared" si="70"/>
        <v>41958.07671296296</v>
      </c>
      <c r="T1136" s="14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11">
        <f t="shared" si="70"/>
        <v>42558.781180555547</v>
      </c>
      <c r="T1137" s="14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11">
        <f t="shared" si="70"/>
        <v>42327.463298611103</v>
      </c>
      <c r="T1138" s="14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11">
        <f t="shared" si="70"/>
        <v>42453.611354166664</v>
      </c>
      <c r="T1139" s="14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11">
        <f t="shared" si="70"/>
        <v>42736.698275462964</v>
      </c>
      <c r="T1140" s="14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11">
        <f t="shared" si="70"/>
        <v>41975.139189814807</v>
      </c>
      <c r="T1141" s="14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1">
        <f t="shared" si="70"/>
        <v>42192.253715277773</v>
      </c>
      <c r="T1142" s="14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1">
        <f t="shared" si="70"/>
        <v>42164.491319444445</v>
      </c>
      <c r="T1143" s="14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1">
        <f t="shared" si="70"/>
        <v>42021.797766203708</v>
      </c>
      <c r="T1144" s="14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11">
        <f t="shared" si="70"/>
        <v>42324.985254629624</v>
      </c>
      <c r="T1145" s="14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1">
        <f t="shared" si="70"/>
        <v>42092.973611111105</v>
      </c>
      <c r="T1146" s="14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11">
        <f t="shared" si="70"/>
        <v>41854.539259259262</v>
      </c>
      <c r="T1147" s="14">
        <f t="shared" si="71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11">
        <f t="shared" si="70"/>
        <v>41723.745057870365</v>
      </c>
      <c r="T1148" s="14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1">
        <f t="shared" si="70"/>
        <v>41871.763692129629</v>
      </c>
      <c r="T1149" s="14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11">
        <f t="shared" si="70"/>
        <v>42674.962743055548</v>
      </c>
      <c r="T1150" s="14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11">
        <f t="shared" si="70"/>
        <v>42507.501921296294</v>
      </c>
      <c r="T1151" s="14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11">
        <f t="shared" si="70"/>
        <v>42317.74623842592</v>
      </c>
      <c r="T1152" s="14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1">
        <f t="shared" si="70"/>
        <v>42223.894247685181</v>
      </c>
      <c r="T1153" s="14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11">
        <f t="shared" si="70"/>
        <v>42109.501296296294</v>
      </c>
      <c r="T1154" s="14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(((J1155/60)/60)/24)+DATE(1970,1,1)+(-5/24)</f>
        <v>42143.505844907406</v>
      </c>
      <c r="T1155" s="14">
        <f t="shared" ref="T1155:T1218" si="75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11">
        <f t="shared" si="74"/>
        <v>42222.900532407402</v>
      </c>
      <c r="T1156" s="14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11">
        <f t="shared" si="74"/>
        <v>41835.555648148147</v>
      </c>
      <c r="T1157" s="14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1">
        <f t="shared" si="74"/>
        <v>42028.862986111104</v>
      </c>
      <c r="T1158" s="14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11">
        <f t="shared" si="74"/>
        <v>41918.419907407406</v>
      </c>
      <c r="T1159" s="14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11">
        <f t="shared" si="74"/>
        <v>41951.883425925924</v>
      </c>
      <c r="T1160" s="14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1">
        <f t="shared" si="74"/>
        <v>42154.518113425926</v>
      </c>
      <c r="T1161" s="14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11">
        <f t="shared" si="74"/>
        <v>42060.946597222217</v>
      </c>
      <c r="T1162" s="14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1">
        <f t="shared" si="74"/>
        <v>42122.421168981477</v>
      </c>
      <c r="T1163" s="14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11">
        <f t="shared" si="74"/>
        <v>41876.475277777776</v>
      </c>
      <c r="T1164" s="14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1">
        <f t="shared" si="74"/>
        <v>41830.515277777777</v>
      </c>
      <c r="T1165" s="14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1">
        <f t="shared" si="74"/>
        <v>42509.51599537037</v>
      </c>
      <c r="T1166" s="14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11">
        <f t="shared" si="74"/>
        <v>41792.006134259253</v>
      </c>
      <c r="T1167" s="14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11">
        <f t="shared" si="74"/>
        <v>42150.277106481481</v>
      </c>
      <c r="T1168" s="14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11">
        <f t="shared" si="74"/>
        <v>41863.526562499996</v>
      </c>
      <c r="T1169" s="14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11">
        <f t="shared" si="74"/>
        <v>42604.845659722218</v>
      </c>
      <c r="T1170" s="14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11">
        <f t="shared" si="74"/>
        <v>42027.145405092589</v>
      </c>
      <c r="T1171" s="14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11">
        <f t="shared" si="74"/>
        <v>42124.684849537036</v>
      </c>
      <c r="T1172" s="14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11">
        <f t="shared" si="74"/>
        <v>41938.596377314811</v>
      </c>
      <c r="T1173" s="14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1">
        <f t="shared" si="74"/>
        <v>41841.473981481482</v>
      </c>
      <c r="T1174" s="14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11">
        <f t="shared" si="74"/>
        <v>42183.97751157407</v>
      </c>
      <c r="T1175" s="14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11">
        <f t="shared" si="74"/>
        <v>42468.633414351854</v>
      </c>
      <c r="T1176" s="14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11">
        <f t="shared" si="74"/>
        <v>42170.520127314812</v>
      </c>
      <c r="T1177" s="14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11">
        <f t="shared" si="74"/>
        <v>42745.811319444438</v>
      </c>
      <c r="T1178" s="14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1">
        <f t="shared" si="74"/>
        <v>41897.452499999999</v>
      </c>
      <c r="T1179" s="14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11">
        <f t="shared" si="74"/>
        <v>41837.69736111111</v>
      </c>
      <c r="T1180" s="14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11">
        <f t="shared" si="74"/>
        <v>42275.511886574073</v>
      </c>
      <c r="T1181" s="14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11">
        <f t="shared" si="74"/>
        <v>41781.598541666666</v>
      </c>
      <c r="T1182" s="14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11">
        <f t="shared" si="74"/>
        <v>42034.131030092591</v>
      </c>
      <c r="T1183" s="14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11">
        <f t="shared" si="74"/>
        <v>42728.619074074071</v>
      </c>
      <c r="T1184" s="14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11">
        <f t="shared" si="74"/>
        <v>42656.653043981474</v>
      </c>
      <c r="T1185" s="14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11">
        <f t="shared" si="74"/>
        <v>42741.391331018516</v>
      </c>
      <c r="T1186" s="14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11">
        <f t="shared" si="74"/>
        <v>42130.656817129631</v>
      </c>
      <c r="T1187" s="14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11">
        <f t="shared" si="74"/>
        <v>42123.655034722215</v>
      </c>
      <c r="T1188" s="14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11">
        <f t="shared" si="74"/>
        <v>42109.686608796292</v>
      </c>
      <c r="T1189" s="14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11">
        <f t="shared" si="74"/>
        <v>42711.492361111108</v>
      </c>
      <c r="T1190" s="14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11">
        <f t="shared" si="74"/>
        <v>42529.770775462959</v>
      </c>
      <c r="T1191" s="14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11">
        <f t="shared" si="74"/>
        <v>41852.457465277774</v>
      </c>
      <c r="T1192" s="14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11">
        <f t="shared" si="74"/>
        <v>42419.395370370366</v>
      </c>
      <c r="T1193" s="14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11">
        <f t="shared" si="74"/>
        <v>42747.298356481479</v>
      </c>
      <c r="T1194" s="14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11">
        <f t="shared" si="74"/>
        <v>42409.567743055559</v>
      </c>
      <c r="T1195" s="14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11">
        <f t="shared" si="74"/>
        <v>42072.27984953703</v>
      </c>
      <c r="T1196" s="14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11">
        <f t="shared" si="74"/>
        <v>42298.139502314814</v>
      </c>
      <c r="T1197" s="14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11">
        <f t="shared" si="74"/>
        <v>42326.610405092586</v>
      </c>
      <c r="T1198" s="14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11">
        <f t="shared" si="74"/>
        <v>42503.456412037034</v>
      </c>
      <c r="T1199" s="14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11">
        <f t="shared" si="74"/>
        <v>42333.410717592589</v>
      </c>
      <c r="T1200" s="14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11">
        <f t="shared" si="74"/>
        <v>42161.562499999993</v>
      </c>
      <c r="T1201" s="14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11">
        <f t="shared" si="74"/>
        <v>42089.269166666665</v>
      </c>
      <c r="T1202" s="14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11">
        <f t="shared" si="74"/>
        <v>42536.398680555554</v>
      </c>
      <c r="T1203" s="14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11">
        <f t="shared" si="74"/>
        <v>42152.080486111103</v>
      </c>
      <c r="T1204" s="14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11">
        <f t="shared" si="74"/>
        <v>42125.4065625</v>
      </c>
      <c r="T1205" s="14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11">
        <f t="shared" si="74"/>
        <v>42297.539733796293</v>
      </c>
      <c r="T1206" s="14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11">
        <f t="shared" si="74"/>
        <v>42138.298043981478</v>
      </c>
      <c r="T1207" s="14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11">
        <f t="shared" si="74"/>
        <v>42772.567743055559</v>
      </c>
      <c r="T1208" s="14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11">
        <f t="shared" si="74"/>
        <v>42430.221909722219</v>
      </c>
      <c r="T1209" s="14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11">
        <f t="shared" si="74"/>
        <v>42423.500740740739</v>
      </c>
      <c r="T1210" s="14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11">
        <f t="shared" si="74"/>
        <v>42761.637789351851</v>
      </c>
      <c r="T1211" s="14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11">
        <f t="shared" si="74"/>
        <v>42132.733472222222</v>
      </c>
      <c r="T1212" s="14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11">
        <f t="shared" si="74"/>
        <v>42515.658113425925</v>
      </c>
      <c r="T1213" s="14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11">
        <f t="shared" si="74"/>
        <v>42318.741840277777</v>
      </c>
      <c r="T1214" s="14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11">
        <f t="shared" si="74"/>
        <v>42731.547453703701</v>
      </c>
      <c r="T1215" s="14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11">
        <f t="shared" si="74"/>
        <v>42104.632002314807</v>
      </c>
      <c r="T1216" s="14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11">
        <f t="shared" si="74"/>
        <v>41759.714768518512</v>
      </c>
      <c r="T1217" s="14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11">
        <f t="shared" si="74"/>
        <v>42247.408067129632</v>
      </c>
      <c r="T1218" s="14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(((J1219/60)/60)/24)+DATE(1970,1,1)+(-5/24)</f>
        <v>42535.6011574074</v>
      </c>
      <c r="T1219" s="14">
        <f t="shared" ref="T1219:T1282" si="7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11">
        <f t="shared" si="78"/>
        <v>42278.453703703701</v>
      </c>
      <c r="T1220" s="14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11">
        <f t="shared" si="78"/>
        <v>42633.253622685181</v>
      </c>
      <c r="T1221" s="14">
        <f t="shared" si="7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11">
        <f t="shared" si="78"/>
        <v>42211.420277777775</v>
      </c>
      <c r="T1222" s="14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11">
        <f t="shared" si="78"/>
        <v>42680.267222222225</v>
      </c>
      <c r="T1223" s="14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11">
        <f t="shared" si="78"/>
        <v>42430.512118055551</v>
      </c>
      <c r="T1224" s="14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11">
        <f t="shared" si="78"/>
        <v>42653.968854166662</v>
      </c>
      <c r="T1225" s="14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11">
        <f t="shared" si="78"/>
        <v>41736.341458333329</v>
      </c>
      <c r="T1226" s="14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11">
        <f t="shared" si="78"/>
        <v>41509.697662037033</v>
      </c>
      <c r="T1227" s="14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11">
        <f t="shared" si="78"/>
        <v>41715.666446759256</v>
      </c>
      <c r="T1228" s="14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1">
        <f t="shared" si="78"/>
        <v>41827.710833333331</v>
      </c>
      <c r="T1229" s="14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11">
        <f t="shared" si="78"/>
        <v>40754.520925925921</v>
      </c>
      <c r="T1230" s="14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11">
        <f t="shared" si="78"/>
        <v>40985.251469907402</v>
      </c>
      <c r="T1231" s="14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1">
        <f t="shared" si="78"/>
        <v>40568.764236111107</v>
      </c>
      <c r="T1232" s="14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1">
        <f t="shared" si="78"/>
        <v>42193.733425925922</v>
      </c>
      <c r="T1233" s="14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11">
        <f t="shared" si="78"/>
        <v>41506.639699074076</v>
      </c>
      <c r="T1234" s="14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11">
        <f t="shared" si="78"/>
        <v>40939.740439814814</v>
      </c>
      <c r="T1235" s="14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1">
        <f t="shared" si="78"/>
        <v>42007.580347222225</v>
      </c>
      <c r="T1236" s="14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11">
        <f t="shared" si="78"/>
        <v>41582.927071759259</v>
      </c>
      <c r="T1237" s="14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1">
        <f t="shared" si="78"/>
        <v>41110.47180555555</v>
      </c>
      <c r="T1238" s="14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1">
        <f t="shared" si="78"/>
        <v>41125.074826388889</v>
      </c>
      <c r="T1239" s="14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11">
        <f t="shared" si="78"/>
        <v>40731.402037037034</v>
      </c>
      <c r="T1240" s="14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1">
        <f t="shared" si="78"/>
        <v>40883.754247685181</v>
      </c>
      <c r="T1241" s="14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11">
        <f t="shared" si="78"/>
        <v>41408.831678240742</v>
      </c>
      <c r="T1242" s="14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11">
        <f t="shared" si="78"/>
        <v>41923.629398148143</v>
      </c>
      <c r="T1243" s="14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11">
        <f t="shared" si="78"/>
        <v>40781.957199074073</v>
      </c>
      <c r="T1244" s="14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11">
        <f t="shared" si="78"/>
        <v>40671.670960648145</v>
      </c>
      <c r="T1245" s="14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11">
        <f t="shared" si="78"/>
        <v>41355.617164351846</v>
      </c>
      <c r="T1246" s="14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11">
        <f t="shared" si="78"/>
        <v>41774.391597222217</v>
      </c>
      <c r="T1247" s="14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11">
        <f t="shared" si="78"/>
        <v>40837.835057870368</v>
      </c>
      <c r="T1248" s="14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11">
        <f t="shared" si="78"/>
        <v>41370.083969907406</v>
      </c>
      <c r="T1249" s="14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11">
        <f t="shared" si="78"/>
        <v>41767.448530092588</v>
      </c>
      <c r="T1250" s="14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11">
        <f t="shared" si="78"/>
        <v>41067.532534722224</v>
      </c>
      <c r="T1251" s="14">
        <f t="shared" si="7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11">
        <f t="shared" si="78"/>
        <v>41843.434386574074</v>
      </c>
      <c r="T1252" s="14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11">
        <f t="shared" si="78"/>
        <v>40751.606099537035</v>
      </c>
      <c r="T1253" s="14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11">
        <f t="shared" si="78"/>
        <v>41543.779733796291</v>
      </c>
      <c r="T1254" s="14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11">
        <f t="shared" si="78"/>
        <v>41855.575312499997</v>
      </c>
      <c r="T1255" s="14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11">
        <f t="shared" si="78"/>
        <v>40487.413032407407</v>
      </c>
      <c r="T1256" s="14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11">
        <f t="shared" si="78"/>
        <v>41579.637175925927</v>
      </c>
      <c r="T1257" s="14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11">
        <f t="shared" si="78"/>
        <v>40921.711006944446</v>
      </c>
      <c r="T1258" s="14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11">
        <f t="shared" si="78"/>
        <v>40586.877199074072</v>
      </c>
      <c r="T1259" s="14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11">
        <f t="shared" si="78"/>
        <v>41487.402916666666</v>
      </c>
      <c r="T1260" s="14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11">
        <f t="shared" si="78"/>
        <v>41766.762314814812</v>
      </c>
      <c r="T1261" s="14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11">
        <f t="shared" si="78"/>
        <v>41666.63449074074</v>
      </c>
      <c r="T1262" s="14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11">
        <f t="shared" si="78"/>
        <v>41638.134571759256</v>
      </c>
      <c r="T1263" s="14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11">
        <f t="shared" si="78"/>
        <v>41656.554305555554</v>
      </c>
      <c r="T1264" s="14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11">
        <f t="shared" si="78"/>
        <v>41691.875810185185</v>
      </c>
      <c r="T1265" s="14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11">
        <f t="shared" si="78"/>
        <v>41547.454664351848</v>
      </c>
      <c r="T1266" s="14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11">
        <f t="shared" si="78"/>
        <v>40465.446932870364</v>
      </c>
      <c r="T1267" s="14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11">
        <f t="shared" si="78"/>
        <v>41620.668344907404</v>
      </c>
      <c r="T1268" s="14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11">
        <f t="shared" si="78"/>
        <v>41449.376828703702</v>
      </c>
      <c r="T1269" s="14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11">
        <f t="shared" si="78"/>
        <v>41507.637118055551</v>
      </c>
      <c r="T1270" s="14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11">
        <f t="shared" si="78"/>
        <v>42445.614722222213</v>
      </c>
      <c r="T1271" s="14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11">
        <f t="shared" si="78"/>
        <v>40933.648634259262</v>
      </c>
      <c r="T1272" s="14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11">
        <f t="shared" si="78"/>
        <v>41561.475219907406</v>
      </c>
      <c r="T1273" s="14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11">
        <f t="shared" si="78"/>
        <v>40274.536793981482</v>
      </c>
      <c r="T1274" s="14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11">
        <f t="shared" si="78"/>
        <v>41852.521886574068</v>
      </c>
      <c r="T1275" s="14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11">
        <f t="shared" si="78"/>
        <v>41116.481770833328</v>
      </c>
      <c r="T1276" s="14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11">
        <f t="shared" si="78"/>
        <v>41458.659571759257</v>
      </c>
      <c r="T1277" s="14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11">
        <f t="shared" si="78"/>
        <v>40007.49591435185</v>
      </c>
      <c r="T1278" s="14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11">
        <f t="shared" si="78"/>
        <v>41121.35355324074</v>
      </c>
      <c r="T1279" s="14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11">
        <f t="shared" si="78"/>
        <v>41786.346828703703</v>
      </c>
      <c r="T1280" s="14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11">
        <f t="shared" si="78"/>
        <v>41681.890856481477</v>
      </c>
      <c r="T1281" s="14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11">
        <f t="shared" si="78"/>
        <v>40513.54923611111</v>
      </c>
      <c r="T1282" s="14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(((J1283/60)/60)/24)+DATE(1970,1,1)+(-5/24)</f>
        <v>41463.535138888888</v>
      </c>
      <c r="T1283" s="14">
        <f t="shared" ref="T1283:T1346" si="83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11">
        <f t="shared" si="82"/>
        <v>41586.266840277778</v>
      </c>
      <c r="T1284" s="14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11">
        <f t="shared" si="82"/>
        <v>41320.50913194444</v>
      </c>
      <c r="T1285" s="14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11">
        <f t="shared" si="82"/>
        <v>42712.026412037034</v>
      </c>
      <c r="T1286" s="14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11">
        <f t="shared" si="82"/>
        <v>42160.374710648146</v>
      </c>
      <c r="T1287" s="14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11">
        <f t="shared" si="82"/>
        <v>42039.176238425927</v>
      </c>
      <c r="T1288" s="14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11">
        <f t="shared" si="82"/>
        <v>42107.412685185183</v>
      </c>
      <c r="T1289" s="14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11">
        <f t="shared" si="82"/>
        <v>42560.946331018517</v>
      </c>
      <c r="T1290" s="14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11">
        <f t="shared" si="82"/>
        <v>42708.926446759251</v>
      </c>
      <c r="T1291" s="14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11">
        <f t="shared" si="82"/>
        <v>42086.406608796293</v>
      </c>
      <c r="T1292" s="14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11">
        <f t="shared" si="82"/>
        <v>42064.444340277776</v>
      </c>
      <c r="T1293" s="14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11">
        <f t="shared" si="82"/>
        <v>42256.555879629632</v>
      </c>
      <c r="T1294" s="14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11">
        <f t="shared" si="82"/>
        <v>42292.492719907408</v>
      </c>
      <c r="T1295" s="14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11">
        <f t="shared" si="82"/>
        <v>42278.245335648149</v>
      </c>
      <c r="T1296" s="14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11">
        <f t="shared" si="82"/>
        <v>42184.364548611113</v>
      </c>
      <c r="T1297" s="14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11">
        <f t="shared" si="82"/>
        <v>42422.842280092591</v>
      </c>
      <c r="T1298" s="14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11">
        <f t="shared" si="82"/>
        <v>42461.538865740738</v>
      </c>
      <c r="T1299" s="14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11">
        <f t="shared" si="82"/>
        <v>42458.472592592596</v>
      </c>
      <c r="T1300" s="14">
        <f t="shared" si="83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11">
        <f t="shared" si="82"/>
        <v>42169.606006944443</v>
      </c>
      <c r="T1301" s="14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11">
        <f t="shared" si="82"/>
        <v>42483.466874999998</v>
      </c>
      <c r="T1302" s="14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11">
        <f t="shared" si="82"/>
        <v>42195.541412037033</v>
      </c>
      <c r="T1303" s="14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11">
        <f t="shared" si="82"/>
        <v>42674.849664351852</v>
      </c>
      <c r="T1304" s="14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11">
        <f t="shared" si="82"/>
        <v>42566.232870370368</v>
      </c>
      <c r="T1305" s="14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11">
        <f t="shared" si="82"/>
        <v>42746.986168981479</v>
      </c>
      <c r="T1306" s="14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11">
        <f t="shared" si="82"/>
        <v>42543.457268518519</v>
      </c>
      <c r="T1307" s="14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11">
        <f t="shared" si="82"/>
        <v>41947.249236111107</v>
      </c>
      <c r="T1308" s="14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11">
        <f t="shared" si="82"/>
        <v>42387.294895833329</v>
      </c>
      <c r="T1309" s="14">
        <f t="shared" si="83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11">
        <f t="shared" si="82"/>
        <v>42611.405231481483</v>
      </c>
      <c r="T1310" s="14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11">
        <f t="shared" si="82"/>
        <v>42257.674398148149</v>
      </c>
      <c r="T1311" s="14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11">
        <f t="shared" si="82"/>
        <v>42556.458912037029</v>
      </c>
      <c r="T1312" s="14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11">
        <f t="shared" si="82"/>
        <v>42669.593969907401</v>
      </c>
      <c r="T1313" s="14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11">
        <f t="shared" si="82"/>
        <v>42082.494467592587</v>
      </c>
      <c r="T1314" s="14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11">
        <f t="shared" si="82"/>
        <v>42402.50131944444</v>
      </c>
      <c r="T1315" s="14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11">
        <f t="shared" si="82"/>
        <v>42604.461342592585</v>
      </c>
      <c r="T1316" s="14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11">
        <f t="shared" si="82"/>
        <v>42278.289907407401</v>
      </c>
      <c r="T1317" s="14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11">
        <f t="shared" si="82"/>
        <v>42393.753576388881</v>
      </c>
      <c r="T1318" s="14">
        <f t="shared" si="83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11">
        <f t="shared" si="82"/>
        <v>42520.027152777773</v>
      </c>
      <c r="T1319" s="14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11">
        <f t="shared" si="82"/>
        <v>41984.835324074076</v>
      </c>
      <c r="T1320" s="14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11">
        <f t="shared" si="82"/>
        <v>41816.603761574072</v>
      </c>
      <c r="T1321" s="14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11">
        <f t="shared" si="82"/>
        <v>42705.482013888883</v>
      </c>
      <c r="T1322" s="14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11">
        <f t="shared" si="82"/>
        <v>42697.540937499994</v>
      </c>
      <c r="T1323" s="14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11">
        <f t="shared" si="82"/>
        <v>42115.448206018518</v>
      </c>
      <c r="T1324" s="14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11">
        <f t="shared" si="82"/>
        <v>42451.490115740737</v>
      </c>
      <c r="T1325" s="14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11">
        <f t="shared" si="82"/>
        <v>42626.425370370365</v>
      </c>
      <c r="T1326" s="14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11">
        <f t="shared" si="82"/>
        <v>42703.877719907403</v>
      </c>
      <c r="T1327" s="14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11">
        <f t="shared" si="82"/>
        <v>41974.583657407398</v>
      </c>
      <c r="T1328" s="14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11">
        <f t="shared" si="82"/>
        <v>42123.470312500001</v>
      </c>
      <c r="T1329" s="14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11">
        <f t="shared" si="82"/>
        <v>42612.434421296297</v>
      </c>
      <c r="T1330" s="14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11">
        <f t="shared" si="82"/>
        <v>41935.013252314813</v>
      </c>
      <c r="T1331" s="14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11">
        <f t="shared" si="82"/>
        <v>42522.068391203698</v>
      </c>
      <c r="T1332" s="14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11">
        <f t="shared" si="82"/>
        <v>42569.295763888884</v>
      </c>
      <c r="T1333" s="14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1">
        <f t="shared" si="82"/>
        <v>42731.851944444446</v>
      </c>
      <c r="T1334" s="14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1">
        <f t="shared" si="82"/>
        <v>41805.8984375</v>
      </c>
      <c r="T1335" s="14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11">
        <f t="shared" si="82"/>
        <v>42410.565821759257</v>
      </c>
      <c r="T1336" s="14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11">
        <f t="shared" si="82"/>
        <v>42313.728032407402</v>
      </c>
      <c r="T1337" s="14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11">
        <f t="shared" si="82"/>
        <v>41955.655416666668</v>
      </c>
      <c r="T1338" s="14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11">
        <f t="shared" si="82"/>
        <v>42767.368969907409</v>
      </c>
      <c r="T1339" s="14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11">
        <f t="shared" si="82"/>
        <v>42188.595289351848</v>
      </c>
      <c r="T1340" s="14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11">
        <f t="shared" si="82"/>
        <v>41936.438831018517</v>
      </c>
      <c r="T1341" s="14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1">
        <f t="shared" si="82"/>
        <v>41836.387187499997</v>
      </c>
      <c r="T1342" s="14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11">
        <f t="shared" si="82"/>
        <v>42612.415706018517</v>
      </c>
      <c r="T1343" s="14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11">
        <f t="shared" si="82"/>
        <v>42172.608090277768</v>
      </c>
      <c r="T1344" s="14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11">
        <f t="shared" si="82"/>
        <v>42542.318090277775</v>
      </c>
      <c r="T1345" s="14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11">
        <f t="shared" si="82"/>
        <v>42522.581469907404</v>
      </c>
      <c r="T1346" s="14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(((J1347/60)/60)/24)+DATE(1970,1,1)+(-5/24)</f>
        <v>41799.606006944443</v>
      </c>
      <c r="T1347" s="14">
        <f t="shared" ref="T1347:T1410" si="87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11">
        <f t="shared" si="86"/>
        <v>41421.867488425924</v>
      </c>
      <c r="T1348" s="14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11">
        <f t="shared" si="86"/>
        <v>42040.429687499993</v>
      </c>
      <c r="T1349" s="14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11">
        <f t="shared" si="86"/>
        <v>41963.29783564814</v>
      </c>
      <c r="T1350" s="14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11">
        <f t="shared" si="86"/>
        <v>42317.124247685184</v>
      </c>
      <c r="T1351" s="14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11">
        <f t="shared" si="86"/>
        <v>42333.804791666662</v>
      </c>
      <c r="T1352" s="14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11">
        <f t="shared" si="86"/>
        <v>42382.531759259255</v>
      </c>
      <c r="T1353" s="14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11">
        <f t="shared" si="86"/>
        <v>42200.369976851849</v>
      </c>
      <c r="T1354" s="14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11">
        <f t="shared" si="86"/>
        <v>41308.909583333334</v>
      </c>
      <c r="T1355" s="14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11">
        <f t="shared" si="86"/>
        <v>42502.599293981482</v>
      </c>
      <c r="T1356" s="14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11">
        <f t="shared" si="86"/>
        <v>41213.046354166661</v>
      </c>
      <c r="T1357" s="14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11">
        <f t="shared" si="86"/>
        <v>41429.830555555556</v>
      </c>
      <c r="T1358" s="14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11">
        <f t="shared" si="86"/>
        <v>41304.753900462958</v>
      </c>
      <c r="T1359" s="14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11">
        <f t="shared" si="86"/>
        <v>40689.362534722219</v>
      </c>
      <c r="T1360" s="14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11">
        <f t="shared" si="86"/>
        <v>40668.606365740736</v>
      </c>
      <c r="T1361" s="14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11">
        <f t="shared" si="86"/>
        <v>41095.692361111105</v>
      </c>
      <c r="T1362" s="14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11">
        <f t="shared" si="86"/>
        <v>41781.508935185186</v>
      </c>
      <c r="T1363" s="14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11">
        <f t="shared" si="86"/>
        <v>41464.726053240738</v>
      </c>
      <c r="T1364" s="14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11">
        <f t="shared" si="86"/>
        <v>42396.635729166665</v>
      </c>
      <c r="T1365" s="14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11">
        <f t="shared" si="86"/>
        <v>41951.487337962957</v>
      </c>
      <c r="T1366" s="14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11">
        <f t="shared" si="86"/>
        <v>42049.524907407402</v>
      </c>
      <c r="T1367" s="14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11">
        <f t="shared" si="86"/>
        <v>41924.787766203699</v>
      </c>
      <c r="T1368" s="14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11">
        <f t="shared" si="86"/>
        <v>42291.794560185182</v>
      </c>
      <c r="T1369" s="14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11">
        <f t="shared" si="86"/>
        <v>42145.982569444437</v>
      </c>
      <c r="T1370" s="14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11">
        <f t="shared" si="86"/>
        <v>41710.385949074072</v>
      </c>
      <c r="T1371" s="14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11">
        <f t="shared" si="86"/>
        <v>41547.795023148145</v>
      </c>
      <c r="T1372" s="14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11">
        <f t="shared" si="86"/>
        <v>42101.550254629627</v>
      </c>
      <c r="T1373" s="14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11">
        <f t="shared" si="86"/>
        <v>41072.53162037037</v>
      </c>
      <c r="T1374" s="14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11">
        <f t="shared" si="86"/>
        <v>42704.743437499994</v>
      </c>
      <c r="T1375" s="14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11">
        <f t="shared" si="86"/>
        <v>42423.953564814808</v>
      </c>
      <c r="T1376" s="14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11">
        <f t="shared" si="86"/>
        <v>42719.857858796291</v>
      </c>
      <c r="T1377" s="14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11">
        <f t="shared" si="86"/>
        <v>42677.460717592585</v>
      </c>
      <c r="T1378" s="14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11">
        <f t="shared" si="86"/>
        <v>42747.01122685185</v>
      </c>
      <c r="T1379" s="14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11">
        <f t="shared" si="86"/>
        <v>42568.551041666658</v>
      </c>
      <c r="T1380" s="14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11">
        <f t="shared" si="86"/>
        <v>42130.28328703704</v>
      </c>
      <c r="T1381" s="14">
        <f t="shared" si="87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11">
        <f t="shared" si="86"/>
        <v>42141.554467592585</v>
      </c>
      <c r="T1382" s="14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11">
        <f t="shared" si="86"/>
        <v>42703.006076388883</v>
      </c>
      <c r="T1383" s="14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11">
        <f t="shared" si="86"/>
        <v>41370.591851851852</v>
      </c>
      <c r="T1384" s="14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11">
        <f t="shared" si="86"/>
        <v>42706.866643518515</v>
      </c>
      <c r="T1385" s="14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11">
        <f t="shared" si="86"/>
        <v>42160.526874999996</v>
      </c>
      <c r="T1386" s="14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11">
        <f t="shared" si="86"/>
        <v>42433.480567129627</v>
      </c>
      <c r="T1387" s="14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11">
        <f t="shared" si="86"/>
        <v>42184.438530092586</v>
      </c>
      <c r="T1388" s="14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11">
        <f t="shared" si="86"/>
        <v>42126.712905092594</v>
      </c>
      <c r="T1389" s="14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11">
        <f t="shared" si="86"/>
        <v>42634.406446759262</v>
      </c>
      <c r="T1390" s="14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11">
        <f t="shared" si="86"/>
        <v>42565.272650462961</v>
      </c>
      <c r="T1391" s="14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11">
        <f t="shared" si="86"/>
        <v>42087.594976851848</v>
      </c>
      <c r="T1392" s="14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11">
        <f t="shared" si="86"/>
        <v>42193.442337962959</v>
      </c>
      <c r="T1393" s="14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11">
        <f t="shared" si="86"/>
        <v>42400.946597222217</v>
      </c>
      <c r="T1394" s="14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11">
        <f t="shared" si="86"/>
        <v>42553.473645833328</v>
      </c>
      <c r="T1395" s="14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11">
        <f t="shared" si="86"/>
        <v>42751.936643518515</v>
      </c>
      <c r="T1396" s="14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11">
        <f t="shared" si="86"/>
        <v>42719.700011574074</v>
      </c>
      <c r="T1397" s="14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11">
        <f t="shared" si="86"/>
        <v>42018.790300925924</v>
      </c>
      <c r="T1398" s="14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11">
        <f t="shared" si="86"/>
        <v>42640.709606481476</v>
      </c>
      <c r="T1399" s="14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11">
        <f t="shared" si="86"/>
        <v>42526.665902777771</v>
      </c>
      <c r="T1400" s="14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11">
        <f t="shared" si="86"/>
        <v>41888.795983796292</v>
      </c>
      <c r="T1401" s="14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11">
        <f t="shared" si="86"/>
        <v>42498.132789351854</v>
      </c>
      <c r="T1402" s="14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11">
        <f t="shared" si="86"/>
        <v>41399.787893518514</v>
      </c>
      <c r="T1403" s="14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11">
        <f t="shared" si="86"/>
        <v>42064.845034722217</v>
      </c>
      <c r="T1404" s="14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11">
        <f t="shared" si="86"/>
        <v>41450.854571759257</v>
      </c>
      <c r="T1405" s="14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11">
        <f t="shared" si="86"/>
        <v>42032.30190972222</v>
      </c>
      <c r="T1406" s="14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11">
        <f t="shared" si="86"/>
        <v>41941.472233796296</v>
      </c>
      <c r="T1407" s="14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11">
        <f t="shared" si="86"/>
        <v>42297.224618055552</v>
      </c>
      <c r="T1408" s="14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11">
        <f t="shared" si="86"/>
        <v>41838.32844907407</v>
      </c>
      <c r="T1409" s="14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12</v>
      </c>
      <c r="Q1410" t="s">
        <v>8322</v>
      </c>
      <c r="R1410" t="s">
        <v>8341</v>
      </c>
      <c r="S1410" s="11">
        <f t="shared" si="86"/>
        <v>42291.663842592585</v>
      </c>
      <c r="T1410" s="14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(((J1411/60)/60)/24)+DATE(1970,1,1)+(-5/24)</f>
        <v>41944.925173611111</v>
      </c>
      <c r="T1411" s="14">
        <f t="shared" ref="T1411:T1474" si="91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11">
        <f t="shared" si="90"/>
        <v>42479.110185185178</v>
      </c>
      <c r="T1412" s="14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11">
        <f t="shared" si="90"/>
        <v>42012.850694444445</v>
      </c>
      <c r="T1413" s="14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11">
        <f t="shared" si="90"/>
        <v>41946.855312499996</v>
      </c>
      <c r="T1414" s="14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11">
        <f t="shared" si="90"/>
        <v>42360.228819444441</v>
      </c>
      <c r="T1415" s="14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11">
        <f t="shared" si="90"/>
        <v>42708.044756944444</v>
      </c>
      <c r="T1416" s="14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11">
        <f t="shared" si="90"/>
        <v>42192.467488425922</v>
      </c>
      <c r="T1417" s="14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1">
        <f t="shared" si="90"/>
        <v>42299.717812499999</v>
      </c>
      <c r="T1418" s="14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11">
        <f t="shared" si="90"/>
        <v>42231.941828703704</v>
      </c>
      <c r="T1419" s="14">
        <f t="shared" si="91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11">
        <f t="shared" si="90"/>
        <v>42395.248078703698</v>
      </c>
      <c r="T1420" s="14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11">
        <f t="shared" si="90"/>
        <v>42622.24790509259</v>
      </c>
      <c r="T1421" s="14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11">
        <f t="shared" si="90"/>
        <v>42524.459328703706</v>
      </c>
      <c r="T1422" s="14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11">
        <f t="shared" si="90"/>
        <v>42013.707280092589</v>
      </c>
      <c r="T1423" s="14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11">
        <f t="shared" si="90"/>
        <v>42604.031296296293</v>
      </c>
      <c r="T1424" s="14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11">
        <f t="shared" si="90"/>
        <v>42340.151979166665</v>
      </c>
      <c r="T1425" s="14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11">
        <f t="shared" si="90"/>
        <v>42676.509282407402</v>
      </c>
      <c r="T1426" s="14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1">
        <f t="shared" si="90"/>
        <v>42092.923136574071</v>
      </c>
      <c r="T1427" s="14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1">
        <f t="shared" si="90"/>
        <v>42180.181944444441</v>
      </c>
      <c r="T1428" s="14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11">
        <f t="shared" si="90"/>
        <v>42601.643344907403</v>
      </c>
      <c r="T1429" s="14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11">
        <f t="shared" si="90"/>
        <v>42432.171493055554</v>
      </c>
      <c r="T1430" s="14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1">
        <f t="shared" si="90"/>
        <v>42073.852337962955</v>
      </c>
      <c r="T1431" s="14">
        <f t="shared" si="91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11">
        <f t="shared" si="90"/>
        <v>41961.605185185181</v>
      </c>
      <c r="T1432" s="14">
        <f t="shared" si="91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11">
        <f t="shared" si="90"/>
        <v>42304.002499999995</v>
      </c>
      <c r="T1433" s="14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1">
        <f t="shared" si="90"/>
        <v>42175.572083333333</v>
      </c>
      <c r="T1434" s="14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11">
        <f t="shared" si="90"/>
        <v>42673.417534722219</v>
      </c>
      <c r="T1435" s="14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11">
        <f t="shared" si="90"/>
        <v>42142.558773148143</v>
      </c>
      <c r="T1436" s="14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11">
        <f t="shared" si="90"/>
        <v>42258.57199074074</v>
      </c>
      <c r="T1437" s="14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11">
        <f t="shared" si="90"/>
        <v>42391.141863425924</v>
      </c>
      <c r="T1438" s="14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11">
        <f t="shared" si="90"/>
        <v>41796.32336805555</v>
      </c>
      <c r="T1439" s="14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11">
        <f t="shared" si="90"/>
        <v>42457.663182870368</v>
      </c>
      <c r="T1440" s="14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11">
        <f t="shared" si="90"/>
        <v>42040.621539351843</v>
      </c>
      <c r="T1441" s="14">
        <f t="shared" si="91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11">
        <f t="shared" si="90"/>
        <v>42486.540081018517</v>
      </c>
      <c r="T1442" s="14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11">
        <f t="shared" si="90"/>
        <v>42198.557511574072</v>
      </c>
      <c r="T1443" s="14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1">
        <f t="shared" si="90"/>
        <v>42485.437013888884</v>
      </c>
      <c r="T1444" s="14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1">
        <f t="shared" si="90"/>
        <v>42707.71769675926</v>
      </c>
      <c r="T1445" s="14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1">
        <f t="shared" si="90"/>
        <v>42199.665069444447</v>
      </c>
      <c r="T1446" s="14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1">
        <f t="shared" si="90"/>
        <v>42139.333969907406</v>
      </c>
      <c r="T1447" s="14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1">
        <f t="shared" si="90"/>
        <v>42461.239328703705</v>
      </c>
      <c r="T1448" s="14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11">
        <f t="shared" si="90"/>
        <v>42529.52238425926</v>
      </c>
      <c r="T1449" s="14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1">
        <f t="shared" si="90"/>
        <v>42115.728217592587</v>
      </c>
      <c r="T1450" s="14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1">
        <f t="shared" si="90"/>
        <v>42086.603067129625</v>
      </c>
      <c r="T1451" s="14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11">
        <f t="shared" si="90"/>
        <v>42389.962928240733</v>
      </c>
      <c r="T1452" s="14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11">
        <f t="shared" si="90"/>
        <v>41931.75068287037</v>
      </c>
      <c r="T1453" s="14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1">
        <f t="shared" si="90"/>
        <v>41818.494942129626</v>
      </c>
      <c r="T1454" s="14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1">
        <f t="shared" si="90"/>
        <v>42795.487812499996</v>
      </c>
      <c r="T1455" s="14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11">
        <f t="shared" si="90"/>
        <v>42463.658333333333</v>
      </c>
      <c r="T1456" s="14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11">
        <f t="shared" si="90"/>
        <v>41832.46435185185</v>
      </c>
      <c r="T1457" s="14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11">
        <f t="shared" si="90"/>
        <v>42708.460243055553</v>
      </c>
      <c r="T1458" s="14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1">
        <f t="shared" si="90"/>
        <v>42289.688009259255</v>
      </c>
      <c r="T1459" s="14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1">
        <f t="shared" si="90"/>
        <v>41831.49722222222</v>
      </c>
      <c r="T1460" s="14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1">
        <f t="shared" si="90"/>
        <v>42311.996481481481</v>
      </c>
      <c r="T1461" s="14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1">
        <f t="shared" si="90"/>
        <v>41915.688634259255</v>
      </c>
      <c r="T1462" s="14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11">
        <f t="shared" si="90"/>
        <v>41899.436967592592</v>
      </c>
      <c r="T1463" s="14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11">
        <f t="shared" si="90"/>
        <v>41344.454525462963</v>
      </c>
      <c r="T1464" s="14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11">
        <f t="shared" si="90"/>
        <v>41326.702986111108</v>
      </c>
      <c r="T1465" s="14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11">
        <f t="shared" si="90"/>
        <v>41291.453217592592</v>
      </c>
      <c r="T1466" s="14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11">
        <f t="shared" si="90"/>
        <v>40959.526064814811</v>
      </c>
      <c r="T1467" s="14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11">
        <f t="shared" si="90"/>
        <v>42339.963726851849</v>
      </c>
      <c r="T1468" s="14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11">
        <f t="shared" si="90"/>
        <v>40933.593576388885</v>
      </c>
      <c r="T1469" s="14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11">
        <f t="shared" si="90"/>
        <v>40645.806122685186</v>
      </c>
      <c r="T1470" s="14">
        <f t="shared" si="91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11">
        <f t="shared" si="90"/>
        <v>41290.390150462961</v>
      </c>
      <c r="T1471" s="14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11">
        <f t="shared" si="90"/>
        <v>41250.618784722217</v>
      </c>
      <c r="T1472" s="14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11">
        <f t="shared" si="90"/>
        <v>42073.749236111107</v>
      </c>
      <c r="T1473" s="14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11">
        <f t="shared" si="90"/>
        <v>41533.33452546296</v>
      </c>
      <c r="T1474" s="14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(((J1475/60)/60)/24)+DATE(1970,1,1)+(-5/24)</f>
        <v>40939.771284722221</v>
      </c>
      <c r="T1475" s="14">
        <f t="shared" ref="T1475:T1538" si="95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11">
        <f t="shared" si="94"/>
        <v>41500.519583333327</v>
      </c>
      <c r="T1476" s="14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11">
        <f t="shared" si="94"/>
        <v>41960.514618055553</v>
      </c>
      <c r="T1477" s="14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11">
        <f t="shared" si="94"/>
        <v>40765.833587962959</v>
      </c>
      <c r="T1478" s="14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11">
        <f t="shared" si="94"/>
        <v>40840.407453703701</v>
      </c>
      <c r="T1479" s="14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11">
        <f t="shared" si="94"/>
        <v>41394.663344907407</v>
      </c>
      <c r="T1480" s="14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11">
        <f t="shared" si="94"/>
        <v>41754.536909722221</v>
      </c>
      <c r="T1481" s="14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11">
        <f t="shared" si="94"/>
        <v>41464.725682870368</v>
      </c>
      <c r="T1482" s="14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11">
        <f t="shared" si="94"/>
        <v>41550.714641203704</v>
      </c>
      <c r="T1483" s="14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11">
        <f t="shared" si="94"/>
        <v>41136.649722222224</v>
      </c>
      <c r="T1484" s="14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11">
        <f t="shared" si="94"/>
        <v>42547.984664351847</v>
      </c>
      <c r="T1485" s="14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1">
        <f t="shared" si="94"/>
        <v>41052.992627314808</v>
      </c>
      <c r="T1486" s="14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11">
        <f t="shared" si="94"/>
        <v>42130.587650462963</v>
      </c>
      <c r="T1487" s="14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11">
        <f t="shared" si="94"/>
        <v>42031.960196759253</v>
      </c>
      <c r="T1488" s="14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1">
        <f t="shared" si="94"/>
        <v>42554.709155092591</v>
      </c>
      <c r="T1489" s="14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11">
        <f t="shared" si="94"/>
        <v>41614.354861111111</v>
      </c>
      <c r="T1490" s="14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1">
        <f t="shared" si="94"/>
        <v>41198.403379629628</v>
      </c>
      <c r="T1491" s="14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11">
        <f t="shared" si="94"/>
        <v>41520.352708333332</v>
      </c>
      <c r="T1492" s="14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11">
        <f t="shared" si="94"/>
        <v>41991.505127314813</v>
      </c>
      <c r="T1493" s="14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11">
        <f t="shared" si="94"/>
        <v>40682.676458333335</v>
      </c>
      <c r="T1494" s="14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1">
        <f t="shared" si="94"/>
        <v>41411.658275462964</v>
      </c>
      <c r="T1495" s="14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11">
        <f t="shared" si="94"/>
        <v>42067.514039351845</v>
      </c>
      <c r="T1496" s="14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1">
        <f t="shared" si="94"/>
        <v>40752.581377314811</v>
      </c>
      <c r="T1497" s="14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1">
        <f t="shared" si="94"/>
        <v>41838.266886574071</v>
      </c>
      <c r="T1498" s="14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11">
        <f t="shared" si="94"/>
        <v>41444.434282407405</v>
      </c>
      <c r="T1499" s="14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11">
        <f t="shared" si="94"/>
        <v>41840.775208333333</v>
      </c>
      <c r="T1500" s="14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11">
        <f t="shared" si="94"/>
        <v>42526.798993055556</v>
      </c>
      <c r="T1501" s="14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11">
        <f t="shared" si="94"/>
        <v>41365.69626157407</v>
      </c>
      <c r="T1502" s="14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11">
        <f t="shared" si="94"/>
        <v>42163.3752662037</v>
      </c>
      <c r="T1503" s="14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11">
        <f t="shared" si="94"/>
        <v>42426.33425925926</v>
      </c>
      <c r="T1504" s="14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11">
        <f t="shared" si="94"/>
        <v>42606.13890046296</v>
      </c>
      <c r="T1505" s="14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11">
        <f t="shared" si="94"/>
        <v>41772.44935185185</v>
      </c>
      <c r="T1506" s="14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11">
        <f t="shared" si="94"/>
        <v>42414.234988425924</v>
      </c>
      <c r="T1507" s="14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11">
        <f t="shared" si="94"/>
        <v>41814.577592592592</v>
      </c>
      <c r="T1508" s="14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11">
        <f t="shared" si="94"/>
        <v>40254.242002314815</v>
      </c>
      <c r="T1509" s="14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11">
        <f t="shared" si="94"/>
        <v>41786.406030092592</v>
      </c>
      <c r="T1510" s="14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11">
        <f t="shared" si="94"/>
        <v>42751.325057870366</v>
      </c>
      <c r="T1511" s="14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11">
        <f t="shared" si="94"/>
        <v>41809.176828703698</v>
      </c>
      <c r="T1512" s="14">
        <f t="shared" si="95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11">
        <f t="shared" si="94"/>
        <v>42296.375046296293</v>
      </c>
      <c r="T1513" s="14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11">
        <f t="shared" si="94"/>
        <v>42741.476145833331</v>
      </c>
      <c r="T1514" s="14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11">
        <f t="shared" si="94"/>
        <v>41806.42900462963</v>
      </c>
      <c r="T1515" s="14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11">
        <f t="shared" si="94"/>
        <v>42234.389351851853</v>
      </c>
      <c r="T1516" s="14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11">
        <f t="shared" si="94"/>
        <v>42415.04510416666</v>
      </c>
      <c r="T1517" s="14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11">
        <f t="shared" si="94"/>
        <v>42619.258009259262</v>
      </c>
      <c r="T1518" s="14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11">
        <f t="shared" si="94"/>
        <v>41948.358252314814</v>
      </c>
      <c r="T1519" s="14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11">
        <f t="shared" si="94"/>
        <v>41760.611712962964</v>
      </c>
      <c r="T1520" s="14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11">
        <f t="shared" si="94"/>
        <v>41782.533368055556</v>
      </c>
      <c r="T1521" s="14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11">
        <f t="shared" si="94"/>
        <v>41955.649456018517</v>
      </c>
      <c r="T1522" s="14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11">
        <f t="shared" si="94"/>
        <v>42492.959386574068</v>
      </c>
      <c r="T1523" s="14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11">
        <f t="shared" si="94"/>
        <v>41899.621979166666</v>
      </c>
      <c r="T1524" s="14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11">
        <f t="shared" si="94"/>
        <v>41964.543009259258</v>
      </c>
      <c r="T1525" s="14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11">
        <f t="shared" si="94"/>
        <v>42756.292708333327</v>
      </c>
      <c r="T1526" s="14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11">
        <f t="shared" si="94"/>
        <v>42570.494652777772</v>
      </c>
      <c r="T1527" s="14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11">
        <f t="shared" si="94"/>
        <v>42339.067673611113</v>
      </c>
      <c r="T1528" s="14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11">
        <f t="shared" si="94"/>
        <v>42780.392199074071</v>
      </c>
      <c r="T1529" s="14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11">
        <f t="shared" si="94"/>
        <v>42736.524560185186</v>
      </c>
      <c r="T1530" s="14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11">
        <f t="shared" si="94"/>
        <v>42052.420370370368</v>
      </c>
      <c r="T1531" s="14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11">
        <f t="shared" si="94"/>
        <v>42275.558969907412</v>
      </c>
      <c r="T1532" s="14">
        <f t="shared" si="95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11">
        <f t="shared" si="94"/>
        <v>41941.594050925924</v>
      </c>
      <c r="T1533" s="14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11">
        <f t="shared" si="94"/>
        <v>42391.266956018517</v>
      </c>
      <c r="T1534" s="14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11">
        <f t="shared" si="94"/>
        <v>42442.793715277774</v>
      </c>
      <c r="T1535" s="14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11">
        <f t="shared" si="94"/>
        <v>42221.465995370374</v>
      </c>
      <c r="T1536" s="14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11">
        <f t="shared" si="94"/>
        <v>42484.620729166665</v>
      </c>
      <c r="T1537" s="14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11">
        <f t="shared" si="94"/>
        <v>42213.593865740739</v>
      </c>
      <c r="T1538" s="14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(((J1539/60)/60)/24)+DATE(1970,1,1)+(-5/24)</f>
        <v>42552.106793981475</v>
      </c>
      <c r="T1539" s="14">
        <f t="shared" ref="T1539:T1602" si="9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11">
        <f t="shared" si="98"/>
        <v>41981.57372685185</v>
      </c>
      <c r="T1540" s="14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11">
        <f t="shared" si="98"/>
        <v>42705.710868055547</v>
      </c>
      <c r="T1541" s="14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11">
        <f t="shared" si="98"/>
        <v>41938.798796296294</v>
      </c>
      <c r="T1542" s="14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11">
        <f t="shared" si="98"/>
        <v>41974.503912037035</v>
      </c>
      <c r="T1543" s="14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11">
        <f t="shared" si="98"/>
        <v>42170.788194444445</v>
      </c>
      <c r="T1544" s="14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11">
        <f t="shared" si="98"/>
        <v>41935.301319444443</v>
      </c>
      <c r="T1545" s="14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1">
        <f t="shared" si="98"/>
        <v>42052.842870370368</v>
      </c>
      <c r="T1546" s="14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11">
        <f t="shared" si="98"/>
        <v>42031.676319444443</v>
      </c>
      <c r="T1547" s="14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11">
        <f t="shared" si="98"/>
        <v>41839.004618055551</v>
      </c>
      <c r="T1548" s="14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1">
        <f t="shared" si="98"/>
        <v>42782.218541666669</v>
      </c>
      <c r="T1549" s="14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11">
        <f t="shared" si="98"/>
        <v>42286.673842592594</v>
      </c>
      <c r="T1550" s="14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11">
        <f t="shared" si="98"/>
        <v>42280.927766203698</v>
      </c>
      <c r="T1551" s="14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11">
        <f t="shared" si="98"/>
        <v>42472.24113425926</v>
      </c>
      <c r="T1552" s="14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1">
        <f t="shared" si="98"/>
        <v>42121.616192129623</v>
      </c>
      <c r="T1553" s="14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11">
        <f t="shared" si="98"/>
        <v>41892.480416666665</v>
      </c>
      <c r="T1554" s="14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1">
        <f t="shared" si="98"/>
        <v>42219.074618055551</v>
      </c>
      <c r="T1555" s="14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1">
        <f t="shared" si="98"/>
        <v>42188.043865740743</v>
      </c>
      <c r="T1556" s="14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1">
        <f t="shared" si="98"/>
        <v>42241.405462962961</v>
      </c>
      <c r="T1557" s="14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11">
        <f t="shared" si="98"/>
        <v>42524.944722222215</v>
      </c>
      <c r="T1558" s="14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11">
        <f t="shared" si="98"/>
        <v>41871.444826388884</v>
      </c>
      <c r="T1559" s="14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11">
        <f t="shared" si="98"/>
        <v>42185.189340277771</v>
      </c>
      <c r="T1560" s="14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11">
        <f t="shared" si="98"/>
        <v>42107.844895833325</v>
      </c>
      <c r="T1561" s="14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11">
        <f t="shared" si="98"/>
        <v>41935.812418981477</v>
      </c>
      <c r="T1562" s="14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11">
        <f t="shared" si="98"/>
        <v>41554.833368055552</v>
      </c>
      <c r="T1563" s="14">
        <f t="shared" si="9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1">
        <f t="shared" si="98"/>
        <v>40079.357824074068</v>
      </c>
      <c r="T1564" s="14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11">
        <f t="shared" si="98"/>
        <v>41652.534155092588</v>
      </c>
      <c r="T1565" s="14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11">
        <f t="shared" si="98"/>
        <v>42121.158668981479</v>
      </c>
      <c r="T1566" s="14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11">
        <f t="shared" si="98"/>
        <v>40672.521539351852</v>
      </c>
      <c r="T1567" s="14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11">
        <f t="shared" si="98"/>
        <v>42549.708379629628</v>
      </c>
      <c r="T1568" s="14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11">
        <f t="shared" si="98"/>
        <v>41671.728530092587</v>
      </c>
      <c r="T1569" s="14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11">
        <f t="shared" si="98"/>
        <v>41961.853993055549</v>
      </c>
      <c r="T1570" s="14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1">
        <f t="shared" si="98"/>
        <v>41389.471226851849</v>
      </c>
      <c r="T1571" s="14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11">
        <f t="shared" si="98"/>
        <v>42438.605115740742</v>
      </c>
      <c r="T1572" s="14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11">
        <f t="shared" si="98"/>
        <v>42144.561145833337</v>
      </c>
      <c r="T1573" s="14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11">
        <f t="shared" si="98"/>
        <v>42403.824756944443</v>
      </c>
      <c r="T1574" s="14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11">
        <f t="shared" si="98"/>
        <v>42785.791689814818</v>
      </c>
      <c r="T1575" s="14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11">
        <f t="shared" si="98"/>
        <v>42017.719085648147</v>
      </c>
      <c r="T1576" s="14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11">
        <f t="shared" si="98"/>
        <v>41799.315925925926</v>
      </c>
      <c r="T1577" s="14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11">
        <f t="shared" si="98"/>
        <v>42140.670925925922</v>
      </c>
      <c r="T1578" s="14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11">
        <f t="shared" si="98"/>
        <v>41054.639444444445</v>
      </c>
      <c r="T1579" s="14">
        <f t="shared" si="9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11">
        <f t="shared" si="98"/>
        <v>40398.857534722221</v>
      </c>
      <c r="T1580" s="14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11">
        <f t="shared" si="98"/>
        <v>41481.788090277776</v>
      </c>
      <c r="T1581" s="14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1">
        <f t="shared" si="98"/>
        <v>40989.841736111113</v>
      </c>
      <c r="T1582" s="14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11">
        <f t="shared" si="98"/>
        <v>42325.240624999999</v>
      </c>
      <c r="T1583" s="14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11">
        <f t="shared" si="98"/>
        <v>42246.581631944442</v>
      </c>
      <c r="T1584" s="14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11">
        <f t="shared" si="98"/>
        <v>41877.696655092594</v>
      </c>
      <c r="T1585" s="14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1">
        <f t="shared" si="98"/>
        <v>41779.440983796296</v>
      </c>
      <c r="T1586" s="14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11">
        <f t="shared" si="98"/>
        <v>42707.687129629623</v>
      </c>
      <c r="T1587" s="14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1">
        <f t="shared" si="98"/>
        <v>42068.896087962967</v>
      </c>
      <c r="T1588" s="14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11">
        <f t="shared" si="98"/>
        <v>41956.742650462962</v>
      </c>
      <c r="T1589" s="14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1">
        <f t="shared" si="98"/>
        <v>42005.041655092595</v>
      </c>
      <c r="T1590" s="14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1">
        <f t="shared" si="98"/>
        <v>42256.776458333326</v>
      </c>
      <c r="T1591" s="14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11">
        <f t="shared" si="98"/>
        <v>42240.648888888885</v>
      </c>
      <c r="T1592" s="14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11">
        <f t="shared" si="98"/>
        <v>42433.517835648141</v>
      </c>
      <c r="T1593" s="14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1">
        <f t="shared" si="98"/>
        <v>42045.86440972222</v>
      </c>
      <c r="T1594" s="14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11">
        <f t="shared" si="98"/>
        <v>42033.63721064815</v>
      </c>
      <c r="T1595" s="14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11">
        <f t="shared" si="98"/>
        <v>42445.504421296289</v>
      </c>
      <c r="T1596" s="14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11">
        <f t="shared" si="98"/>
        <v>41779.84175925926</v>
      </c>
      <c r="T1597" s="14">
        <f t="shared" si="9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11">
        <f t="shared" si="98"/>
        <v>41941.221863425926</v>
      </c>
      <c r="T1598" s="14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1">
        <f t="shared" si="98"/>
        <v>42603.145798611113</v>
      </c>
      <c r="T1599" s="14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11">
        <f t="shared" si="98"/>
        <v>42151.459004629629</v>
      </c>
      <c r="T1600" s="14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1">
        <f t="shared" si="98"/>
        <v>42438.330740740734</v>
      </c>
      <c r="T1601" s="14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11">
        <f t="shared" si="98"/>
        <v>41790.848981481482</v>
      </c>
      <c r="T1602" s="14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(((J1603/60)/60)/24)+DATE(1970,1,1)+(-5/24)</f>
        <v>40637.884641203702</v>
      </c>
      <c r="T1603" s="14">
        <f t="shared" ref="T1603:T1666" si="103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11">
        <f t="shared" si="102"/>
        <v>40788.089317129627</v>
      </c>
      <c r="T1604" s="14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11">
        <f t="shared" si="102"/>
        <v>40875.961331018516</v>
      </c>
      <c r="T1605" s="14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11">
        <f t="shared" si="102"/>
        <v>40945.636979166666</v>
      </c>
      <c r="T1606" s="14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11">
        <f t="shared" si="102"/>
        <v>40746.804548611108</v>
      </c>
      <c r="T1607" s="14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11">
        <f t="shared" si="102"/>
        <v>40535.903217592589</v>
      </c>
      <c r="T1608" s="14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11">
        <f t="shared" si="102"/>
        <v>41053.600127314814</v>
      </c>
      <c r="T1609" s="14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11">
        <f t="shared" si="102"/>
        <v>41607.622523148144</v>
      </c>
      <c r="T1610" s="14">
        <f t="shared" si="103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11">
        <f t="shared" si="102"/>
        <v>40795.792928240735</v>
      </c>
      <c r="T1611" s="14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11">
        <f t="shared" si="102"/>
        <v>41228.716550925921</v>
      </c>
      <c r="T1612" s="14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11">
        <f t="shared" si="102"/>
        <v>41408.792037037034</v>
      </c>
      <c r="T1613" s="14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11">
        <f t="shared" si="102"/>
        <v>41246.666481481479</v>
      </c>
      <c r="T1614" s="14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11">
        <f t="shared" si="102"/>
        <v>41081.861134259256</v>
      </c>
      <c r="T1615" s="14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11">
        <f t="shared" si="102"/>
        <v>41794.772789351846</v>
      </c>
      <c r="T1616" s="14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11">
        <f t="shared" si="102"/>
        <v>40844.842546296291</v>
      </c>
      <c r="T1617" s="14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11">
        <f t="shared" si="102"/>
        <v>41194.507187499999</v>
      </c>
      <c r="T1618" s="14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11">
        <f t="shared" si="102"/>
        <v>41546.455879629626</v>
      </c>
      <c r="T1619" s="14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11">
        <f t="shared" si="102"/>
        <v>41301.446006944439</v>
      </c>
      <c r="T1620" s="14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11">
        <f t="shared" si="102"/>
        <v>41875.977847222224</v>
      </c>
      <c r="T1621" s="14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11">
        <f t="shared" si="102"/>
        <v>41321.131249999999</v>
      </c>
      <c r="T1622" s="14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11">
        <f t="shared" si="102"/>
        <v>41003.398321759254</v>
      </c>
      <c r="T1623" s="14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11">
        <f t="shared" si="102"/>
        <v>41950.086504629624</v>
      </c>
      <c r="T1624" s="14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11">
        <f t="shared" si="102"/>
        <v>41453.480196759258</v>
      </c>
      <c r="T1625" s="14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11">
        <f t="shared" si="102"/>
        <v>41243.158969907403</v>
      </c>
      <c r="T1626" s="14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11">
        <f t="shared" si="102"/>
        <v>41135.491354166668</v>
      </c>
      <c r="T1627" s="14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11">
        <f t="shared" si="102"/>
        <v>41579.639664351853</v>
      </c>
      <c r="T1628" s="14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11">
        <f t="shared" si="102"/>
        <v>41205.498715277776</v>
      </c>
      <c r="T1629" s="14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11">
        <f t="shared" si="102"/>
        <v>41774.528726851851</v>
      </c>
      <c r="T1630" s="14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11">
        <f t="shared" si="102"/>
        <v>41645.658946759257</v>
      </c>
      <c r="T1631" s="14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11">
        <f t="shared" si="102"/>
        <v>40939.629340277774</v>
      </c>
      <c r="T1632" s="14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11">
        <f t="shared" si="102"/>
        <v>41164.65116898148</v>
      </c>
      <c r="T1633" s="14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11">
        <f t="shared" si="102"/>
        <v>40750.132569444439</v>
      </c>
      <c r="T1634" s="14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11">
        <f t="shared" si="102"/>
        <v>40896.675416666665</v>
      </c>
      <c r="T1635" s="14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11">
        <f t="shared" si="102"/>
        <v>40657.981493055551</v>
      </c>
      <c r="T1636" s="14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11">
        <f t="shared" si="102"/>
        <v>42502.660428240742</v>
      </c>
      <c r="T1637" s="14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11">
        <f t="shared" si="102"/>
        <v>40662.878333333334</v>
      </c>
      <c r="T1638" s="14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11">
        <f t="shared" si="102"/>
        <v>40122.543287037035</v>
      </c>
      <c r="T1639" s="14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11">
        <f t="shared" si="102"/>
        <v>41288.478796296295</v>
      </c>
      <c r="T1640" s="14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11">
        <f t="shared" si="102"/>
        <v>40941.444039351853</v>
      </c>
      <c r="T1641" s="14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11">
        <f t="shared" si="102"/>
        <v>40379.022627314815</v>
      </c>
      <c r="T1642" s="14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11">
        <f t="shared" si="102"/>
        <v>41962.388240740744</v>
      </c>
      <c r="T1643" s="14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11">
        <f t="shared" si="102"/>
        <v>40687.816284722219</v>
      </c>
      <c r="T1644" s="14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11">
        <f t="shared" si="102"/>
        <v>41146.615879629629</v>
      </c>
      <c r="T1645" s="14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11">
        <f t="shared" si="102"/>
        <v>41174.851388888885</v>
      </c>
      <c r="T1646" s="14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11">
        <f t="shared" si="102"/>
        <v>41521.409027777772</v>
      </c>
      <c r="T1647" s="14">
        <f t="shared" si="103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11">
        <f t="shared" si="102"/>
        <v>41833.241932870369</v>
      </c>
      <c r="T1648" s="14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11">
        <f t="shared" si="102"/>
        <v>41039.201122685183</v>
      </c>
      <c r="T1649" s="14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11">
        <f t="shared" si="102"/>
        <v>40592.496319444443</v>
      </c>
      <c r="T1650" s="14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11">
        <f t="shared" si="102"/>
        <v>41737.476331018515</v>
      </c>
      <c r="T1651" s="14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11">
        <f t="shared" si="102"/>
        <v>41526.227280092593</v>
      </c>
      <c r="T1652" s="14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11">
        <f t="shared" si="102"/>
        <v>40625.692361111105</v>
      </c>
      <c r="T1653" s="14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11">
        <f t="shared" si="102"/>
        <v>41572.284641203703</v>
      </c>
      <c r="T1654" s="14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11">
        <f t="shared" si="102"/>
        <v>40626.626111111109</v>
      </c>
      <c r="T1655" s="14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11">
        <f t="shared" si="102"/>
        <v>40987.682407407403</v>
      </c>
      <c r="T1656" s="14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11">
        <f t="shared" si="102"/>
        <v>40974.583564814813</v>
      </c>
      <c r="T1657" s="14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11">
        <f t="shared" si="102"/>
        <v>41226.720509259256</v>
      </c>
      <c r="T1658" s="14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11">
        <f t="shared" si="102"/>
        <v>41023.573703703703</v>
      </c>
      <c r="T1659" s="14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11">
        <f t="shared" si="102"/>
        <v>41223.013506944444</v>
      </c>
      <c r="T1660" s="14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11">
        <f t="shared" si="102"/>
        <v>41596.705104166664</v>
      </c>
      <c r="T1661" s="14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11">
        <f t="shared" si="102"/>
        <v>42459.485532407409</v>
      </c>
      <c r="T1662" s="14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11">
        <f t="shared" si="102"/>
        <v>42343.789710648147</v>
      </c>
      <c r="T1663" s="14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11">
        <f t="shared" si="102"/>
        <v>40847.99</v>
      </c>
      <c r="T1664" s="14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11">
        <f t="shared" si="102"/>
        <v>42005.813738425924</v>
      </c>
      <c r="T1665" s="14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11">
        <f t="shared" si="102"/>
        <v>40939.553449074068</v>
      </c>
      <c r="T1666" s="14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(((J1667/60)/60)/24)+DATE(1970,1,1)+(-5/24)</f>
        <v>40564.441122685181</v>
      </c>
      <c r="T1667" s="14">
        <f t="shared" ref="T1667:T1730" si="107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11">
        <f t="shared" si="106"/>
        <v>41331.04482638889</v>
      </c>
      <c r="T1668" s="14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11">
        <f t="shared" si="106"/>
        <v>41681.862245370365</v>
      </c>
      <c r="T1669" s="14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11">
        <f t="shared" si="106"/>
        <v>40844.941423611104</v>
      </c>
      <c r="T1670" s="14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11">
        <f t="shared" si="106"/>
        <v>42461.676805555551</v>
      </c>
      <c r="T1671" s="14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11">
        <f t="shared" si="106"/>
        <v>40313.722210648149</v>
      </c>
      <c r="T1672" s="14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11">
        <f t="shared" si="106"/>
        <v>42553.335810185185</v>
      </c>
      <c r="T1673" s="14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11">
        <f t="shared" si="106"/>
        <v>41034.448263888888</v>
      </c>
      <c r="T1674" s="14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11">
        <f t="shared" si="106"/>
        <v>42039.670046296298</v>
      </c>
      <c r="T1675" s="14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11">
        <f t="shared" si="106"/>
        <v>42569.397060185183</v>
      </c>
      <c r="T1676" s="14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11">
        <f t="shared" si="106"/>
        <v>40802.524768518517</v>
      </c>
      <c r="T1677" s="14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11">
        <f t="shared" si="106"/>
        <v>40973.517905092594</v>
      </c>
      <c r="T1678" s="14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11">
        <f t="shared" si="106"/>
        <v>42416.198796296296</v>
      </c>
      <c r="T1679" s="14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11">
        <f t="shared" si="106"/>
        <v>41662.646655092591</v>
      </c>
      <c r="T1680" s="14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11">
        <f t="shared" si="106"/>
        <v>40722.860474537032</v>
      </c>
      <c r="T1681" s="14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11">
        <f t="shared" si="106"/>
        <v>41802.549386574072</v>
      </c>
      <c r="T1682" s="14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11">
        <f t="shared" si="106"/>
        <v>42773.91300925926</v>
      </c>
      <c r="T1683" s="14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1">
        <f t="shared" si="106"/>
        <v>42779.005324074074</v>
      </c>
      <c r="T1684" s="14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11">
        <f t="shared" si="106"/>
        <v>42808.57335648148</v>
      </c>
      <c r="T1685" s="14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11">
        <f t="shared" si="106"/>
        <v>42783.606956018521</v>
      </c>
      <c r="T1686" s="14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11">
        <f t="shared" si="106"/>
        <v>42788.041932870365</v>
      </c>
      <c r="T1687" s="14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11">
        <f t="shared" si="106"/>
        <v>42792.635636574072</v>
      </c>
      <c r="T1688" s="14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11">
        <f t="shared" si="106"/>
        <v>42801.838483796295</v>
      </c>
      <c r="T1689" s="14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11">
        <f t="shared" si="106"/>
        <v>42804.326319444437</v>
      </c>
      <c r="T1690" s="14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11">
        <f t="shared" si="106"/>
        <v>42780.734143518515</v>
      </c>
      <c r="T1691" s="14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11">
        <f t="shared" si="106"/>
        <v>42801.222708333335</v>
      </c>
      <c r="T1692" s="14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11">
        <f t="shared" si="106"/>
        <v>42795.49314814814</v>
      </c>
      <c r="T1693" s="14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11">
        <f t="shared" si="106"/>
        <v>42787.94290509259</v>
      </c>
      <c r="T1694" s="14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11">
        <f t="shared" si="106"/>
        <v>42803.711944444447</v>
      </c>
      <c r="T1695" s="14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11">
        <f t="shared" si="106"/>
        <v>42791.461504629631</v>
      </c>
      <c r="T1696" s="14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11">
        <f t="shared" si="106"/>
        <v>42800.823078703703</v>
      </c>
      <c r="T1697" s="14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1">
        <f t="shared" si="106"/>
        <v>42795.861238425925</v>
      </c>
      <c r="T1698" s="14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11">
        <f t="shared" si="106"/>
        <v>42804.82462962962</v>
      </c>
      <c r="T1699" s="14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1">
        <f t="shared" si="106"/>
        <v>42795.999537037038</v>
      </c>
      <c r="T1700" s="14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11">
        <f t="shared" si="106"/>
        <v>42806.655613425923</v>
      </c>
      <c r="T1701" s="14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11">
        <f t="shared" si="106"/>
        <v>42795.863310185181</v>
      </c>
      <c r="T1702" s="14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11">
        <f t="shared" si="106"/>
        <v>41989.456076388888</v>
      </c>
      <c r="T1703" s="14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11">
        <f t="shared" si="106"/>
        <v>42063.661458333336</v>
      </c>
      <c r="T1704" s="14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11">
        <f t="shared" si="106"/>
        <v>42187.073344907411</v>
      </c>
      <c r="T1705" s="14">
        <f t="shared" si="107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11">
        <f t="shared" si="106"/>
        <v>42020.931400462963</v>
      </c>
      <c r="T1706" s="14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1">
        <f t="shared" si="106"/>
        <v>42244.808402777773</v>
      </c>
      <c r="T1707" s="14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1">
        <f t="shared" si="106"/>
        <v>42179.098055555551</v>
      </c>
      <c r="T1708" s="14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11">
        <f t="shared" si="106"/>
        <v>42427.512673611105</v>
      </c>
      <c r="T1709" s="14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1">
        <f t="shared" si="106"/>
        <v>42451.658634259256</v>
      </c>
      <c r="T1710" s="14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11">
        <f t="shared" si="106"/>
        <v>41841.355486111104</v>
      </c>
      <c r="T1711" s="14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11">
        <f t="shared" si="106"/>
        <v>42341.382962962954</v>
      </c>
      <c r="T1712" s="14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11">
        <f t="shared" si="106"/>
        <v>41852.437893518516</v>
      </c>
      <c r="T1713" s="14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1">
        <f t="shared" si="106"/>
        <v>42125.705474537033</v>
      </c>
      <c r="T1714" s="14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11">
        <f t="shared" si="106"/>
        <v>41887.592731481483</v>
      </c>
      <c r="T1715" s="14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11">
        <f t="shared" si="106"/>
        <v>42095.710196759253</v>
      </c>
      <c r="T1716" s="14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11">
        <f t="shared" si="106"/>
        <v>42064.009085648147</v>
      </c>
      <c r="T1717" s="14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11">
        <f t="shared" si="106"/>
        <v>42673.369201388887</v>
      </c>
      <c r="T1718" s="14">
        <f t="shared" si="107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11">
        <f t="shared" si="106"/>
        <v>42460.773587962954</v>
      </c>
      <c r="T1719" s="14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11">
        <f t="shared" si="106"/>
        <v>42460.402187499996</v>
      </c>
      <c r="T1720" s="14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11">
        <f t="shared" si="106"/>
        <v>41869.326284722221</v>
      </c>
      <c r="T1721" s="14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11">
        <f t="shared" si="106"/>
        <v>41922.574895833335</v>
      </c>
      <c r="T1722" s="14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1">
        <f t="shared" si="106"/>
        <v>42319.25304398148</v>
      </c>
      <c r="T1723" s="14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11">
        <f t="shared" si="106"/>
        <v>42425.752650462957</v>
      </c>
      <c r="T1724" s="14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11">
        <f t="shared" si="106"/>
        <v>42129.617071759254</v>
      </c>
      <c r="T1725" s="14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11">
        <f t="shared" si="106"/>
        <v>41912.724097222221</v>
      </c>
      <c r="T1726" s="14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11">
        <f t="shared" si="106"/>
        <v>41845.759826388887</v>
      </c>
      <c r="T1727" s="14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11">
        <f t="shared" si="106"/>
        <v>41788.711388888885</v>
      </c>
      <c r="T1728" s="14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11">
        <f t="shared" si="106"/>
        <v>42044.719641203708</v>
      </c>
      <c r="T1729" s="14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11">
        <f t="shared" si="106"/>
        <v>42268.417523148142</v>
      </c>
      <c r="T1730" s="14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(((J1731/60)/60)/24)+DATE(1970,1,1)+(-5/24)</f>
        <v>42470.843819444439</v>
      </c>
      <c r="T1731" s="14">
        <f t="shared" ref="T1731:T1794" si="111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1">
        <f t="shared" si="110"/>
        <v>42271.879432870373</v>
      </c>
      <c r="T1732" s="14">
        <f t="shared" si="111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1">
        <f t="shared" si="110"/>
        <v>42152.698518518511</v>
      </c>
      <c r="T1733" s="14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1">
        <f t="shared" si="110"/>
        <v>42325.475474537037</v>
      </c>
      <c r="T1734" s="14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1">
        <f t="shared" si="110"/>
        <v>42614.467291666668</v>
      </c>
      <c r="T1735" s="14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11">
        <f t="shared" si="110"/>
        <v>42101.828194444439</v>
      </c>
      <c r="T1736" s="14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11">
        <f t="shared" si="110"/>
        <v>42559.605844907412</v>
      </c>
      <c r="T1737" s="14">
        <f t="shared" si="111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11">
        <f t="shared" si="110"/>
        <v>42286.65315972222</v>
      </c>
      <c r="T1738" s="14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11">
        <f t="shared" si="110"/>
        <v>42175.740648148152</v>
      </c>
      <c r="T1739" s="14">
        <f t="shared" si="111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11">
        <f t="shared" si="110"/>
        <v>41884.665995370371</v>
      </c>
      <c r="T1740" s="14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11">
        <f t="shared" si="110"/>
        <v>42435.665879629632</v>
      </c>
      <c r="T1741" s="14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1">
        <f t="shared" si="110"/>
        <v>42171.60905092593</v>
      </c>
      <c r="T1742" s="14">
        <f t="shared" si="111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11">
        <f t="shared" si="110"/>
        <v>42120.419803240737</v>
      </c>
      <c r="T1743" s="14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11">
        <f t="shared" si="110"/>
        <v>42710.668634259251</v>
      </c>
      <c r="T1744" s="14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11">
        <f t="shared" si="110"/>
        <v>42586.717303240737</v>
      </c>
      <c r="T1745" s="14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11">
        <f t="shared" si="110"/>
        <v>42026.396724537037</v>
      </c>
      <c r="T1746" s="14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11">
        <f t="shared" si="110"/>
        <v>42690.051365740735</v>
      </c>
      <c r="T1747" s="14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11">
        <f t="shared" si="110"/>
        <v>42667.968368055554</v>
      </c>
      <c r="T1748" s="14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11">
        <f t="shared" si="110"/>
        <v>42292.227199074077</v>
      </c>
      <c r="T1749" s="14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11">
        <f t="shared" si="110"/>
        <v>42219.742395833331</v>
      </c>
      <c r="T1750" s="14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11">
        <f t="shared" si="110"/>
        <v>42758.767604166664</v>
      </c>
      <c r="T1751" s="14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11">
        <f t="shared" si="110"/>
        <v>42454.628518518519</v>
      </c>
      <c r="T1752" s="14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11">
        <f t="shared" si="110"/>
        <v>42052.573182870365</v>
      </c>
      <c r="T1753" s="14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11">
        <f t="shared" si="110"/>
        <v>42627.044930555552</v>
      </c>
      <c r="T1754" s="14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11">
        <f t="shared" si="110"/>
        <v>42420.541296296295</v>
      </c>
      <c r="T1755" s="14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11">
        <f t="shared" si="110"/>
        <v>42067.668437499997</v>
      </c>
      <c r="T1756" s="14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11">
        <f t="shared" si="110"/>
        <v>42252.580567129626</v>
      </c>
      <c r="T1757" s="14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11">
        <f t="shared" si="110"/>
        <v>42570.959131944437</v>
      </c>
      <c r="T1758" s="14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11">
        <f t="shared" si="110"/>
        <v>42733.619016203702</v>
      </c>
      <c r="T1759" s="14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11">
        <f t="shared" si="110"/>
        <v>42505.74759259259</v>
      </c>
      <c r="T1760" s="14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11">
        <f t="shared" si="110"/>
        <v>42068.620706018519</v>
      </c>
      <c r="T1761" s="14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11">
        <f t="shared" si="110"/>
        <v>42405.464270833334</v>
      </c>
      <c r="T1762" s="14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11">
        <f t="shared" si="110"/>
        <v>42209.359490740739</v>
      </c>
      <c r="T1763" s="14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11">
        <f t="shared" si="110"/>
        <v>42410.773668981477</v>
      </c>
      <c r="T1764" s="14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11">
        <f t="shared" si="110"/>
        <v>42636.660185185181</v>
      </c>
      <c r="T1765" s="14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11">
        <f t="shared" si="110"/>
        <v>41825.27753472222</v>
      </c>
      <c r="T1766" s="14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11">
        <f t="shared" si="110"/>
        <v>41834.772129629629</v>
      </c>
      <c r="T1767" s="14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1">
        <f t="shared" si="110"/>
        <v>41855.65148148148</v>
      </c>
      <c r="T1768" s="14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11">
        <f t="shared" si="110"/>
        <v>41824.450046296297</v>
      </c>
      <c r="T1769" s="14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11">
        <f t="shared" si="110"/>
        <v>41849.352361111109</v>
      </c>
      <c r="T1770" s="14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11">
        <f t="shared" si="110"/>
        <v>41987.610636574071</v>
      </c>
      <c r="T1771" s="14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11">
        <f t="shared" si="110"/>
        <v>41891.571689814817</v>
      </c>
      <c r="T1772" s="14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11">
        <f t="shared" si="110"/>
        <v>41905.771296296298</v>
      </c>
      <c r="T1773" s="14">
        <f t="shared" si="111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11">
        <f t="shared" si="110"/>
        <v>41766.509675925925</v>
      </c>
      <c r="T1774" s="14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11">
        <f t="shared" si="110"/>
        <v>41978.552060185182</v>
      </c>
      <c r="T1775" s="14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11">
        <f t="shared" si="110"/>
        <v>41930.010324074072</v>
      </c>
      <c r="T1776" s="14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11">
        <f t="shared" si="110"/>
        <v>41891.768055555556</v>
      </c>
      <c r="T1777" s="14">
        <f t="shared" si="111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11">
        <f t="shared" si="110"/>
        <v>41905.748506944445</v>
      </c>
      <c r="T1778" s="14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11">
        <f t="shared" si="110"/>
        <v>42025.14876157407</v>
      </c>
      <c r="T1779" s="14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11">
        <f t="shared" si="110"/>
        <v>42045.655034722215</v>
      </c>
      <c r="T1780" s="14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11">
        <f t="shared" si="110"/>
        <v>42585.483564814807</v>
      </c>
      <c r="T1781" s="14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11">
        <f t="shared" si="110"/>
        <v>42493.392476851855</v>
      </c>
      <c r="T1782" s="14">
        <f t="shared" si="111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11">
        <f t="shared" si="110"/>
        <v>42597.409085648142</v>
      </c>
      <c r="T1783" s="14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11">
        <f t="shared" si="110"/>
        <v>42388.366770833331</v>
      </c>
      <c r="T1784" s="14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11">
        <f t="shared" si="110"/>
        <v>42115.741643518515</v>
      </c>
      <c r="T1785" s="14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11">
        <f t="shared" si="110"/>
        <v>42003.447222222218</v>
      </c>
      <c r="T1786" s="14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11">
        <f t="shared" si="110"/>
        <v>41896.926562499997</v>
      </c>
      <c r="T1787" s="14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11">
        <f t="shared" si="110"/>
        <v>41958.342326388891</v>
      </c>
      <c r="T1788" s="14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11">
        <f t="shared" si="110"/>
        <v>42068.447187499994</v>
      </c>
      <c r="T1789" s="14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11">
        <f t="shared" si="110"/>
        <v>41913.740069444444</v>
      </c>
      <c r="T1790" s="14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11">
        <f t="shared" si="110"/>
        <v>41956.041701388887</v>
      </c>
      <c r="T1791" s="14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11">
        <f t="shared" si="110"/>
        <v>42010.466180555559</v>
      </c>
      <c r="T1792" s="14">
        <f t="shared" si="111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11">
        <f t="shared" si="110"/>
        <v>41973.532002314816</v>
      </c>
      <c r="T1793" s="14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11">
        <f t="shared" si="110"/>
        <v>42188.822708333326</v>
      </c>
      <c r="T1794" s="14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(((J1795/60)/60)/24)+DATE(1970,1,1)+(-5/24)</f>
        <v>41940.683333333334</v>
      </c>
      <c r="T1795" s="14">
        <f t="shared" ref="T1795:T1858" si="115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11">
        <f t="shared" si="114"/>
        <v>42011.342847222222</v>
      </c>
      <c r="T1796" s="14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11">
        <f t="shared" si="114"/>
        <v>42628.080335648141</v>
      </c>
      <c r="T1797" s="14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11">
        <f t="shared" si="114"/>
        <v>42515.231087962959</v>
      </c>
      <c r="T1798" s="14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11">
        <f t="shared" si="114"/>
        <v>42689.360983796294</v>
      </c>
      <c r="T1799" s="14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11">
        <f t="shared" si="114"/>
        <v>42344.118437499994</v>
      </c>
      <c r="T1800" s="14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11">
        <f t="shared" si="114"/>
        <v>41934.634351851848</v>
      </c>
      <c r="T1801" s="14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11">
        <f t="shared" si="114"/>
        <v>42623.397800925923</v>
      </c>
      <c r="T1802" s="14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11">
        <f t="shared" si="114"/>
        <v>42321.452175925922</v>
      </c>
      <c r="T1803" s="14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11">
        <f t="shared" si="114"/>
        <v>42159.264236111114</v>
      </c>
      <c r="T1804" s="14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11">
        <f t="shared" si="114"/>
        <v>42017.863217592596</v>
      </c>
      <c r="T1805" s="14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11">
        <f t="shared" si="114"/>
        <v>42282.469953703701</v>
      </c>
      <c r="T1806" s="14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11">
        <f t="shared" si="114"/>
        <v>42247.595578703702</v>
      </c>
      <c r="T1807" s="14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11">
        <f t="shared" si="114"/>
        <v>41877.429965277777</v>
      </c>
      <c r="T1808" s="14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11">
        <f t="shared" si="114"/>
        <v>41879.860104166662</v>
      </c>
      <c r="T1809" s="14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11">
        <f t="shared" si="114"/>
        <v>42742.472569444442</v>
      </c>
      <c r="T1810" s="14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11">
        <f t="shared" si="114"/>
        <v>42029.699525462966</v>
      </c>
      <c r="T1811" s="14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11">
        <f t="shared" si="114"/>
        <v>41860.701689814814</v>
      </c>
      <c r="T1812" s="14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11">
        <f t="shared" si="114"/>
        <v>41876.225347222222</v>
      </c>
      <c r="T1813" s="14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11">
        <f t="shared" si="114"/>
        <v>42524.110370370363</v>
      </c>
      <c r="T1814" s="14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1">
        <f t="shared" si="114"/>
        <v>41829.68069444444</v>
      </c>
      <c r="T1815" s="14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11">
        <f t="shared" si="114"/>
        <v>42033.105740740742</v>
      </c>
      <c r="T1816" s="14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1">
        <f t="shared" si="114"/>
        <v>42172.698344907411</v>
      </c>
      <c r="T1817" s="14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11">
        <f t="shared" si="114"/>
        <v>42548.667858796289</v>
      </c>
      <c r="T1818" s="14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11">
        <f t="shared" si="114"/>
        <v>42705.453784722216</v>
      </c>
      <c r="T1819" s="14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1">
        <f t="shared" si="114"/>
        <v>42067.026041666664</v>
      </c>
      <c r="T1820" s="14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11">
        <f t="shared" si="114"/>
        <v>41820.543935185182</v>
      </c>
      <c r="T1821" s="14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11">
        <f t="shared" si="114"/>
        <v>42064.87604166667</v>
      </c>
      <c r="T1822" s="14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11">
        <f t="shared" si="114"/>
        <v>40926.110729166663</v>
      </c>
      <c r="T1823" s="14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11">
        <f t="shared" si="114"/>
        <v>41634.588680555549</v>
      </c>
      <c r="T1824" s="14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11">
        <f t="shared" si="114"/>
        <v>41176.47657407407</v>
      </c>
      <c r="T1825" s="14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11">
        <f t="shared" si="114"/>
        <v>41626.707951388889</v>
      </c>
      <c r="T1826" s="14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11">
        <f t="shared" si="114"/>
        <v>41443.626192129625</v>
      </c>
      <c r="T1827" s="14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11">
        <f t="shared" si="114"/>
        <v>41657.715474537035</v>
      </c>
      <c r="T1828" s="14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11">
        <f t="shared" si="114"/>
        <v>40555.117604166662</v>
      </c>
      <c r="T1829" s="14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11">
        <f t="shared" si="114"/>
        <v>41736.691319444442</v>
      </c>
      <c r="T1830" s="14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11">
        <f t="shared" si="114"/>
        <v>40515.879293981481</v>
      </c>
      <c r="T1831" s="14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11">
        <f t="shared" si="114"/>
        <v>41664.475775462961</v>
      </c>
      <c r="T1832" s="14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11">
        <f t="shared" si="114"/>
        <v>41026.787766203699</v>
      </c>
      <c r="T1833" s="14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11">
        <f t="shared" si="114"/>
        <v>40576.331331018519</v>
      </c>
      <c r="T1834" s="14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11">
        <f t="shared" si="114"/>
        <v>41302.835682870369</v>
      </c>
      <c r="T1835" s="14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11">
        <f t="shared" si="114"/>
        <v>41988.755729166667</v>
      </c>
      <c r="T1836" s="14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11">
        <f t="shared" si="114"/>
        <v>42430.49387731481</v>
      </c>
      <c r="T1837" s="14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11">
        <f t="shared" si="114"/>
        <v>41305.601030092592</v>
      </c>
      <c r="T1838" s="14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11">
        <f t="shared" si="114"/>
        <v>40925.839525462965</v>
      </c>
      <c r="T1839" s="14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11">
        <f t="shared" si="114"/>
        <v>40788.578206018516</v>
      </c>
      <c r="T1840" s="14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11">
        <f t="shared" si="114"/>
        <v>42614.513680555552</v>
      </c>
      <c r="T1841" s="14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11">
        <f t="shared" si="114"/>
        <v>41381.88784722222</v>
      </c>
      <c r="T1842" s="14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11">
        <f t="shared" si="114"/>
        <v>41745.637094907404</v>
      </c>
      <c r="T1843" s="14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11">
        <f t="shared" si="114"/>
        <v>42031.423391203702</v>
      </c>
      <c r="T1844" s="14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11">
        <f t="shared" si="114"/>
        <v>40564.786504629628</v>
      </c>
      <c r="T1845" s="14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11">
        <f t="shared" si="114"/>
        <v>40666.765208333331</v>
      </c>
      <c r="T1846" s="14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11">
        <f t="shared" si="114"/>
        <v>42523.124976851854</v>
      </c>
      <c r="T1847" s="14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11">
        <f t="shared" si="114"/>
        <v>41228.441863425927</v>
      </c>
      <c r="T1848" s="14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11">
        <f t="shared" si="114"/>
        <v>42094.028148148143</v>
      </c>
      <c r="T1849" s="14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11">
        <f t="shared" si="114"/>
        <v>40691.579722222217</v>
      </c>
      <c r="T1850" s="14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11">
        <f t="shared" si="114"/>
        <v>41169.637256944443</v>
      </c>
      <c r="T1851" s="14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11">
        <f t="shared" si="114"/>
        <v>41800.751157407409</v>
      </c>
      <c r="T1852" s="14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11">
        <f t="shared" si="114"/>
        <v>41827.69835648148</v>
      </c>
      <c r="T1853" s="14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11">
        <f t="shared" si="114"/>
        <v>42081.563101851854</v>
      </c>
      <c r="T1854" s="14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11">
        <f t="shared" si="114"/>
        <v>41176.852048611108</v>
      </c>
      <c r="T1855" s="14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11">
        <f t="shared" si="114"/>
        <v>41387.812928240739</v>
      </c>
      <c r="T1856" s="14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11">
        <f t="shared" si="114"/>
        <v>41600.330324074072</v>
      </c>
      <c r="T1857" s="14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53.289473684210527</v>
      </c>
      <c r="Q1858" t="s">
        <v>8325</v>
      </c>
      <c r="R1858" t="s">
        <v>8326</v>
      </c>
      <c r="S1858" s="11">
        <f t="shared" si="114"/>
        <v>41817.64666666666</v>
      </c>
      <c r="T1858" s="14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(((J1859/60)/60)/24)+DATE(1970,1,1)+(-5/24)</f>
        <v>41864.560335648144</v>
      </c>
      <c r="T1859" s="14">
        <f t="shared" ref="T1859:T1922" si="11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11">
        <f t="shared" si="118"/>
        <v>40832.9921412037</v>
      </c>
      <c r="T1860" s="14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11">
        <f t="shared" si="118"/>
        <v>40778.561678240738</v>
      </c>
      <c r="T1861" s="14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11">
        <f t="shared" si="118"/>
        <v>41655.500972222217</v>
      </c>
      <c r="T1862" s="14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1">
        <f t="shared" si="118"/>
        <v>42000.091909722221</v>
      </c>
      <c r="T1863" s="14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11">
        <f t="shared" si="118"/>
        <v>42755.284421296288</v>
      </c>
      <c r="T1864" s="14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11">
        <f t="shared" si="118"/>
        <v>41772.588946759257</v>
      </c>
      <c r="T1865" s="14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11">
        <f t="shared" si="118"/>
        <v>41733.508101851847</v>
      </c>
      <c r="T1866" s="14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11">
        <f t="shared" si="118"/>
        <v>42645.159108796295</v>
      </c>
      <c r="T1867" s="14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11">
        <f t="shared" si="118"/>
        <v>42742.038159722222</v>
      </c>
      <c r="T1868" s="14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11">
        <f t="shared" si="118"/>
        <v>42649.716574074067</v>
      </c>
      <c r="T1869" s="14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11">
        <f t="shared" si="118"/>
        <v>42328.570891203701</v>
      </c>
      <c r="T1870" s="14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1">
        <f t="shared" si="118"/>
        <v>42708.794548611106</v>
      </c>
      <c r="T1871" s="14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11">
        <f t="shared" si="118"/>
        <v>42371.14739583333</v>
      </c>
      <c r="T1872" s="14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11">
        <f t="shared" si="118"/>
        <v>41923.575243055551</v>
      </c>
      <c r="T1873" s="14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11">
        <f t="shared" si="118"/>
        <v>42154.921319444438</v>
      </c>
      <c r="T1874" s="14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11">
        <f t="shared" si="118"/>
        <v>42164.407523148147</v>
      </c>
      <c r="T1875" s="14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11">
        <f t="shared" si="118"/>
        <v>42529.760798611103</v>
      </c>
      <c r="T1876" s="14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11">
        <f t="shared" si="118"/>
        <v>42528.691064814811</v>
      </c>
      <c r="T1877" s="14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1">
        <f t="shared" si="118"/>
        <v>41776.076446759253</v>
      </c>
      <c r="T1878" s="14">
        <f t="shared" si="11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1">
        <f t="shared" si="118"/>
        <v>42034.820891203701</v>
      </c>
      <c r="T1879" s="14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1">
        <f t="shared" si="118"/>
        <v>41772.800405092588</v>
      </c>
      <c r="T1880" s="14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11">
        <f t="shared" si="118"/>
        <v>42413.441307870373</v>
      </c>
      <c r="T1881" s="14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11">
        <f t="shared" si="118"/>
        <v>42430.358564814807</v>
      </c>
      <c r="T1882" s="14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11">
        <f t="shared" si="118"/>
        <v>42042.944317129623</v>
      </c>
      <c r="T1883" s="14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11">
        <f t="shared" si="118"/>
        <v>41067.740879629629</v>
      </c>
      <c r="T1884" s="14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11">
        <f t="shared" si="118"/>
        <v>40977.739675925921</v>
      </c>
      <c r="T1885" s="14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11">
        <f t="shared" si="118"/>
        <v>41204.989988425921</v>
      </c>
      <c r="T1886" s="14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11">
        <f t="shared" si="118"/>
        <v>41098.885532407403</v>
      </c>
      <c r="T1887" s="14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11">
        <f t="shared" si="118"/>
        <v>41925.69835648148</v>
      </c>
      <c r="T1888" s="14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11">
        <f t="shared" si="118"/>
        <v>42323.591805555552</v>
      </c>
      <c r="T1889" s="14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11">
        <f t="shared" si="118"/>
        <v>40299.03162037037</v>
      </c>
      <c r="T1890" s="14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11">
        <f t="shared" si="118"/>
        <v>41299.585023148145</v>
      </c>
      <c r="T1891" s="14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11">
        <f t="shared" si="118"/>
        <v>41228.577870370369</v>
      </c>
      <c r="T1892" s="14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11">
        <f t="shared" si="118"/>
        <v>40335.589745370366</v>
      </c>
      <c r="T1893" s="14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11">
        <f t="shared" si="118"/>
        <v>40671.429178240738</v>
      </c>
      <c r="T1894" s="14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11">
        <f t="shared" si="118"/>
        <v>40632.733622685184</v>
      </c>
      <c r="T1895" s="14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11">
        <f t="shared" si="118"/>
        <v>40920.696562500001</v>
      </c>
      <c r="T1896" s="14">
        <f t="shared" si="11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11">
        <f t="shared" si="118"/>
        <v>42267.538449074076</v>
      </c>
      <c r="T1897" s="14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11">
        <f t="shared" si="118"/>
        <v>40981.501909722218</v>
      </c>
      <c r="T1898" s="14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11">
        <f t="shared" si="118"/>
        <v>41680.375069444446</v>
      </c>
      <c r="T1899" s="14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11">
        <f t="shared" si="118"/>
        <v>42365.9846412037</v>
      </c>
      <c r="T1900" s="14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11">
        <f t="shared" si="118"/>
        <v>42058.733402777776</v>
      </c>
      <c r="T1901" s="14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11">
        <f t="shared" si="118"/>
        <v>41160.663553240738</v>
      </c>
      <c r="T1902" s="14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11">
        <f t="shared" si="118"/>
        <v>42116.334826388884</v>
      </c>
      <c r="T1903" s="14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11">
        <f t="shared" si="118"/>
        <v>42037.581562499996</v>
      </c>
      <c r="T1904" s="14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11">
        <f t="shared" si="118"/>
        <v>42702.562395833331</v>
      </c>
      <c r="T1905" s="14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11">
        <f t="shared" si="118"/>
        <v>42326.477094907408</v>
      </c>
      <c r="T1906" s="14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11">
        <f t="shared" si="118"/>
        <v>41859.717523148145</v>
      </c>
      <c r="T1907" s="14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11">
        <f t="shared" si="118"/>
        <v>42514.462766203702</v>
      </c>
      <c r="T1908" s="14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11">
        <f t="shared" si="118"/>
        <v>41767.378761574073</v>
      </c>
      <c r="T1909" s="14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11">
        <f t="shared" si="118"/>
        <v>42703.709490740737</v>
      </c>
      <c r="T1910" s="14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11">
        <f t="shared" si="118"/>
        <v>41905.220821759256</v>
      </c>
      <c r="T1911" s="14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11">
        <f t="shared" si="118"/>
        <v>42264.754826388882</v>
      </c>
      <c r="T1912" s="14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11">
        <f t="shared" si="118"/>
        <v>41829.825624999998</v>
      </c>
      <c r="T1913" s="14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11">
        <f t="shared" si="118"/>
        <v>42129.018055555549</v>
      </c>
      <c r="T1914" s="14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11">
        <f t="shared" si="118"/>
        <v>41890.302986111106</v>
      </c>
      <c r="T1915" s="14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11">
        <f t="shared" si="118"/>
        <v>41928.966122685182</v>
      </c>
      <c r="T1916" s="14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11">
        <f t="shared" si="118"/>
        <v>41863.840532407405</v>
      </c>
      <c r="T1917" s="14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11">
        <f t="shared" si="118"/>
        <v>42656.508969907409</v>
      </c>
      <c r="T1918" s="14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11">
        <f t="shared" si="118"/>
        <v>42746.06172453703</v>
      </c>
      <c r="T1919" s="14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11">
        <f t="shared" si="118"/>
        <v>41828.581608796296</v>
      </c>
      <c r="T1920" s="14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11">
        <f t="shared" si="118"/>
        <v>42113.667233796288</v>
      </c>
      <c r="T1921" s="14">
        <f t="shared" si="11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11">
        <f t="shared" si="118"/>
        <v>42270.66737268518</v>
      </c>
      <c r="T1922" s="14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(((J1923/60)/60)/24)+DATE(1970,1,1)+(-5/24)</f>
        <v>41074.013229166667</v>
      </c>
      <c r="T1923" s="14">
        <f t="shared" ref="T1923:T1986" si="123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11">
        <f t="shared" si="122"/>
        <v>41590.047534722216</v>
      </c>
      <c r="T1924" s="14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11">
        <f t="shared" si="122"/>
        <v>40772.640416666662</v>
      </c>
      <c r="T1925" s="14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11">
        <f t="shared" si="122"/>
        <v>41626.552719907406</v>
      </c>
      <c r="T1926" s="14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11">
        <f t="shared" si="122"/>
        <v>41535.693148148144</v>
      </c>
      <c r="T1927" s="14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11">
        <f t="shared" si="122"/>
        <v>40456.746018518512</v>
      </c>
      <c r="T1928" s="14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11">
        <f t="shared" si="122"/>
        <v>40960.653229166666</v>
      </c>
      <c r="T1929" s="14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11">
        <f t="shared" si="122"/>
        <v>41371.439745370371</v>
      </c>
      <c r="T1930" s="14">
        <f t="shared" si="123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11">
        <f t="shared" si="122"/>
        <v>40686.813263888886</v>
      </c>
      <c r="T1931" s="14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11">
        <f t="shared" si="122"/>
        <v>41402.350486111107</v>
      </c>
      <c r="T1932" s="14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11">
        <f t="shared" si="122"/>
        <v>41037.684131944443</v>
      </c>
      <c r="T1933" s="14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11">
        <f t="shared" si="122"/>
        <v>40911.601539351846</v>
      </c>
      <c r="T1934" s="14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11">
        <f t="shared" si="122"/>
        <v>41878.922534722216</v>
      </c>
      <c r="T1935" s="14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11">
        <f t="shared" si="122"/>
        <v>40865.658807870372</v>
      </c>
      <c r="T1936" s="14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11">
        <f t="shared" si="122"/>
        <v>41773.72420138889</v>
      </c>
      <c r="T1937" s="14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11">
        <f t="shared" si="122"/>
        <v>40852.68136574074</v>
      </c>
      <c r="T1938" s="14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11">
        <f t="shared" si="122"/>
        <v>41058.91065972222</v>
      </c>
      <c r="T1939" s="14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11">
        <f t="shared" si="122"/>
        <v>41426.05128472222</v>
      </c>
      <c r="T1940" s="14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11">
        <f t="shared" si="122"/>
        <v>41313.776712962957</v>
      </c>
      <c r="T1941" s="14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11">
        <f t="shared" si="122"/>
        <v>40670.298993055556</v>
      </c>
      <c r="T1942" s="14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11">
        <f t="shared" si="122"/>
        <v>41744.08253472222</v>
      </c>
      <c r="T1943" s="14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11">
        <f t="shared" si="122"/>
        <v>40638.619675925926</v>
      </c>
      <c r="T1944" s="14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11">
        <f t="shared" si="122"/>
        <v>42548.061527777776</v>
      </c>
      <c r="T1945" s="14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11">
        <f t="shared" si="122"/>
        <v>41730.376041666663</v>
      </c>
      <c r="T1946" s="14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11">
        <f t="shared" si="122"/>
        <v>42157.043495370373</v>
      </c>
      <c r="T1947" s="14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11">
        <f t="shared" si="122"/>
        <v>41688.941678240735</v>
      </c>
      <c r="T1948" s="14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11">
        <f t="shared" si="122"/>
        <v>40102.709722222222</v>
      </c>
      <c r="T1949" s="14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11">
        <f t="shared" si="122"/>
        <v>42473.395937499998</v>
      </c>
      <c r="T1950" s="14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11">
        <f t="shared" si="122"/>
        <v>41800.214710648142</v>
      </c>
      <c r="T1951" s="14">
        <f t="shared" si="123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11">
        <f t="shared" si="122"/>
        <v>40623.973067129627</v>
      </c>
      <c r="T1952" s="14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11">
        <f t="shared" si="122"/>
        <v>42651.212233796294</v>
      </c>
      <c r="T1953" s="14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11">
        <f t="shared" si="122"/>
        <v>41526.398321759254</v>
      </c>
      <c r="T1954" s="14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11">
        <f t="shared" si="122"/>
        <v>40940.991493055553</v>
      </c>
      <c r="T1955" s="14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11">
        <f t="shared" si="122"/>
        <v>42394.372407407405</v>
      </c>
      <c r="T1956" s="14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11">
        <f t="shared" si="122"/>
        <v>41020.063437500001</v>
      </c>
      <c r="T1957" s="14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11">
        <f t="shared" si="122"/>
        <v>42067.71533564815</v>
      </c>
      <c r="T1958" s="14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11">
        <f t="shared" si="122"/>
        <v>41178.890196759254</v>
      </c>
      <c r="T1959" s="14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11">
        <f t="shared" si="122"/>
        <v>41326.779641203699</v>
      </c>
      <c r="T1960" s="14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11">
        <f t="shared" si="122"/>
        <v>41871.63726851852</v>
      </c>
      <c r="T1961" s="14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11">
        <f t="shared" si="122"/>
        <v>41964.154409722221</v>
      </c>
      <c r="T1962" s="14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11">
        <f t="shared" si="122"/>
        <v>41147.986307870371</v>
      </c>
      <c r="T1963" s="14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11">
        <f t="shared" si="122"/>
        <v>41742.572175925925</v>
      </c>
      <c r="T1964" s="14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11">
        <f t="shared" si="122"/>
        <v>41863.221458333333</v>
      </c>
      <c r="T1965" s="14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11">
        <f t="shared" si="122"/>
        <v>42452.064490740733</v>
      </c>
      <c r="T1966" s="14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11">
        <f t="shared" si="122"/>
        <v>40897.880902777775</v>
      </c>
      <c r="T1967" s="14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11">
        <f t="shared" si="122"/>
        <v>41835.332152777773</v>
      </c>
      <c r="T1968" s="14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11">
        <f t="shared" si="122"/>
        <v>41730.455196759256</v>
      </c>
      <c r="T1969" s="14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11">
        <f t="shared" si="122"/>
        <v>42676.378645833327</v>
      </c>
      <c r="T1970" s="14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11">
        <f t="shared" si="122"/>
        <v>42557.584120370368</v>
      </c>
      <c r="T1971" s="14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11">
        <f t="shared" si="122"/>
        <v>41323.984965277778</v>
      </c>
      <c r="T1972" s="14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11">
        <f t="shared" si="122"/>
        <v>41561.29237268518</v>
      </c>
      <c r="T1973" s="14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11">
        <f t="shared" si="122"/>
        <v>41200.803749999999</v>
      </c>
      <c r="T1974" s="14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11">
        <f t="shared" si="122"/>
        <v>42549.514629629623</v>
      </c>
      <c r="T1975" s="14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11">
        <f t="shared" si="122"/>
        <v>41445.125798611109</v>
      </c>
      <c r="T1976" s="14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11">
        <f t="shared" si="122"/>
        <v>41313.54688657407</v>
      </c>
      <c r="T1977" s="14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11">
        <f t="shared" si="122"/>
        <v>41438.691261574073</v>
      </c>
      <c r="T1978" s="14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11">
        <f t="shared" si="122"/>
        <v>42311.008564814816</v>
      </c>
      <c r="T1979" s="14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11">
        <f t="shared" si="122"/>
        <v>41039.017268518517</v>
      </c>
      <c r="T1980" s="14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11">
        <f t="shared" si="122"/>
        <v>42290.25168981481</v>
      </c>
      <c r="T1981" s="14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11">
        <f t="shared" si="122"/>
        <v>42423.334050925921</v>
      </c>
      <c r="T1982" s="14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11">
        <f t="shared" si="122"/>
        <v>41799.516956018517</v>
      </c>
      <c r="T1983" s="14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1">
        <f t="shared" si="122"/>
        <v>42678.378321759257</v>
      </c>
      <c r="T1984" s="14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11">
        <f t="shared" si="122"/>
        <v>42592.803449074076</v>
      </c>
      <c r="T1985" s="14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11">
        <f t="shared" si="122"/>
        <v>41913.581956018512</v>
      </c>
      <c r="T1986" s="14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(((J1987/60)/60)/24)+DATE(1970,1,1)+(-5/24)</f>
        <v>42555.490405092591</v>
      </c>
      <c r="T1987" s="14">
        <f t="shared" ref="T1987:T2050" si="127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11">
        <f t="shared" si="126"/>
        <v>42413.225497685176</v>
      </c>
      <c r="T1988" s="14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11">
        <f t="shared" si="126"/>
        <v>42034.431435185186</v>
      </c>
      <c r="T1989" s="14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11">
        <f t="shared" si="126"/>
        <v>42206.554884259262</v>
      </c>
      <c r="T1990" s="14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11">
        <f t="shared" si="126"/>
        <v>42685.472314814811</v>
      </c>
      <c r="T1991" s="14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11">
        <f t="shared" si="126"/>
        <v>42397.987638888888</v>
      </c>
      <c r="T1992" s="14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11">
        <f t="shared" si="126"/>
        <v>42167.685023148144</v>
      </c>
      <c r="T1993" s="14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11">
        <f t="shared" si="126"/>
        <v>42022.935081018521</v>
      </c>
      <c r="T1994" s="14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1">
        <f t="shared" si="126"/>
        <v>42329.380057870374</v>
      </c>
      <c r="T1995" s="14">
        <f t="shared" si="127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1">
        <f t="shared" si="126"/>
        <v>42650.797939814809</v>
      </c>
      <c r="T1996" s="14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11">
        <f t="shared" si="126"/>
        <v>42181.693703703706</v>
      </c>
      <c r="T1997" s="14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1">
        <f t="shared" si="126"/>
        <v>41800.611238425925</v>
      </c>
      <c r="T1998" s="14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1">
        <f t="shared" si="126"/>
        <v>41847.722361111111</v>
      </c>
      <c r="T1999" s="14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11">
        <f t="shared" si="126"/>
        <v>41806.910162037035</v>
      </c>
      <c r="T2000" s="14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11">
        <f t="shared" si="126"/>
        <v>41926.274398148147</v>
      </c>
      <c r="T2001" s="14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11">
        <f t="shared" si="126"/>
        <v>42345.743206018517</v>
      </c>
      <c r="T2002" s="14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11">
        <f t="shared" si="126"/>
        <v>42136.001342592594</v>
      </c>
      <c r="T2003" s="14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11">
        <f t="shared" si="126"/>
        <v>42728.503969907404</v>
      </c>
      <c r="T2004" s="14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11">
        <f t="shared" si="126"/>
        <v>40346.917268518519</v>
      </c>
      <c r="T2005" s="14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11">
        <f t="shared" si="126"/>
        <v>41800.396562499998</v>
      </c>
      <c r="T2006" s="14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11">
        <f t="shared" si="126"/>
        <v>41535.604374999995</v>
      </c>
      <c r="T2007" s="14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11">
        <f t="shared" si="126"/>
        <v>41941.292187499996</v>
      </c>
      <c r="T2008" s="14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11">
        <f t="shared" si="126"/>
        <v>40347.629467592589</v>
      </c>
      <c r="T2009" s="14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11">
        <f t="shared" si="126"/>
        <v>40761.396087962959</v>
      </c>
      <c r="T2010" s="14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11">
        <f t="shared" si="126"/>
        <v>42661.115081018514</v>
      </c>
      <c r="T2011" s="14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11">
        <f t="shared" si="126"/>
        <v>42570.788090277776</v>
      </c>
      <c r="T2012" s="14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11">
        <f t="shared" si="126"/>
        <v>42347.150150462963</v>
      </c>
      <c r="T2013" s="14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11">
        <f t="shared" si="126"/>
        <v>42010.613900462959</v>
      </c>
      <c r="T2014" s="14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11">
        <f t="shared" si="126"/>
        <v>42499.752476851849</v>
      </c>
      <c r="T2015" s="14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11">
        <f t="shared" si="126"/>
        <v>41324.006238425922</v>
      </c>
      <c r="T2016" s="14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11">
        <f t="shared" si="126"/>
        <v>40765.668553240735</v>
      </c>
      <c r="T2017" s="14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11">
        <f t="shared" si="126"/>
        <v>41312.672442129624</v>
      </c>
      <c r="T2018" s="14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11">
        <f t="shared" si="126"/>
        <v>40960.849016203698</v>
      </c>
      <c r="T2019" s="14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11">
        <f t="shared" si="126"/>
        <v>42199.157511574071</v>
      </c>
      <c r="T2020" s="14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11">
        <f t="shared" si="126"/>
        <v>42605.500243055554</v>
      </c>
      <c r="T2021" s="14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11">
        <f t="shared" si="126"/>
        <v>41736.88916666666</v>
      </c>
      <c r="T2022" s="14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11">
        <f t="shared" si="126"/>
        <v>41860.862233796295</v>
      </c>
      <c r="T2023" s="14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11">
        <f t="shared" si="126"/>
        <v>42502.36078703704</v>
      </c>
      <c r="T2024" s="14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11">
        <f t="shared" si="126"/>
        <v>42136.212418981479</v>
      </c>
      <c r="T2025" s="14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11">
        <f t="shared" si="126"/>
        <v>41099.758611111109</v>
      </c>
      <c r="T2026" s="14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11">
        <f t="shared" si="126"/>
        <v>42135.976226851846</v>
      </c>
      <c r="T2027" s="14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11">
        <f t="shared" si="126"/>
        <v>41704.527604166666</v>
      </c>
      <c r="T2028" s="14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11">
        <f t="shared" si="126"/>
        <v>42048.605543981481</v>
      </c>
      <c r="T2029" s="14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11">
        <f t="shared" si="126"/>
        <v>40215.710717592592</v>
      </c>
      <c r="T2030" s="14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11">
        <f t="shared" si="126"/>
        <v>41847.813437500001</v>
      </c>
      <c r="T2031" s="14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11">
        <f t="shared" si="126"/>
        <v>41212.788148148145</v>
      </c>
      <c r="T2032" s="14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11">
        <f t="shared" si="126"/>
        <v>41975.120983796289</v>
      </c>
      <c r="T2033" s="14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11">
        <f t="shared" si="126"/>
        <v>42689.35733796296</v>
      </c>
      <c r="T2034" s="14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11">
        <f t="shared" si="126"/>
        <v>41724.874050925922</v>
      </c>
      <c r="T2035" s="14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11">
        <f t="shared" si="126"/>
        <v>42075.921678240738</v>
      </c>
      <c r="T2036" s="14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11">
        <f t="shared" si="126"/>
        <v>42311.41674768518</v>
      </c>
      <c r="T2037" s="14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11">
        <f t="shared" si="126"/>
        <v>41738.656469907408</v>
      </c>
      <c r="T2038" s="14">
        <f t="shared" si="127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11">
        <f t="shared" si="126"/>
        <v>41578.001770833333</v>
      </c>
      <c r="T2039" s="14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11">
        <f t="shared" si="126"/>
        <v>41424.062743055554</v>
      </c>
      <c r="T2040" s="14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11">
        <f t="shared" si="126"/>
        <v>42675.23061342592</v>
      </c>
      <c r="T2041" s="14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11">
        <f t="shared" si="126"/>
        <v>41578.718784722223</v>
      </c>
      <c r="T2042" s="14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11">
        <f t="shared" si="126"/>
        <v>42654.317442129628</v>
      </c>
      <c r="T2043" s="14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11">
        <f t="shared" si="126"/>
        <v>42331.499699074069</v>
      </c>
      <c r="T2044" s="14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11">
        <f t="shared" si="126"/>
        <v>42660.968483796292</v>
      </c>
      <c r="T2045" s="14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11">
        <f t="shared" si="126"/>
        <v>42138.475856481477</v>
      </c>
      <c r="T2046" s="14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11">
        <f t="shared" si="126"/>
        <v>41068.880173611105</v>
      </c>
      <c r="T2047" s="14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11">
        <f t="shared" si="126"/>
        <v>41386.963472222218</v>
      </c>
      <c r="T2048" s="14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11">
        <f t="shared" si="126"/>
        <v>42081.695254629631</v>
      </c>
      <c r="T2049" s="14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11">
        <f t="shared" si="126"/>
        <v>41387.443182870367</v>
      </c>
      <c r="T2050" s="14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(((J2051/60)/60)/24)+DATE(1970,1,1)+(-5/24)</f>
        <v>41575.319016203699</v>
      </c>
      <c r="T2051" s="14">
        <f t="shared" ref="T2051:T2114" si="131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11">
        <f t="shared" si="130"/>
        <v>42114.863171296289</v>
      </c>
      <c r="T2052" s="14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11">
        <f t="shared" si="130"/>
        <v>41603.814085648148</v>
      </c>
      <c r="T2053" s="14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11">
        <f t="shared" si="130"/>
        <v>42374.875613425924</v>
      </c>
      <c r="T2054" s="14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11">
        <f t="shared" si="130"/>
        <v>42303.409155092588</v>
      </c>
      <c r="T2055" s="14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11">
        <f t="shared" si="130"/>
        <v>41731.312615740739</v>
      </c>
      <c r="T2056" s="14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11">
        <f t="shared" si="130"/>
        <v>41946.465775462959</v>
      </c>
      <c r="T2057" s="14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11">
        <f t="shared" si="130"/>
        <v>41351.552569444444</v>
      </c>
      <c r="T2058" s="14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11">
        <f t="shared" si="130"/>
        <v>42396.286249999997</v>
      </c>
      <c r="T2059" s="14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11">
        <f t="shared" si="130"/>
        <v>42026.16238425926</v>
      </c>
      <c r="T2060" s="14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11">
        <f t="shared" si="130"/>
        <v>42361.394143518519</v>
      </c>
      <c r="T2061" s="14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11">
        <f t="shared" si="130"/>
        <v>41783.434606481482</v>
      </c>
      <c r="T2062" s="14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11">
        <f t="shared" si="130"/>
        <v>42705.556180555555</v>
      </c>
      <c r="T2063" s="14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11">
        <f t="shared" si="130"/>
        <v>42423.174745370365</v>
      </c>
      <c r="T2064" s="14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11">
        <f t="shared" si="130"/>
        <v>42472.524317129624</v>
      </c>
      <c r="T2065" s="14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11">
        <f t="shared" si="130"/>
        <v>41389.1565162037</v>
      </c>
      <c r="T2066" s="14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11">
        <f t="shared" si="130"/>
        <v>41603.125335648147</v>
      </c>
      <c r="T2067" s="14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11">
        <f t="shared" si="130"/>
        <v>41844.563460648147</v>
      </c>
      <c r="T2068" s="14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11">
        <f t="shared" si="130"/>
        <v>42115.645555555551</v>
      </c>
      <c r="T2069" s="14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11">
        <f t="shared" si="130"/>
        <v>42633.633275462962</v>
      </c>
      <c r="T2070" s="14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11">
        <f t="shared" si="130"/>
        <v>42340.763784722221</v>
      </c>
      <c r="T2071" s="14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11">
        <f t="shared" si="130"/>
        <v>42519.448182870365</v>
      </c>
      <c r="T2072" s="14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11">
        <f t="shared" si="130"/>
        <v>42600.070416666662</v>
      </c>
      <c r="T2073" s="14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11">
        <f t="shared" si="130"/>
        <v>42467.373055555552</v>
      </c>
      <c r="T2074" s="14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11">
        <f t="shared" si="130"/>
        <v>42087.459699074076</v>
      </c>
      <c r="T2075" s="14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11">
        <f t="shared" si="130"/>
        <v>42466.617847222216</v>
      </c>
      <c r="T2076" s="14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11">
        <f t="shared" si="130"/>
        <v>41450.473240740735</v>
      </c>
      <c r="T2077" s="14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11">
        <f t="shared" si="130"/>
        <v>41803.672326388885</v>
      </c>
      <c r="T2078" s="14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11">
        <f t="shared" si="130"/>
        <v>42102.83421296296</v>
      </c>
      <c r="T2079" s="14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11">
        <f t="shared" si="130"/>
        <v>42692.563159722216</v>
      </c>
      <c r="T2080" s="14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11">
        <f t="shared" si="130"/>
        <v>42150.502233796295</v>
      </c>
      <c r="T2081" s="14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11">
        <f t="shared" si="130"/>
        <v>42289.748842592591</v>
      </c>
      <c r="T2082" s="14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11">
        <f t="shared" si="130"/>
        <v>41003.948553240742</v>
      </c>
      <c r="T2083" s="14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11">
        <f t="shared" si="130"/>
        <v>40810.911990740737</v>
      </c>
      <c r="T2084" s="14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11">
        <f t="shared" si="130"/>
        <v>41034.513831018514</v>
      </c>
      <c r="T2085" s="14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11">
        <f t="shared" si="130"/>
        <v>41731.624791666662</v>
      </c>
      <c r="T2086" s="14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11">
        <f t="shared" si="130"/>
        <v>41075.627164351848</v>
      </c>
      <c r="T2087" s="14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11">
        <f t="shared" si="130"/>
        <v>40860.462175925924</v>
      </c>
      <c r="T2088" s="14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11">
        <f t="shared" si="130"/>
        <v>40763.996041666665</v>
      </c>
      <c r="T2089" s="14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11">
        <f t="shared" si="130"/>
        <v>40395.506388888884</v>
      </c>
      <c r="T2090" s="14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11">
        <f t="shared" si="130"/>
        <v>41452.867986111109</v>
      </c>
      <c r="T2091" s="14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11">
        <f t="shared" si="130"/>
        <v>41299.173090277778</v>
      </c>
      <c r="T2092" s="14">
        <f t="shared" si="131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11">
        <f t="shared" si="130"/>
        <v>40555.114328703698</v>
      </c>
      <c r="T2093" s="14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11">
        <f t="shared" si="130"/>
        <v>40763.499212962961</v>
      </c>
      <c r="T2094" s="14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11">
        <f t="shared" si="130"/>
        <v>41205.646203703705</v>
      </c>
      <c r="T2095" s="14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11">
        <f t="shared" si="130"/>
        <v>40938.811689814815</v>
      </c>
      <c r="T2096" s="14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11">
        <f t="shared" si="130"/>
        <v>40758.525150462956</v>
      </c>
      <c r="T2097" s="14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11">
        <f t="shared" si="130"/>
        <v>41192.550173611111</v>
      </c>
      <c r="T2098" s="14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11">
        <f t="shared" si="130"/>
        <v>40818.376562499994</v>
      </c>
      <c r="T2099" s="14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11">
        <f t="shared" si="130"/>
        <v>40945.905497685184</v>
      </c>
      <c r="T2100" s="14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11">
        <f t="shared" si="130"/>
        <v>42173.53800925926</v>
      </c>
      <c r="T2101" s="14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11">
        <f t="shared" si="130"/>
        <v>41074.62663194444</v>
      </c>
      <c r="T2102" s="14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11">
        <f t="shared" si="130"/>
        <v>40891.941134259258</v>
      </c>
      <c r="T2103" s="14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11">
        <f t="shared" si="130"/>
        <v>40638.660277777773</v>
      </c>
      <c r="T2104" s="14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11">
        <f t="shared" si="130"/>
        <v>41192.546608796292</v>
      </c>
      <c r="T2105" s="14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11">
        <f t="shared" si="130"/>
        <v>41393.86613425926</v>
      </c>
      <c r="T2106" s="14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11">
        <f t="shared" si="130"/>
        <v>41951.580474537033</v>
      </c>
      <c r="T2107" s="14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11">
        <f t="shared" si="130"/>
        <v>41270.006643518514</v>
      </c>
      <c r="T2108" s="14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11">
        <f t="shared" si="130"/>
        <v>41934.502233796295</v>
      </c>
      <c r="T2109" s="14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11">
        <f t="shared" si="130"/>
        <v>41134.967361111107</v>
      </c>
      <c r="T2110" s="14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11">
        <f t="shared" si="130"/>
        <v>42160.500196759262</v>
      </c>
      <c r="T2111" s="14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11">
        <f t="shared" si="130"/>
        <v>41759.462604166663</v>
      </c>
      <c r="T2112" s="14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11">
        <f t="shared" si="130"/>
        <v>40702.988715277774</v>
      </c>
      <c r="T2113" s="14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27.272727272727273</v>
      </c>
      <c r="Q2114" t="s">
        <v>8325</v>
      </c>
      <c r="R2114" t="s">
        <v>8329</v>
      </c>
      <c r="S2114" s="11">
        <f t="shared" si="130"/>
        <v>41365.719826388886</v>
      </c>
      <c r="T2114" s="14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(((J2115/60)/60)/24)+DATE(1970,1,1)+(-5/24)</f>
        <v>41870.657129629624</v>
      </c>
      <c r="T2115" s="14">
        <f t="shared" ref="T2115:T2178" si="135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11">
        <f t="shared" si="134"/>
        <v>40458.607291666667</v>
      </c>
      <c r="T2116" s="14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11">
        <f t="shared" si="134"/>
        <v>40563.872696759259</v>
      </c>
      <c r="T2117" s="14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11">
        <f t="shared" si="134"/>
        <v>41136.569479166668</v>
      </c>
      <c r="T2118" s="14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11">
        <f t="shared" si="134"/>
        <v>42289.851261574069</v>
      </c>
      <c r="T2119" s="14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11">
        <f t="shared" si="134"/>
        <v>40718.631203703699</v>
      </c>
      <c r="T2120" s="14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11">
        <f t="shared" si="134"/>
        <v>41106.921817129631</v>
      </c>
      <c r="T2121" s="14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11">
        <f t="shared" si="134"/>
        <v>41591.756203703699</v>
      </c>
      <c r="T2122" s="14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11">
        <f t="shared" si="134"/>
        <v>42716.534120370365</v>
      </c>
      <c r="T2123" s="14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11">
        <f t="shared" si="134"/>
        <v>42712.092233796291</v>
      </c>
      <c r="T2124" s="14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11">
        <f t="shared" si="134"/>
        <v>40198.216516203705</v>
      </c>
      <c r="T2125" s="14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11">
        <f t="shared" si="134"/>
        <v>40463.819849537031</v>
      </c>
      <c r="T2126" s="14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11">
        <f t="shared" si="134"/>
        <v>42190.815196759257</v>
      </c>
      <c r="T2127" s="14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11">
        <f t="shared" si="134"/>
        <v>41951.76489583333</v>
      </c>
      <c r="T2128" s="14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11">
        <f t="shared" si="134"/>
        <v>42045.297025462954</v>
      </c>
      <c r="T2129" s="14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11">
        <f t="shared" si="134"/>
        <v>41843.564456018517</v>
      </c>
      <c r="T2130" s="14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11">
        <f t="shared" si="134"/>
        <v>42408.815972222219</v>
      </c>
      <c r="T2131" s="14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11">
        <f t="shared" si="134"/>
        <v>41831.87804398148</v>
      </c>
      <c r="T2132" s="14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11">
        <f t="shared" si="134"/>
        <v>42166.998738425922</v>
      </c>
      <c r="T2133" s="14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11">
        <f t="shared" si="134"/>
        <v>41643.27884259259</v>
      </c>
      <c r="T2134" s="14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11">
        <f t="shared" si="134"/>
        <v>40618.888877314814</v>
      </c>
      <c r="T2135" s="14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11">
        <f t="shared" si="134"/>
        <v>41361.678136574068</v>
      </c>
      <c r="T2136" s="14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11">
        <f t="shared" si="134"/>
        <v>41156.755011574067</v>
      </c>
      <c r="T2137" s="14">
        <f t="shared" si="135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11">
        <f t="shared" si="134"/>
        <v>41536.300763888888</v>
      </c>
      <c r="T2138" s="14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11">
        <f t="shared" si="134"/>
        <v>41948.562835648147</v>
      </c>
      <c r="T2139" s="14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11">
        <f t="shared" si="134"/>
        <v>41556.804849537039</v>
      </c>
      <c r="T2140" s="14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11">
        <f t="shared" si="134"/>
        <v>42647.541759259257</v>
      </c>
      <c r="T2141" s="14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11">
        <f t="shared" si="134"/>
        <v>41255.625277777777</v>
      </c>
      <c r="T2142" s="14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1">
        <f t="shared" si="134"/>
        <v>41927.027303240735</v>
      </c>
      <c r="T2143" s="14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11">
        <f t="shared" si="134"/>
        <v>42340.493171296293</v>
      </c>
      <c r="T2144" s="14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11">
        <f t="shared" si="134"/>
        <v>40332.678379629629</v>
      </c>
      <c r="T2145" s="14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11">
        <f t="shared" si="134"/>
        <v>41499.338425925926</v>
      </c>
      <c r="T2146" s="14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11">
        <f t="shared" si="134"/>
        <v>41575.029097222221</v>
      </c>
      <c r="T2147" s="14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11">
        <f t="shared" si="134"/>
        <v>42397.471180555549</v>
      </c>
      <c r="T2148" s="14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11">
        <f t="shared" si="134"/>
        <v>41927.087361111109</v>
      </c>
      <c r="T2149" s="14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11">
        <f t="shared" si="134"/>
        <v>42066.525254629632</v>
      </c>
      <c r="T2150" s="14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1">
        <f t="shared" si="134"/>
        <v>40354.816620370366</v>
      </c>
      <c r="T2151" s="14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11">
        <f t="shared" si="134"/>
        <v>42534.076377314814</v>
      </c>
      <c r="T2152" s="14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11">
        <f t="shared" si="134"/>
        <v>42520.639050925929</v>
      </c>
      <c r="T2153" s="14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11">
        <f t="shared" si="134"/>
        <v>41683.62394675926</v>
      </c>
      <c r="T2154" s="14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11">
        <f t="shared" si="134"/>
        <v>41974.702754629623</v>
      </c>
      <c r="T2155" s="14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11">
        <f t="shared" si="134"/>
        <v>41647.42392361111</v>
      </c>
      <c r="T2156" s="14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11">
        <f t="shared" si="134"/>
        <v>42430.539178240739</v>
      </c>
      <c r="T2157" s="14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11">
        <f t="shared" si="134"/>
        <v>41488.645902777775</v>
      </c>
      <c r="T2158" s="14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11">
        <f t="shared" si="134"/>
        <v>42694.772951388884</v>
      </c>
      <c r="T2159" s="14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11">
        <f t="shared" si="134"/>
        <v>41264.645532407405</v>
      </c>
      <c r="T2160" s="14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11">
        <f t="shared" si="134"/>
        <v>40710.522847222215</v>
      </c>
      <c r="T2161" s="14">
        <f t="shared" si="135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11">
        <f t="shared" si="134"/>
        <v>41018.503530092588</v>
      </c>
      <c r="T2162" s="14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11">
        <f t="shared" si="134"/>
        <v>42240.644201388881</v>
      </c>
      <c r="T2163" s="14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11">
        <f t="shared" si="134"/>
        <v>41813.557766203703</v>
      </c>
      <c r="T2164" s="14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11">
        <f t="shared" si="134"/>
        <v>42111.691203703704</v>
      </c>
      <c r="T2165" s="14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11">
        <f t="shared" si="134"/>
        <v>42515.509421296294</v>
      </c>
      <c r="T2166" s="14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11">
        <f t="shared" si="134"/>
        <v>42438.458738425928</v>
      </c>
      <c r="T2167" s="14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11">
        <f t="shared" si="134"/>
        <v>41933.629837962959</v>
      </c>
      <c r="T2168" s="14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11">
        <f t="shared" si="134"/>
        <v>41152.858067129629</v>
      </c>
      <c r="T2169" s="14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11">
        <f t="shared" si="134"/>
        <v>42745.391909722217</v>
      </c>
      <c r="T2170" s="14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11">
        <f t="shared" si="134"/>
        <v>42793.492488425924</v>
      </c>
      <c r="T2171" s="14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11">
        <f t="shared" si="134"/>
        <v>42198.541921296295</v>
      </c>
      <c r="T2172" s="14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11">
        <f t="shared" si="134"/>
        <v>42141.748784722215</v>
      </c>
      <c r="T2173" s="14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11">
        <f t="shared" si="134"/>
        <v>42082.371759259251</v>
      </c>
      <c r="T2174" s="14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11">
        <f t="shared" si="134"/>
        <v>41495.484293981477</v>
      </c>
      <c r="T2175" s="14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11">
        <f t="shared" si="134"/>
        <v>42465.334571759253</v>
      </c>
      <c r="T2176" s="14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11">
        <f t="shared" si="134"/>
        <v>42564.800763888888</v>
      </c>
      <c r="T2177" s="14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88.74647887323944</v>
      </c>
      <c r="Q2178" t="s">
        <v>8325</v>
      </c>
      <c r="R2178" t="s">
        <v>8326</v>
      </c>
      <c r="S2178" s="11">
        <f t="shared" si="134"/>
        <v>42096.424872685187</v>
      </c>
      <c r="T2178" s="14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(((J2179/60)/60)/24)+DATE(1970,1,1)+(-5/24)</f>
        <v>42502.042442129627</v>
      </c>
      <c r="T2179" s="14">
        <f t="shared" ref="T2179:T2242" si="13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11">
        <f t="shared" si="138"/>
        <v>42723.428206018514</v>
      </c>
      <c r="T2180" s="14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11">
        <f t="shared" si="138"/>
        <v>42074.962870370371</v>
      </c>
      <c r="T2181" s="14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11">
        <f t="shared" si="138"/>
        <v>42279.461435185185</v>
      </c>
      <c r="T2182" s="14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11">
        <f t="shared" si="138"/>
        <v>42772.796909722216</v>
      </c>
      <c r="T2183" s="14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11">
        <f t="shared" si="138"/>
        <v>41879.692418981482</v>
      </c>
      <c r="T2184" s="14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11">
        <f t="shared" si="138"/>
        <v>42745.157141203708</v>
      </c>
      <c r="T2185" s="14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11">
        <f t="shared" si="138"/>
        <v>42380.481956018521</v>
      </c>
      <c r="T2186" s="14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11">
        <f t="shared" si="138"/>
        <v>41319.141655092593</v>
      </c>
      <c r="T2187" s="14">
        <f t="shared" si="13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11">
        <f t="shared" si="138"/>
        <v>42583.406747685185</v>
      </c>
      <c r="T2188" s="14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11">
        <f t="shared" si="138"/>
        <v>42068.000763888886</v>
      </c>
      <c r="T2189" s="14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11">
        <f t="shared" si="138"/>
        <v>42633.377789351849</v>
      </c>
      <c r="T2190" s="14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11">
        <f t="shared" si="138"/>
        <v>42467.579861111109</v>
      </c>
      <c r="T2191" s="14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11">
        <f t="shared" si="138"/>
        <v>42417.416712962957</v>
      </c>
      <c r="T2192" s="14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11">
        <f t="shared" si="138"/>
        <v>42768.6253125</v>
      </c>
      <c r="T2193" s="14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11">
        <f t="shared" si="138"/>
        <v>42691.642870370364</v>
      </c>
      <c r="T2194" s="14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11">
        <f t="shared" si="138"/>
        <v>42664.197592592587</v>
      </c>
      <c r="T2195" s="14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11">
        <f t="shared" si="138"/>
        <v>42425.54965277778</v>
      </c>
      <c r="T2196" s="14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11">
        <f t="shared" si="138"/>
        <v>42197.563657407409</v>
      </c>
      <c r="T2197" s="14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11">
        <f t="shared" si="138"/>
        <v>42675.278958333329</v>
      </c>
      <c r="T2198" s="14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11">
        <f t="shared" si="138"/>
        <v>42033.37568287037</v>
      </c>
      <c r="T2199" s="14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11">
        <f t="shared" si="138"/>
        <v>42292.305555555555</v>
      </c>
      <c r="T2200" s="14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11">
        <f t="shared" si="138"/>
        <v>42262.208310185182</v>
      </c>
      <c r="T2201" s="14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11">
        <f t="shared" si="138"/>
        <v>42163.417453703696</v>
      </c>
      <c r="T2202" s="14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11">
        <f t="shared" si="138"/>
        <v>41276.638483796298</v>
      </c>
      <c r="T2203" s="14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11">
        <f t="shared" si="138"/>
        <v>41184.640833333331</v>
      </c>
      <c r="T2204" s="14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11">
        <f t="shared" si="138"/>
        <v>42241.651412037034</v>
      </c>
      <c r="T2205" s="14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11">
        <f t="shared" si="138"/>
        <v>41312.103229166663</v>
      </c>
      <c r="T2206" s="14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11">
        <f t="shared" si="138"/>
        <v>41031.613298611104</v>
      </c>
      <c r="T2207" s="14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11">
        <f t="shared" si="138"/>
        <v>40997.048888888887</v>
      </c>
      <c r="T2208" s="14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11">
        <f t="shared" si="138"/>
        <v>41563.985798611109</v>
      </c>
      <c r="T2209" s="14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11">
        <f t="shared" si="138"/>
        <v>40946.673912037033</v>
      </c>
      <c r="T2210" s="14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11">
        <f t="shared" si="138"/>
        <v>41732.27134259259</v>
      </c>
      <c r="T2211" s="14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11">
        <f t="shared" si="138"/>
        <v>40955.857754629629</v>
      </c>
      <c r="T2212" s="14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11">
        <f t="shared" si="138"/>
        <v>41716.576678240737</v>
      </c>
      <c r="T2213" s="14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11">
        <f t="shared" si="138"/>
        <v>41548.539085648146</v>
      </c>
      <c r="T2214" s="14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11">
        <f t="shared" si="138"/>
        <v>42109.617812499993</v>
      </c>
      <c r="T2215" s="14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11">
        <f t="shared" si="138"/>
        <v>41646.58388888889</v>
      </c>
      <c r="T2216" s="14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11">
        <f t="shared" si="138"/>
        <v>40958.508935185186</v>
      </c>
      <c r="T2217" s="14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11">
        <f t="shared" si="138"/>
        <v>42194.543344907412</v>
      </c>
      <c r="T2218" s="14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11">
        <f t="shared" si="138"/>
        <v>42299.568437499998</v>
      </c>
      <c r="T2219" s="14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11">
        <f t="shared" si="138"/>
        <v>41127.603969907403</v>
      </c>
      <c r="T2220" s="14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11">
        <f t="shared" si="138"/>
        <v>42205.510555555556</v>
      </c>
      <c r="T2221" s="14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11">
        <f t="shared" si="138"/>
        <v>41451.852268518516</v>
      </c>
      <c r="T2222" s="14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11">
        <f t="shared" si="138"/>
        <v>42452.458437499998</v>
      </c>
      <c r="T2223" s="14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11">
        <f t="shared" si="138"/>
        <v>40906.579247685186</v>
      </c>
      <c r="T2224" s="14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11">
        <f t="shared" si="138"/>
        <v>42152.432500000003</v>
      </c>
      <c r="T2225" s="14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11">
        <f t="shared" si="138"/>
        <v>42644.459201388883</v>
      </c>
      <c r="T2226" s="14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11">
        <f t="shared" si="138"/>
        <v>41873.583506944444</v>
      </c>
      <c r="T2227" s="14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11">
        <f t="shared" si="138"/>
        <v>42381.590532407405</v>
      </c>
      <c r="T2228" s="14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11">
        <f t="shared" si="138"/>
        <v>41561.599016203698</v>
      </c>
      <c r="T2229" s="14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11">
        <f t="shared" si="138"/>
        <v>42202.069861111107</v>
      </c>
      <c r="T2230" s="14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11">
        <f t="shared" si="138"/>
        <v>41484.455914351849</v>
      </c>
      <c r="T2231" s="14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11">
        <f t="shared" si="138"/>
        <v>41724.672766203701</v>
      </c>
      <c r="T2232" s="14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11">
        <f t="shared" si="138"/>
        <v>41423.702557870369</v>
      </c>
      <c r="T2233" s="14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11">
        <f t="shared" si="138"/>
        <v>41806.585740740738</v>
      </c>
      <c r="T2234" s="14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11">
        <f t="shared" si="138"/>
        <v>42331.170590277768</v>
      </c>
      <c r="T2235" s="14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11">
        <f t="shared" si="138"/>
        <v>42710.616284722222</v>
      </c>
      <c r="T2236" s="14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11">
        <f t="shared" si="138"/>
        <v>42061.813784722217</v>
      </c>
      <c r="T2237" s="14">
        <f t="shared" si="13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11">
        <f t="shared" si="138"/>
        <v>42371.408831018511</v>
      </c>
      <c r="T2238" s="14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11">
        <f t="shared" si="138"/>
        <v>41914.794942129629</v>
      </c>
      <c r="T2239" s="14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11">
        <f t="shared" si="138"/>
        <v>42774.41337962963</v>
      </c>
      <c r="T2240" s="14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11">
        <f t="shared" si="138"/>
        <v>41572.750162037039</v>
      </c>
      <c r="T2241" s="14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11">
        <f t="shared" si="138"/>
        <v>42452.617407407401</v>
      </c>
      <c r="T2242" s="14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(((J2243/60)/60)/24)+DATE(1970,1,1)+(-5/24)</f>
        <v>42766.619212962956</v>
      </c>
      <c r="T2243" s="14">
        <f t="shared" ref="T2243:T2306" si="143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11">
        <f t="shared" si="142"/>
        <v>41569.367280092592</v>
      </c>
      <c r="T2244" s="14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11">
        <f t="shared" si="142"/>
        <v>42800.542708333327</v>
      </c>
      <c r="T2245" s="14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11">
        <f t="shared" si="142"/>
        <v>42647.610486111109</v>
      </c>
      <c r="T2246" s="14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11">
        <f t="shared" si="142"/>
        <v>41660.500196759262</v>
      </c>
      <c r="T2247" s="14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11">
        <f t="shared" si="142"/>
        <v>42221.583449074074</v>
      </c>
      <c r="T2248" s="14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11">
        <f t="shared" si="142"/>
        <v>42200.457928240743</v>
      </c>
      <c r="T2249" s="14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11">
        <f t="shared" si="142"/>
        <v>42688.667569444442</v>
      </c>
      <c r="T2250" s="14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11">
        <f t="shared" si="142"/>
        <v>41336.494965277772</v>
      </c>
      <c r="T2251" s="14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11">
        <f t="shared" si="142"/>
        <v>42676.7971412037</v>
      </c>
      <c r="T2252" s="14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11">
        <f t="shared" si="142"/>
        <v>41846.137465277774</v>
      </c>
      <c r="T2253" s="14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11">
        <f t="shared" si="142"/>
        <v>42573.119652777772</v>
      </c>
      <c r="T2254" s="14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11">
        <f t="shared" si="142"/>
        <v>42296.422997685186</v>
      </c>
      <c r="T2255" s="14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11">
        <f t="shared" si="142"/>
        <v>42752.439444444441</v>
      </c>
      <c r="T2256" s="14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11">
        <f t="shared" si="142"/>
        <v>42467.743645833332</v>
      </c>
      <c r="T2257" s="14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11">
        <f t="shared" si="142"/>
        <v>42682.243587962956</v>
      </c>
      <c r="T2258" s="14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11">
        <f t="shared" si="142"/>
        <v>42505.728344907409</v>
      </c>
      <c r="T2259" s="14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11">
        <f t="shared" si="142"/>
        <v>42136.542673611104</v>
      </c>
      <c r="T2260" s="14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11">
        <f t="shared" si="142"/>
        <v>42702.59648148148</v>
      </c>
      <c r="T2261" s="14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11">
        <f t="shared" si="142"/>
        <v>41694.808449074073</v>
      </c>
      <c r="T2262" s="14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11">
        <f t="shared" si="142"/>
        <v>42759.516435185178</v>
      </c>
      <c r="T2263" s="14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11">
        <f t="shared" si="142"/>
        <v>41926.376828703702</v>
      </c>
      <c r="T2264" s="14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11">
        <f t="shared" si="142"/>
        <v>42014.623993055553</v>
      </c>
      <c r="T2265" s="14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11">
        <f t="shared" si="142"/>
        <v>42496.374004629623</v>
      </c>
      <c r="T2266" s="14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11">
        <f t="shared" si="142"/>
        <v>42689.644756944443</v>
      </c>
      <c r="T2267" s="14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11">
        <f t="shared" si="142"/>
        <v>42469.666574074072</v>
      </c>
      <c r="T2268" s="14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11">
        <f t="shared" si="142"/>
        <v>41968.621493055551</v>
      </c>
      <c r="T2269" s="14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11">
        <f t="shared" si="142"/>
        <v>42775.874016203699</v>
      </c>
      <c r="T2270" s="14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11">
        <f t="shared" si="142"/>
        <v>42776.496099537035</v>
      </c>
      <c r="T2271" s="14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11">
        <f t="shared" si="142"/>
        <v>42725.661030092589</v>
      </c>
      <c r="T2272" s="14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11">
        <f t="shared" si="142"/>
        <v>42683.791712962957</v>
      </c>
      <c r="T2273" s="14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11">
        <f t="shared" si="142"/>
        <v>42315.491157407399</v>
      </c>
      <c r="T2274" s="14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11">
        <f t="shared" si="142"/>
        <v>42781.340763888882</v>
      </c>
      <c r="T2275" s="14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11">
        <f t="shared" si="142"/>
        <v>41663.292326388888</v>
      </c>
      <c r="T2276" s="14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11">
        <f t="shared" si="142"/>
        <v>41965.408321759263</v>
      </c>
      <c r="T2277" s="14">
        <f t="shared" si="143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11">
        <f t="shared" si="142"/>
        <v>41614.443159722221</v>
      </c>
      <c r="T2278" s="14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11">
        <f t="shared" si="142"/>
        <v>40936.470173611109</v>
      </c>
      <c r="T2279" s="14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11">
        <f t="shared" si="142"/>
        <v>42338.500775462955</v>
      </c>
      <c r="T2280" s="14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11">
        <f t="shared" si="142"/>
        <v>42020.598368055551</v>
      </c>
      <c r="T2281" s="14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11">
        <f t="shared" si="142"/>
        <v>42234.416562499995</v>
      </c>
      <c r="T2282" s="14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11">
        <f t="shared" si="142"/>
        <v>40687.077511574069</v>
      </c>
      <c r="T2283" s="14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11">
        <f t="shared" si="142"/>
        <v>42322.966273148144</v>
      </c>
      <c r="T2284" s="14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11">
        <f t="shared" si="142"/>
        <v>40977.916712962957</v>
      </c>
      <c r="T2285" s="14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11">
        <f t="shared" si="142"/>
        <v>40585.588483796295</v>
      </c>
      <c r="T2286" s="14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11">
        <f t="shared" si="142"/>
        <v>41058.977349537032</v>
      </c>
      <c r="T2287" s="14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11">
        <f t="shared" si="142"/>
        <v>41494.755254629628</v>
      </c>
      <c r="T2288" s="14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11">
        <f t="shared" si="142"/>
        <v>41792.459027777775</v>
      </c>
      <c r="T2289" s="14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11">
        <f t="shared" si="142"/>
        <v>41067.619085648148</v>
      </c>
      <c r="T2290" s="14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11">
        <f t="shared" si="142"/>
        <v>41571.790046296293</v>
      </c>
      <c r="T2291" s="14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11">
        <f t="shared" si="142"/>
        <v>40070.045486111107</v>
      </c>
      <c r="T2292" s="14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11">
        <f t="shared" si="142"/>
        <v>40987.768726851849</v>
      </c>
      <c r="T2293" s="14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11">
        <f t="shared" si="142"/>
        <v>40987.489305555551</v>
      </c>
      <c r="T2294" s="14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11">
        <f t="shared" si="142"/>
        <v>41151.499988425923</v>
      </c>
      <c r="T2295" s="14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11">
        <f t="shared" si="142"/>
        <v>41264.514814814815</v>
      </c>
      <c r="T2296" s="14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11">
        <f t="shared" si="142"/>
        <v>41270.746018518512</v>
      </c>
      <c r="T2297" s="14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11">
        <f t="shared" si="142"/>
        <v>40927.52344907407</v>
      </c>
      <c r="T2298" s="14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11">
        <f t="shared" si="142"/>
        <v>40947.83390046296</v>
      </c>
      <c r="T2299" s="14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11">
        <f t="shared" si="142"/>
        <v>41694.632326388884</v>
      </c>
      <c r="T2300" s="14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11">
        <f t="shared" si="142"/>
        <v>40564.824178240735</v>
      </c>
      <c r="T2301" s="14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11">
        <f t="shared" si="142"/>
        <v>41074.518703703703</v>
      </c>
      <c r="T2302" s="14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11">
        <f t="shared" si="142"/>
        <v>41415.938611111109</v>
      </c>
      <c r="T2303" s="14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11">
        <f t="shared" si="142"/>
        <v>41605.660115740735</v>
      </c>
      <c r="T2304" s="14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11">
        <f t="shared" si="142"/>
        <v>40849.902731481481</v>
      </c>
      <c r="T2305" s="14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11">
        <f t="shared" si="142"/>
        <v>40502.607534722221</v>
      </c>
      <c r="T2306" s="14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(((J2307/60)/60)/24)+DATE(1970,1,1)+(-5/24)</f>
        <v>41834.486944444441</v>
      </c>
      <c r="T2307" s="14">
        <f t="shared" ref="T2307:T2370" si="147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11">
        <f t="shared" si="146"/>
        <v>40947.959826388884</v>
      </c>
      <c r="T2308" s="14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11">
        <f t="shared" si="146"/>
        <v>41004.594131944439</v>
      </c>
      <c r="T2309" s="14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11">
        <f t="shared" si="146"/>
        <v>41851.754583333335</v>
      </c>
      <c r="T2310" s="14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11">
        <f t="shared" si="146"/>
        <v>41307.779363425921</v>
      </c>
      <c r="T2311" s="14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11">
        <f t="shared" si="146"/>
        <v>41324.585821759254</v>
      </c>
      <c r="T2312" s="14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11">
        <f t="shared" si="146"/>
        <v>41735.796168981477</v>
      </c>
      <c r="T2313" s="14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11">
        <f t="shared" si="146"/>
        <v>41716.424513888887</v>
      </c>
      <c r="T2314" s="14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11">
        <f t="shared" si="146"/>
        <v>41002.750300925924</v>
      </c>
      <c r="T2315" s="14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11">
        <f t="shared" si="146"/>
        <v>41037.343252314815</v>
      </c>
      <c r="T2316" s="14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11">
        <f t="shared" si="146"/>
        <v>41004.517858796295</v>
      </c>
      <c r="T2317" s="14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11">
        <f t="shared" si="146"/>
        <v>40079.516782407409</v>
      </c>
      <c r="T2318" s="14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11">
        <f t="shared" si="146"/>
        <v>40192.33390046296</v>
      </c>
      <c r="T2319" s="14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11">
        <f t="shared" si="146"/>
        <v>40050.435347222221</v>
      </c>
      <c r="T2320" s="14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11">
        <f t="shared" si="146"/>
        <v>41592.873668981476</v>
      </c>
      <c r="T2321" s="14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11">
        <f t="shared" si="146"/>
        <v>41696.608796296292</v>
      </c>
      <c r="T2322" s="14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11">
        <f t="shared" si="146"/>
        <v>42799.052094907405</v>
      </c>
      <c r="T2323" s="14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11">
        <f t="shared" si="146"/>
        <v>42804.687141203707</v>
      </c>
      <c r="T2324" s="14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11">
        <f t="shared" si="146"/>
        <v>42807.54684027777</v>
      </c>
      <c r="T2325" s="14">
        <f t="shared" si="147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11">
        <f t="shared" si="146"/>
        <v>42790.67690972222</v>
      </c>
      <c r="T2326" s="14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11">
        <f t="shared" si="146"/>
        <v>42793.814016203702</v>
      </c>
      <c r="T2327" s="14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11">
        <f t="shared" si="146"/>
        <v>42803.825787037036</v>
      </c>
      <c r="T2328" s="14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11">
        <f t="shared" si="146"/>
        <v>41842.708796296298</v>
      </c>
      <c r="T2329" s="14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11">
        <f t="shared" si="146"/>
        <v>42139.573344907411</v>
      </c>
      <c r="T2330" s="14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11">
        <f t="shared" si="146"/>
        <v>41807.416041666664</v>
      </c>
      <c r="T2331" s="14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11">
        <f t="shared" si="146"/>
        <v>42332.691469907404</v>
      </c>
      <c r="T2332" s="14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11">
        <f t="shared" si="146"/>
        <v>41838.797337962962</v>
      </c>
      <c r="T2333" s="14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11">
        <f t="shared" si="146"/>
        <v>42011.419803240737</v>
      </c>
      <c r="T2334" s="14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11">
        <f t="shared" si="146"/>
        <v>41767.442013888889</v>
      </c>
      <c r="T2335" s="14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11">
        <f t="shared" si="146"/>
        <v>41918.461782407401</v>
      </c>
      <c r="T2336" s="14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11">
        <f t="shared" si="146"/>
        <v>41771.363923611112</v>
      </c>
      <c r="T2337" s="14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11">
        <f t="shared" si="146"/>
        <v>41666.716377314813</v>
      </c>
      <c r="T2338" s="14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11">
        <f t="shared" si="146"/>
        <v>41786.432210648149</v>
      </c>
      <c r="T2339" s="14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11">
        <f t="shared" si="146"/>
        <v>41789.688472222217</v>
      </c>
      <c r="T2340" s="14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11">
        <f t="shared" si="146"/>
        <v>42692.591539351844</v>
      </c>
      <c r="T2341" s="14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11">
        <f t="shared" si="146"/>
        <v>42643.434467592589</v>
      </c>
      <c r="T2342" s="14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1">
        <f t="shared" si="146"/>
        <v>42167.605370370373</v>
      </c>
      <c r="T2343" s="14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1">
        <f t="shared" si="146"/>
        <v>41897.49386574074</v>
      </c>
      <c r="T2344" s="14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11">
        <f t="shared" si="146"/>
        <v>42327.616956018515</v>
      </c>
      <c r="T2345" s="14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11">
        <f t="shared" si="146"/>
        <v>42515.519317129627</v>
      </c>
      <c r="T2346" s="14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1">
        <f t="shared" si="146"/>
        <v>42059.79347222222</v>
      </c>
      <c r="T2347" s="14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11">
        <f t="shared" si="146"/>
        <v>42615.590636574074</v>
      </c>
      <c r="T2348" s="14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11">
        <f t="shared" si="146"/>
        <v>42577.399027777778</v>
      </c>
      <c r="T2349" s="14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11">
        <f t="shared" si="146"/>
        <v>42360.723819444444</v>
      </c>
      <c r="T2350" s="14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1">
        <f t="shared" si="146"/>
        <v>42198.567453703705</v>
      </c>
      <c r="T2351" s="14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1">
        <f t="shared" si="146"/>
        <v>42708.633912037032</v>
      </c>
      <c r="T2352" s="14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11">
        <f t="shared" si="146"/>
        <v>42093.892812500002</v>
      </c>
      <c r="T2353" s="14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1">
        <f t="shared" si="146"/>
        <v>42101.425370370365</v>
      </c>
      <c r="T2354" s="14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1">
        <f t="shared" si="146"/>
        <v>42103.467847222222</v>
      </c>
      <c r="T2355" s="14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11">
        <f t="shared" si="146"/>
        <v>41954.51458333333</v>
      </c>
      <c r="T2356" s="14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11">
        <f t="shared" si="146"/>
        <v>42096.709907407399</v>
      </c>
      <c r="T2357" s="14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1">
        <f t="shared" si="146"/>
        <v>42130.575277777774</v>
      </c>
      <c r="T2358" s="14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1">
        <f t="shared" si="146"/>
        <v>42264.411782407398</v>
      </c>
      <c r="T2359" s="14">
        <f t="shared" si="147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1">
        <f t="shared" si="146"/>
        <v>41978.722638888888</v>
      </c>
      <c r="T2360" s="14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11">
        <f t="shared" si="146"/>
        <v>42159.441249999996</v>
      </c>
      <c r="T2361" s="14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11">
        <f t="shared" si="146"/>
        <v>42377.498611111114</v>
      </c>
      <c r="T2362" s="14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1">
        <f t="shared" si="146"/>
        <v>42466.650555555556</v>
      </c>
      <c r="T2363" s="14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11">
        <f t="shared" si="146"/>
        <v>41954.47997685185</v>
      </c>
      <c r="T2364" s="14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1">
        <f t="shared" si="146"/>
        <v>42321.803240740737</v>
      </c>
      <c r="T2365" s="14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1">
        <f t="shared" si="146"/>
        <v>42248.726342592585</v>
      </c>
      <c r="T2366" s="14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1">
        <f t="shared" si="146"/>
        <v>42346.528067129628</v>
      </c>
      <c r="T2367" s="14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11">
        <f t="shared" si="146"/>
        <v>42268.323298611103</v>
      </c>
      <c r="T2368" s="14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11">
        <f t="shared" si="146"/>
        <v>42425.761759259258</v>
      </c>
      <c r="T2369" s="14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50</v>
      </c>
      <c r="Q2370" t="s">
        <v>8319</v>
      </c>
      <c r="R2370" t="s">
        <v>8320</v>
      </c>
      <c r="S2370" s="11">
        <f t="shared" si="146"/>
        <v>42063.513483796291</v>
      </c>
      <c r="T2370" s="14">
        <f t="shared" si="147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(((J2371/60)/60)/24)+DATE(1970,1,1)+(-5/24)</f>
        <v>42380.60429398148</v>
      </c>
      <c r="T2371" s="14">
        <f t="shared" ref="T2371:T2434" si="151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11">
        <f t="shared" si="150"/>
        <v>41960.980798611105</v>
      </c>
      <c r="T2372" s="14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1">
        <f t="shared" si="150"/>
        <v>42150.569398148145</v>
      </c>
      <c r="T2373" s="14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11">
        <f t="shared" si="150"/>
        <v>42087.860775462956</v>
      </c>
      <c r="T2374" s="14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11">
        <f t="shared" si="150"/>
        <v>42215.453981481485</v>
      </c>
      <c r="T2375" s="14">
        <f t="shared" si="151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11">
        <f t="shared" si="150"/>
        <v>42017.634953703695</v>
      </c>
      <c r="T2376" s="14">
        <f t="shared" si="151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1">
        <f t="shared" si="150"/>
        <v>42592.627743055556</v>
      </c>
      <c r="T2377" s="14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11">
        <f t="shared" si="150"/>
        <v>42318.717199074068</v>
      </c>
      <c r="T2378" s="14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1">
        <f t="shared" si="150"/>
        <v>42669.661840277775</v>
      </c>
      <c r="T2379" s="14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1">
        <f t="shared" si="150"/>
        <v>42212.804745370369</v>
      </c>
      <c r="T2380" s="14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1">
        <f t="shared" si="150"/>
        <v>42236.808055555557</v>
      </c>
      <c r="T2381" s="14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11">
        <f t="shared" si="150"/>
        <v>42248.584976851846</v>
      </c>
      <c r="T2382" s="14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11">
        <f t="shared" si="150"/>
        <v>42074.727407407401</v>
      </c>
      <c r="T2383" s="14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11">
        <f t="shared" si="150"/>
        <v>42194.979201388887</v>
      </c>
      <c r="T2384" s="14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11">
        <f t="shared" si="150"/>
        <v>42026.848460648143</v>
      </c>
      <c r="T2385" s="14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11">
        <f t="shared" si="150"/>
        <v>41926.859293981477</v>
      </c>
      <c r="T2386" s="14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11">
        <f t="shared" si="150"/>
        <v>42191.493425925924</v>
      </c>
      <c r="T2387" s="14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1">
        <f t="shared" si="150"/>
        <v>41954.629907407405</v>
      </c>
      <c r="T2388" s="14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11">
        <f t="shared" si="150"/>
        <v>42528.418287037035</v>
      </c>
      <c r="T2389" s="14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11">
        <f t="shared" si="150"/>
        <v>41989.645358796297</v>
      </c>
      <c r="T2390" s="14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11">
        <f t="shared" si="150"/>
        <v>42179.445046296292</v>
      </c>
      <c r="T2391" s="14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1">
        <f t="shared" si="150"/>
        <v>41968.053981481477</v>
      </c>
      <c r="T2392" s="14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11">
        <f t="shared" si="150"/>
        <v>42064.586157407401</v>
      </c>
      <c r="T2393" s="14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1">
        <f t="shared" si="150"/>
        <v>42275.912303240737</v>
      </c>
      <c r="T2394" s="14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11">
        <f t="shared" si="150"/>
        <v>42194.440011574072</v>
      </c>
      <c r="T2395" s="14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11">
        <f t="shared" si="150"/>
        <v>42031.15385416666</v>
      </c>
      <c r="T2396" s="14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1">
        <f t="shared" si="150"/>
        <v>42716.913043981483</v>
      </c>
      <c r="T2397" s="14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11">
        <f t="shared" si="150"/>
        <v>42262.640717592592</v>
      </c>
      <c r="T2398" s="14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1">
        <f t="shared" si="150"/>
        <v>41976.676574074074</v>
      </c>
      <c r="T2399" s="14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1">
        <f t="shared" si="150"/>
        <v>42157.708148148151</v>
      </c>
      <c r="T2400" s="14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1">
        <f t="shared" si="150"/>
        <v>41956.644745370366</v>
      </c>
      <c r="T2401" s="14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1">
        <f t="shared" si="150"/>
        <v>42444.059768518513</v>
      </c>
      <c r="T2402" s="14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11">
        <f t="shared" si="150"/>
        <v>42374.614537037036</v>
      </c>
      <c r="T2403" s="14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11">
        <f t="shared" si="150"/>
        <v>42107.47142361111</v>
      </c>
      <c r="T2404" s="14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11">
        <f t="shared" si="150"/>
        <v>42399.674282407403</v>
      </c>
      <c r="T2405" s="14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1">
        <f t="shared" si="150"/>
        <v>42341.831099537034</v>
      </c>
      <c r="T2406" s="14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11">
        <f t="shared" si="150"/>
        <v>42595.377025462956</v>
      </c>
      <c r="T2407" s="14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11">
        <f t="shared" si="150"/>
        <v>41982.902662037035</v>
      </c>
      <c r="T2408" s="14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11">
        <f t="shared" si="150"/>
        <v>42082.367222222216</v>
      </c>
      <c r="T2409" s="14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11">
        <f t="shared" si="150"/>
        <v>41918.93237268518</v>
      </c>
      <c r="T2410" s="14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11">
        <f t="shared" si="150"/>
        <v>42204.667534722219</v>
      </c>
      <c r="T2411" s="14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1">
        <f t="shared" si="150"/>
        <v>42224.199942129628</v>
      </c>
      <c r="T2412" s="14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11">
        <f t="shared" si="150"/>
        <v>42211.524097222216</v>
      </c>
      <c r="T2413" s="14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1">
        <f t="shared" si="150"/>
        <v>42655.528622685182</v>
      </c>
      <c r="T2414" s="14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11">
        <f t="shared" si="150"/>
        <v>41759.901412037034</v>
      </c>
      <c r="T2415" s="14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11">
        <f t="shared" si="150"/>
        <v>42198.486805555549</v>
      </c>
      <c r="T2416" s="14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11">
        <f t="shared" si="150"/>
        <v>42536.654467592591</v>
      </c>
      <c r="T2417" s="14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11">
        <f t="shared" si="150"/>
        <v>42019.529432870368</v>
      </c>
      <c r="T2418" s="14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1">
        <f t="shared" si="150"/>
        <v>41831.675775462958</v>
      </c>
      <c r="T2419" s="14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11">
        <f t="shared" si="150"/>
        <v>42027.648657407401</v>
      </c>
      <c r="T2420" s="14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1">
        <f t="shared" si="150"/>
        <v>41993.529965277768</v>
      </c>
      <c r="T2421" s="14">
        <f t="shared" si="151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11">
        <f t="shared" si="150"/>
        <v>41892.820543981477</v>
      </c>
      <c r="T2422" s="14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11">
        <f t="shared" si="150"/>
        <v>42026.479120370372</v>
      </c>
      <c r="T2423" s="14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11">
        <f t="shared" si="150"/>
        <v>42044.516620370363</v>
      </c>
      <c r="T2424" s="14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11">
        <f t="shared" si="150"/>
        <v>41974.496412037035</v>
      </c>
      <c r="T2425" s="14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11">
        <f t="shared" si="150"/>
        <v>41909.684120370366</v>
      </c>
      <c r="T2426" s="14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11">
        <f t="shared" si="150"/>
        <v>42502.705428240741</v>
      </c>
      <c r="T2427" s="14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1">
        <f t="shared" si="150"/>
        <v>42163.961712962955</v>
      </c>
      <c r="T2428" s="14">
        <f t="shared" si="151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11">
        <f t="shared" si="150"/>
        <v>42412.11033564814</v>
      </c>
      <c r="T2429" s="14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11">
        <f t="shared" si="150"/>
        <v>42045.575821759259</v>
      </c>
      <c r="T2430" s="14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11">
        <f t="shared" si="150"/>
        <v>42734.670902777776</v>
      </c>
      <c r="T2431" s="14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11">
        <f t="shared" si="150"/>
        <v>42381.922499999993</v>
      </c>
      <c r="T2432" s="14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11">
        <f t="shared" si="150"/>
        <v>42488.891354166662</v>
      </c>
      <c r="T2433" s="14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1</v>
      </c>
      <c r="Q2434" t="s">
        <v>8336</v>
      </c>
      <c r="R2434" t="s">
        <v>8337</v>
      </c>
      <c r="S2434" s="11">
        <f t="shared" si="150"/>
        <v>42041.010381944441</v>
      </c>
      <c r="T2434" s="14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(((J2435/60)/60)/24)+DATE(1970,1,1)+(-5/24)</f>
        <v>42397.691469907404</v>
      </c>
      <c r="T2435" s="14">
        <f t="shared" ref="T2435:T2498" si="155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11">
        <f t="shared" si="154"/>
        <v>42179.977708333325</v>
      </c>
      <c r="T2436" s="14">
        <f t="shared" si="155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11">
        <f t="shared" si="154"/>
        <v>42252.069282407399</v>
      </c>
      <c r="T2437" s="14">
        <f t="shared" si="155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11">
        <f t="shared" si="154"/>
        <v>42338.407060185178</v>
      </c>
      <c r="T2438" s="14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1">
        <f t="shared" si="154"/>
        <v>42031.756805555553</v>
      </c>
      <c r="T2439" s="14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11">
        <f t="shared" si="154"/>
        <v>42285.706736111104</v>
      </c>
      <c r="T2440" s="14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1">
        <f t="shared" si="154"/>
        <v>42265.610289351847</v>
      </c>
      <c r="T2441" s="14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11">
        <f t="shared" si="154"/>
        <v>42383.691122685181</v>
      </c>
      <c r="T2442" s="14">
        <f t="shared" si="155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11">
        <f t="shared" si="154"/>
        <v>42186.917291666665</v>
      </c>
      <c r="T2443" s="14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11">
        <f t="shared" si="154"/>
        <v>42052.458657407398</v>
      </c>
      <c r="T2444" s="14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11">
        <f t="shared" si="154"/>
        <v>41836.416921296295</v>
      </c>
      <c r="T2445" s="14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11">
        <f t="shared" si="154"/>
        <v>42485.54619212963</v>
      </c>
      <c r="T2446" s="14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11">
        <f t="shared" si="154"/>
        <v>42242.981724537036</v>
      </c>
      <c r="T2447" s="14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11">
        <f t="shared" si="154"/>
        <v>42670.394340277773</v>
      </c>
      <c r="T2448" s="14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11">
        <f t="shared" si="154"/>
        <v>42654.26149305555</v>
      </c>
      <c r="T2449" s="14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11">
        <f t="shared" si="154"/>
        <v>42607.107789351845</v>
      </c>
      <c r="T2450" s="14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11">
        <f t="shared" si="154"/>
        <v>41942.934201388889</v>
      </c>
      <c r="T2451" s="14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11">
        <f t="shared" si="154"/>
        <v>41901.864074074074</v>
      </c>
      <c r="T2452" s="14">
        <f t="shared" si="155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11">
        <f t="shared" si="154"/>
        <v>42779.700115740743</v>
      </c>
      <c r="T2453" s="14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11">
        <f t="shared" si="154"/>
        <v>42338.635416666664</v>
      </c>
      <c r="T2454" s="14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11">
        <f t="shared" si="154"/>
        <v>42738.483900462961</v>
      </c>
      <c r="T2455" s="14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11">
        <f t="shared" si="154"/>
        <v>42769.99314814814</v>
      </c>
      <c r="T2456" s="14">
        <f t="shared" si="155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11">
        <f t="shared" si="154"/>
        <v>42452.573495370372</v>
      </c>
      <c r="T2457" s="14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11">
        <f t="shared" si="154"/>
        <v>42761.752766203703</v>
      </c>
      <c r="T2458" s="14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11">
        <f t="shared" si="154"/>
        <v>42423.394166666665</v>
      </c>
      <c r="T2459" s="14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11">
        <f t="shared" si="154"/>
        <v>42495.663402777776</v>
      </c>
      <c r="T2460" s="14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11">
        <f t="shared" si="154"/>
        <v>42407.429224537038</v>
      </c>
      <c r="T2461" s="14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11">
        <f t="shared" si="154"/>
        <v>42703.978784722225</v>
      </c>
      <c r="T2462" s="14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11">
        <f t="shared" si="154"/>
        <v>40783.804363425923</v>
      </c>
      <c r="T2463" s="14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11">
        <f t="shared" si="154"/>
        <v>41088.977962962963</v>
      </c>
      <c r="T2464" s="14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11">
        <f t="shared" si="154"/>
        <v>41340.903067129628</v>
      </c>
      <c r="T2465" s="14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11">
        <f t="shared" si="154"/>
        <v>42248.692094907405</v>
      </c>
      <c r="T2466" s="14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11">
        <f t="shared" si="154"/>
        <v>41145.510972222219</v>
      </c>
      <c r="T2467" s="14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11">
        <f t="shared" si="154"/>
        <v>41372.894131944442</v>
      </c>
      <c r="T2468" s="14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11">
        <f t="shared" si="154"/>
        <v>41025.665868055556</v>
      </c>
      <c r="T2469" s="14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11">
        <f t="shared" si="154"/>
        <v>41173.945844907401</v>
      </c>
      <c r="T2470" s="14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11">
        <f t="shared" si="154"/>
        <v>40557.221400462957</v>
      </c>
      <c r="T2471" s="14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11">
        <f t="shared" si="154"/>
        <v>41022.866377314815</v>
      </c>
      <c r="T2472" s="14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11">
        <f t="shared" si="154"/>
        <v>40893.784629629627</v>
      </c>
      <c r="T2473" s="14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11">
        <f t="shared" si="154"/>
        <v>40353.907175925924</v>
      </c>
      <c r="T2474" s="14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11">
        <f t="shared" si="154"/>
        <v>41193.540150462963</v>
      </c>
      <c r="T2475" s="14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11">
        <f t="shared" si="154"/>
        <v>40416.80296296296</v>
      </c>
      <c r="T2476" s="14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11">
        <f t="shared" si="154"/>
        <v>40310.079340277778</v>
      </c>
      <c r="T2477" s="14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11">
        <f t="shared" si="154"/>
        <v>41913.120023148142</v>
      </c>
      <c r="T2478" s="14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11">
        <f t="shared" si="154"/>
        <v>41088.483159722222</v>
      </c>
      <c r="T2479" s="14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11">
        <f t="shared" si="154"/>
        <v>41257.742048611108</v>
      </c>
      <c r="T2480" s="14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11">
        <f t="shared" si="154"/>
        <v>41107.518449074072</v>
      </c>
      <c r="T2481" s="14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11">
        <f t="shared" si="154"/>
        <v>42227.727824074071</v>
      </c>
      <c r="T2482" s="14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11">
        <f t="shared" si="154"/>
        <v>40999.437592592592</v>
      </c>
      <c r="T2483" s="14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11">
        <f t="shared" si="154"/>
        <v>40711.573877314811</v>
      </c>
      <c r="T2484" s="14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11">
        <f t="shared" si="154"/>
        <v>40970.541701388887</v>
      </c>
      <c r="T2485" s="14">
        <f t="shared" si="155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11">
        <f t="shared" si="154"/>
        <v>40771.708368055552</v>
      </c>
      <c r="T2486" s="14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11">
        <f t="shared" si="154"/>
        <v>40793.790266203701</v>
      </c>
      <c r="T2487" s="14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11">
        <f t="shared" si="154"/>
        <v>40991.499722222223</v>
      </c>
      <c r="T2488" s="14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11">
        <f t="shared" si="154"/>
        <v>41025.874965277777</v>
      </c>
      <c r="T2489" s="14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11">
        <f t="shared" si="154"/>
        <v>40833.424861111111</v>
      </c>
      <c r="T2490" s="14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11">
        <f t="shared" si="154"/>
        <v>41373.481932870367</v>
      </c>
      <c r="T2491" s="14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11">
        <f t="shared" si="154"/>
        <v>41023.019398148142</v>
      </c>
      <c r="T2492" s="14">
        <f t="shared" si="155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11">
        <f t="shared" si="154"/>
        <v>40542.630949074075</v>
      </c>
      <c r="T2493" s="14">
        <f t="shared" si="155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11">
        <f t="shared" si="154"/>
        <v>41024.777638888889</v>
      </c>
      <c r="T2494" s="14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11">
        <f t="shared" si="154"/>
        <v>41347.959953703699</v>
      </c>
      <c r="T2495" s="14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11">
        <f t="shared" si="154"/>
        <v>41022.436851851846</v>
      </c>
      <c r="T2496" s="14">
        <f t="shared" si="155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11">
        <f t="shared" si="154"/>
        <v>41036.738136574073</v>
      </c>
      <c r="T2497" s="14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600</v>
      </c>
      <c r="Q2498" t="s">
        <v>8325</v>
      </c>
      <c r="R2498" t="s">
        <v>8329</v>
      </c>
      <c r="S2498" s="11">
        <f t="shared" si="154"/>
        <v>41327.788101851853</v>
      </c>
      <c r="T2498" s="14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(((J2499/60)/60)/24)+DATE(1970,1,1)+(-5/24)</f>
        <v>40730.670578703699</v>
      </c>
      <c r="T2499" s="14">
        <f t="shared" ref="T2499:T2562" si="15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11">
        <f t="shared" si="158"/>
        <v>42017.759108796294</v>
      </c>
      <c r="T2500" s="14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11">
        <f t="shared" si="158"/>
        <v>41226.440243055549</v>
      </c>
      <c r="T2501" s="14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11">
        <f t="shared" si="158"/>
        <v>41053.564525462964</v>
      </c>
      <c r="T2502" s="14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11">
        <f t="shared" si="158"/>
        <v>42244.568333333329</v>
      </c>
      <c r="T2503" s="14">
        <f t="shared" si="15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11">
        <f t="shared" si="158"/>
        <v>41858.617106481477</v>
      </c>
      <c r="T2504" s="14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1">
        <f t="shared" si="158"/>
        <v>42498.691064814811</v>
      </c>
      <c r="T2505" s="14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1">
        <f t="shared" si="158"/>
        <v>41927.807106481479</v>
      </c>
      <c r="T2506" s="14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1">
        <f t="shared" si="158"/>
        <v>42046.847407407404</v>
      </c>
      <c r="T2507" s="14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11">
        <f t="shared" si="158"/>
        <v>42258.088761574072</v>
      </c>
      <c r="T2508" s="14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1">
        <f t="shared" si="158"/>
        <v>42104.864629629628</v>
      </c>
      <c r="T2509" s="14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1">
        <f t="shared" si="158"/>
        <v>41835.743449074071</v>
      </c>
      <c r="T2510" s="14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11">
        <f t="shared" si="158"/>
        <v>42058.601261574069</v>
      </c>
      <c r="T2511" s="14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11">
        <f t="shared" si="158"/>
        <v>42078.78902777777</v>
      </c>
      <c r="T2512" s="14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1">
        <f t="shared" si="158"/>
        <v>42371.238576388881</v>
      </c>
      <c r="T2513" s="14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1">
        <f t="shared" si="158"/>
        <v>41971.668530092589</v>
      </c>
      <c r="T2514" s="14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1">
        <f t="shared" si="158"/>
        <v>42731.798483796294</v>
      </c>
      <c r="T2515" s="14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11">
        <f t="shared" si="158"/>
        <v>41854.181446759256</v>
      </c>
      <c r="T2516" s="14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11">
        <f t="shared" si="158"/>
        <v>42027.63140046296</v>
      </c>
      <c r="T2517" s="14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1">
        <f t="shared" si="158"/>
        <v>41942.445046296292</v>
      </c>
      <c r="T2518" s="14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11">
        <f t="shared" si="158"/>
        <v>42052.594097222223</v>
      </c>
      <c r="T2519" s="14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1">
        <f t="shared" si="158"/>
        <v>41926.472546296296</v>
      </c>
      <c r="T2520" s="14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11">
        <f t="shared" si="158"/>
        <v>41808.946805555555</v>
      </c>
      <c r="T2521" s="14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1">
        <f t="shared" si="158"/>
        <v>42612.392187500001</v>
      </c>
      <c r="T2522" s="14">
        <f t="shared" si="15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11">
        <f t="shared" si="158"/>
        <v>42269.75950231481</v>
      </c>
      <c r="T2523" s="14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11">
        <f t="shared" si="158"/>
        <v>42460.365277777775</v>
      </c>
      <c r="T2524" s="14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11">
        <f t="shared" si="158"/>
        <v>41930.767268518517</v>
      </c>
      <c r="T2525" s="14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11">
        <f t="shared" si="158"/>
        <v>41961.599039351851</v>
      </c>
      <c r="T2526" s="14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11">
        <f t="shared" si="158"/>
        <v>41058.636238425926</v>
      </c>
      <c r="T2527" s="14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11">
        <f t="shared" si="158"/>
        <v>41952.882800925923</v>
      </c>
      <c r="T2528" s="14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11">
        <f t="shared" si="158"/>
        <v>41546.542719907404</v>
      </c>
      <c r="T2529" s="14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11">
        <f t="shared" si="158"/>
        <v>42217.626192129632</v>
      </c>
      <c r="T2530" s="14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11">
        <f t="shared" si="158"/>
        <v>40947.872395833328</v>
      </c>
      <c r="T2531" s="14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11">
        <f t="shared" si="158"/>
        <v>42081.656307870369</v>
      </c>
      <c r="T2532" s="14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11">
        <f t="shared" si="158"/>
        <v>42208.471689814811</v>
      </c>
      <c r="T2533" s="14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11">
        <f t="shared" si="158"/>
        <v>41107.640810185185</v>
      </c>
      <c r="T2534" s="14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11">
        <f t="shared" si="158"/>
        <v>41304.542951388888</v>
      </c>
      <c r="T2535" s="14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11">
        <f t="shared" si="158"/>
        <v>40127.492037037038</v>
      </c>
      <c r="T2536" s="14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11">
        <f t="shared" si="158"/>
        <v>41943.582696759258</v>
      </c>
      <c r="T2537" s="14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11">
        <f t="shared" si="158"/>
        <v>41463.89775462963</v>
      </c>
      <c r="T2538" s="14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11">
        <f t="shared" si="158"/>
        <v>40696.440451388888</v>
      </c>
      <c r="T2539" s="14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11">
        <f t="shared" si="158"/>
        <v>41298.301631944443</v>
      </c>
      <c r="T2540" s="14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11">
        <f t="shared" si="158"/>
        <v>41977.693888888891</v>
      </c>
      <c r="T2541" s="14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11">
        <f t="shared" si="158"/>
        <v>40785.466678240737</v>
      </c>
      <c r="T2542" s="14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11">
        <f t="shared" si="158"/>
        <v>41483.240949074068</v>
      </c>
      <c r="T2543" s="14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11">
        <f t="shared" si="158"/>
        <v>41509.218252314815</v>
      </c>
      <c r="T2544" s="14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11">
        <f t="shared" si="158"/>
        <v>40513.899282407401</v>
      </c>
      <c r="T2545" s="14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11">
        <f t="shared" si="158"/>
        <v>41068.3121412037</v>
      </c>
      <c r="T2546" s="14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11">
        <f t="shared" si="158"/>
        <v>42026.929837962954</v>
      </c>
      <c r="T2547" s="14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11">
        <f t="shared" si="158"/>
        <v>41524.650219907402</v>
      </c>
      <c r="T2548" s="14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11">
        <f t="shared" si="158"/>
        <v>40973.564849537033</v>
      </c>
      <c r="T2549" s="14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11">
        <f t="shared" si="158"/>
        <v>42618.417094907411</v>
      </c>
      <c r="T2550" s="14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11">
        <f t="shared" si="158"/>
        <v>41390.549421296295</v>
      </c>
      <c r="T2551" s="14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11">
        <f t="shared" si="158"/>
        <v>42228.425995370366</v>
      </c>
      <c r="T2552" s="14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11">
        <f t="shared" si="158"/>
        <v>40961.043807870366</v>
      </c>
      <c r="T2553" s="14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11">
        <f t="shared" si="158"/>
        <v>42769.601631944439</v>
      </c>
      <c r="T2554" s="14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11">
        <f t="shared" si="158"/>
        <v>41112.99082175926</v>
      </c>
      <c r="T2555" s="14">
        <f t="shared" si="15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11">
        <f t="shared" si="158"/>
        <v>42124.869942129626</v>
      </c>
      <c r="T2556" s="14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11">
        <f t="shared" si="158"/>
        <v>41026.44667824074</v>
      </c>
      <c r="T2557" s="14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11">
        <f t="shared" si="158"/>
        <v>41222.783067129625</v>
      </c>
      <c r="T2558" s="14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11">
        <f t="shared" si="158"/>
        <v>41744.536874999998</v>
      </c>
      <c r="T2559" s="14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11">
        <f t="shared" si="158"/>
        <v>42093.651689814818</v>
      </c>
      <c r="T2560" s="14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11">
        <f t="shared" si="158"/>
        <v>40829.665324074071</v>
      </c>
      <c r="T2561" s="14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57"/>
        <v>143</v>
      </c>
      <c r="Q2562" t="s">
        <v>8325</v>
      </c>
      <c r="R2562" t="s">
        <v>8354</v>
      </c>
      <c r="S2562" s="11">
        <f t="shared" si="158"/>
        <v>42039.742754629631</v>
      </c>
      <c r="T2562" s="14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(((J2563/60)/60)/24)+DATE(1970,1,1)+(-5/24)</f>
        <v>42260.320474537039</v>
      </c>
      <c r="T2563" s="14">
        <f t="shared" ref="T2563:T2626" si="163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11">
        <f t="shared" si="162"/>
        <v>42594.316423611112</v>
      </c>
      <c r="T2564" s="14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1">
        <f t="shared" si="162"/>
        <v>42154.931145833332</v>
      </c>
      <c r="T2565" s="14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1">
        <f t="shared" si="162"/>
        <v>41821.83216435185</v>
      </c>
      <c r="T2566" s="14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11">
        <f t="shared" si="162"/>
        <v>42440.442002314812</v>
      </c>
      <c r="T2567" s="14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1">
        <f t="shared" si="162"/>
        <v>41842.772546296292</v>
      </c>
      <c r="T2568" s="14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11">
        <f t="shared" si="162"/>
        <v>42087.670578703699</v>
      </c>
      <c r="T2569" s="14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11">
        <f t="shared" si="162"/>
        <v>42584.45826388889</v>
      </c>
      <c r="T2570" s="14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11">
        <f t="shared" si="162"/>
        <v>42233.897129629629</v>
      </c>
      <c r="T2571" s="14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11">
        <f t="shared" si="162"/>
        <v>42744.694849537038</v>
      </c>
      <c r="T2572" s="14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11">
        <f t="shared" si="162"/>
        <v>42449.133344907408</v>
      </c>
      <c r="T2573" s="14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1">
        <f t="shared" si="162"/>
        <v>42076.911076388882</v>
      </c>
      <c r="T2574" s="14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1">
        <f t="shared" si="162"/>
        <v>41829.383668981478</v>
      </c>
      <c r="T2575" s="14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1">
        <f t="shared" si="162"/>
        <v>42487.617418981477</v>
      </c>
      <c r="T2576" s="14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1">
        <f t="shared" si="162"/>
        <v>41985.90039351851</v>
      </c>
      <c r="T2577" s="14">
        <f t="shared" si="163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1">
        <f t="shared" si="162"/>
        <v>42059.801469907405</v>
      </c>
      <c r="T2578" s="14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1">
        <f t="shared" si="162"/>
        <v>41830.612233796295</v>
      </c>
      <c r="T2579" s="14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1">
        <f t="shared" si="162"/>
        <v>42237.814571759263</v>
      </c>
      <c r="T2580" s="14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11">
        <f t="shared" si="162"/>
        <v>41837.621562499997</v>
      </c>
      <c r="T2581" s="14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11">
        <f t="shared" si="162"/>
        <v>42110.118090277778</v>
      </c>
      <c r="T2582" s="14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11">
        <f t="shared" si="162"/>
        <v>42294.420115740737</v>
      </c>
      <c r="T2583" s="14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11">
        <f t="shared" si="162"/>
        <v>42642.780486111107</v>
      </c>
      <c r="T2584" s="14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11">
        <f t="shared" si="162"/>
        <v>42019.561111111114</v>
      </c>
      <c r="T2585" s="14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1">
        <f t="shared" si="162"/>
        <v>42139.964918981481</v>
      </c>
      <c r="T2586" s="14">
        <f t="shared" si="163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11">
        <f t="shared" si="162"/>
        <v>41795.754999999997</v>
      </c>
      <c r="T2587" s="14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11">
        <f t="shared" si="162"/>
        <v>42333.121944444443</v>
      </c>
      <c r="T2588" s="14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11">
        <f t="shared" si="162"/>
        <v>42338.467048611106</v>
      </c>
      <c r="T2589" s="14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11">
        <f t="shared" si="162"/>
        <v>42042.467893518515</v>
      </c>
      <c r="T2590" s="14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11">
        <f t="shared" si="162"/>
        <v>42422.327858796292</v>
      </c>
      <c r="T2591" s="14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1">
        <f t="shared" si="162"/>
        <v>42388.380752314813</v>
      </c>
      <c r="T2592" s="14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11">
        <f t="shared" si="162"/>
        <v>42382.698194444441</v>
      </c>
      <c r="T2593" s="14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11">
        <f t="shared" si="162"/>
        <v>41887.592835648145</v>
      </c>
      <c r="T2594" s="14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1">
        <f t="shared" si="162"/>
        <v>42089.636875000004</v>
      </c>
      <c r="T2595" s="14">
        <f t="shared" si="163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11">
        <f t="shared" si="162"/>
        <v>41828.759583333333</v>
      </c>
      <c r="T2596" s="14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11">
        <f t="shared" si="162"/>
        <v>42760.035879629628</v>
      </c>
      <c r="T2597" s="14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11">
        <f t="shared" si="162"/>
        <v>41828.45612268518</v>
      </c>
      <c r="T2598" s="14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11">
        <f t="shared" si="162"/>
        <v>42510.133298611108</v>
      </c>
      <c r="T2599" s="14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11">
        <f t="shared" si="162"/>
        <v>42240.631956018515</v>
      </c>
      <c r="T2600" s="14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11">
        <f t="shared" si="162"/>
        <v>41809.545682870368</v>
      </c>
      <c r="T2601" s="14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11">
        <f t="shared" si="162"/>
        <v>42394.692129629628</v>
      </c>
      <c r="T2602" s="14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11">
        <f t="shared" si="162"/>
        <v>41150.69385416666</v>
      </c>
      <c r="T2603" s="14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11">
        <f t="shared" si="162"/>
        <v>41915.538981481477</v>
      </c>
      <c r="T2604" s="14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11">
        <f t="shared" si="162"/>
        <v>41617.704328703701</v>
      </c>
      <c r="T2605" s="14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11">
        <f t="shared" si="162"/>
        <v>40997.842858796292</v>
      </c>
      <c r="T2606" s="14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11">
        <f t="shared" si="162"/>
        <v>42508.33321759259</v>
      </c>
      <c r="T2607" s="14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11">
        <f t="shared" si="162"/>
        <v>41726.504421296297</v>
      </c>
      <c r="T2608" s="14">
        <f t="shared" si="163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11">
        <f t="shared" si="162"/>
        <v>42184.666342592587</v>
      </c>
      <c r="T2609" s="14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11">
        <f t="shared" si="162"/>
        <v>42767.593379629623</v>
      </c>
      <c r="T2610" s="14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11">
        <f t="shared" si="162"/>
        <v>41075.02952546296</v>
      </c>
      <c r="T2611" s="14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11">
        <f t="shared" si="162"/>
        <v>42564.672743055555</v>
      </c>
      <c r="T2612" s="14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11">
        <f t="shared" si="162"/>
        <v>42704.127476851849</v>
      </c>
      <c r="T2613" s="14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11">
        <f t="shared" si="162"/>
        <v>41981.934837962959</v>
      </c>
      <c r="T2614" s="14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11">
        <f t="shared" si="162"/>
        <v>41143.609884259255</v>
      </c>
      <c r="T2615" s="14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11">
        <f t="shared" si="162"/>
        <v>41730.500138888885</v>
      </c>
      <c r="T2616" s="14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11">
        <f t="shared" si="162"/>
        <v>42453.288935185185</v>
      </c>
      <c r="T2617" s="14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11">
        <f t="shared" si="162"/>
        <v>42211.786215277774</v>
      </c>
      <c r="T2618" s="14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11">
        <f t="shared" si="162"/>
        <v>41902.666099537033</v>
      </c>
      <c r="T2619" s="14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11">
        <f t="shared" si="162"/>
        <v>42279.584039351852</v>
      </c>
      <c r="T2620" s="14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11">
        <f t="shared" si="162"/>
        <v>42273.67597222222</v>
      </c>
      <c r="T2621" s="14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11">
        <f t="shared" si="162"/>
        <v>42250.958819444444</v>
      </c>
      <c r="T2622" s="14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11">
        <f t="shared" si="162"/>
        <v>42115.539212962954</v>
      </c>
      <c r="T2623" s="14">
        <f t="shared" si="163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11">
        <f t="shared" si="162"/>
        <v>42689.534907407404</v>
      </c>
      <c r="T2624" s="14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11">
        <f t="shared" si="162"/>
        <v>42692.048217592594</v>
      </c>
      <c r="T2625" s="14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11">
        <f t="shared" si="162"/>
        <v>41144.213217592594</v>
      </c>
      <c r="T2626" s="14">
        <f t="shared" si="163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(((J2627/60)/60)/24)+DATE(1970,1,1)+(-5/24)</f>
        <v>42658.601944444446</v>
      </c>
      <c r="T2627" s="14">
        <f t="shared" ref="T2627:T2690" si="167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11">
        <f t="shared" si="166"/>
        <v>42128.41978009259</v>
      </c>
      <c r="T2628" s="14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11">
        <f t="shared" si="166"/>
        <v>42304.621076388888</v>
      </c>
      <c r="T2629" s="14">
        <f t="shared" si="167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11">
        <f t="shared" si="166"/>
        <v>41953.757719907408</v>
      </c>
      <c r="T2630" s="14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11">
        <f t="shared" si="166"/>
        <v>42108.330115740733</v>
      </c>
      <c r="T2631" s="14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11">
        <f t="shared" si="166"/>
        <v>42523.897129629629</v>
      </c>
      <c r="T2632" s="14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11">
        <f t="shared" si="166"/>
        <v>42217.960960648146</v>
      </c>
      <c r="T2633" s="14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11">
        <f t="shared" si="166"/>
        <v>42493.853460648148</v>
      </c>
      <c r="T2634" s="14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11">
        <f t="shared" si="166"/>
        <v>41667.614953703705</v>
      </c>
      <c r="T2635" s="14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11">
        <f t="shared" si="166"/>
        <v>42612.448159722226</v>
      </c>
      <c r="T2636" s="14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11">
        <f t="shared" si="166"/>
        <v>42037.742604166669</v>
      </c>
      <c r="T2637" s="14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11">
        <f t="shared" si="166"/>
        <v>42636.406412037039</v>
      </c>
      <c r="T2638" s="14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11">
        <f t="shared" si="166"/>
        <v>42639.341145833336</v>
      </c>
      <c r="T2639" s="14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11">
        <f t="shared" si="166"/>
        <v>41989.70480324074</v>
      </c>
      <c r="T2640" s="14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11">
        <f t="shared" si="166"/>
        <v>42024.656805555554</v>
      </c>
      <c r="T2641" s="14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11">
        <f t="shared" si="166"/>
        <v>42102.952245370368</v>
      </c>
      <c r="T2642" s="14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11">
        <f t="shared" si="166"/>
        <v>41880.618784722217</v>
      </c>
      <c r="T2643" s="14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1">
        <f t="shared" si="166"/>
        <v>42536.03828703703</v>
      </c>
      <c r="T2644" s="14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11">
        <f t="shared" si="166"/>
        <v>42689.374016203699</v>
      </c>
      <c r="T2645" s="14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11">
        <f t="shared" si="166"/>
        <v>42774.583738425928</v>
      </c>
      <c r="T2646" s="14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11">
        <f t="shared" si="166"/>
        <v>41921.634293981479</v>
      </c>
      <c r="T2647" s="14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11">
        <f t="shared" si="166"/>
        <v>42226.10496527778</v>
      </c>
      <c r="T2648" s="14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11">
        <f t="shared" si="166"/>
        <v>42200.053460648145</v>
      </c>
      <c r="T2649" s="14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11">
        <f t="shared" si="166"/>
        <v>42408.506481481476</v>
      </c>
      <c r="T2650" s="14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11">
        <f t="shared" si="166"/>
        <v>42341.788668981484</v>
      </c>
      <c r="T2651" s="14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11">
        <f t="shared" si="166"/>
        <v>42695.416006944441</v>
      </c>
      <c r="T2652" s="14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11">
        <f t="shared" si="166"/>
        <v>42327.597326388881</v>
      </c>
      <c r="T2653" s="14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11">
        <f t="shared" si="166"/>
        <v>41952.950520833336</v>
      </c>
      <c r="T2654" s="14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11">
        <f t="shared" si="166"/>
        <v>41771.443599537037</v>
      </c>
      <c r="T2655" s="14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11">
        <f t="shared" si="166"/>
        <v>42055.39266203704</v>
      </c>
      <c r="T2656" s="14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11">
        <f t="shared" si="166"/>
        <v>42381.657951388886</v>
      </c>
      <c r="T2657" s="14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11">
        <f t="shared" si="166"/>
        <v>42767.480185185181</v>
      </c>
      <c r="T2658" s="14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11">
        <f t="shared" si="166"/>
        <v>42551.720520833333</v>
      </c>
      <c r="T2659" s="14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11">
        <f t="shared" si="166"/>
        <v>42551.675856481481</v>
      </c>
      <c r="T2660" s="14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11">
        <f t="shared" si="166"/>
        <v>42081.861226851855</v>
      </c>
      <c r="T2661" s="14">
        <f t="shared" si="167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11">
        <f t="shared" si="166"/>
        <v>42272.504837962959</v>
      </c>
      <c r="T2662" s="14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11">
        <f t="shared" si="166"/>
        <v>41542.750115740739</v>
      </c>
      <c r="T2663" s="14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11">
        <f t="shared" si="166"/>
        <v>42207.538344907407</v>
      </c>
      <c r="T2664" s="14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11">
        <f t="shared" si="166"/>
        <v>42222.41443287037</v>
      </c>
      <c r="T2665" s="14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11">
        <f t="shared" si="166"/>
        <v>42312.817094907405</v>
      </c>
      <c r="T2666" s="14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11">
        <f t="shared" si="166"/>
        <v>42083.687199074069</v>
      </c>
      <c r="T2667" s="14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11">
        <f t="shared" si="166"/>
        <v>42235.55600694444</v>
      </c>
      <c r="T2668" s="14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11">
        <f t="shared" si="166"/>
        <v>42380.717777777776</v>
      </c>
      <c r="T2669" s="14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11">
        <f t="shared" si="166"/>
        <v>42275.380381944437</v>
      </c>
      <c r="T2670" s="14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11">
        <f t="shared" si="166"/>
        <v>42318.827499999999</v>
      </c>
      <c r="T2671" s="14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11">
        <f t="shared" si="166"/>
        <v>41820.812268518515</v>
      </c>
      <c r="T2672" s="14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11">
        <f t="shared" si="166"/>
        <v>41962.540694444448</v>
      </c>
      <c r="T2673" s="14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11">
        <f t="shared" si="166"/>
        <v>42344.675810185181</v>
      </c>
      <c r="T2674" s="14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11">
        <f t="shared" si="166"/>
        <v>41912.333321759259</v>
      </c>
      <c r="T2675" s="14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11">
        <f t="shared" si="166"/>
        <v>42529.424421296295</v>
      </c>
      <c r="T2676" s="14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11">
        <f t="shared" si="166"/>
        <v>41923.649178240739</v>
      </c>
      <c r="T2677" s="14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11">
        <f t="shared" si="166"/>
        <v>42482.416365740741</v>
      </c>
      <c r="T2678" s="14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11">
        <f t="shared" si="166"/>
        <v>41792.821099537032</v>
      </c>
      <c r="T2679" s="14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11">
        <f t="shared" si="166"/>
        <v>42241.589872685181</v>
      </c>
      <c r="T2680" s="14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11">
        <f t="shared" si="166"/>
        <v>42032.792754629627</v>
      </c>
      <c r="T2681" s="14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11">
        <f t="shared" si="166"/>
        <v>42436.003368055557</v>
      </c>
      <c r="T2682" s="14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11">
        <f t="shared" si="166"/>
        <v>41805.686921296292</v>
      </c>
      <c r="T2683" s="14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11">
        <f t="shared" si="166"/>
        <v>41932.663657407407</v>
      </c>
      <c r="T2684" s="14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11">
        <f t="shared" si="166"/>
        <v>42034.546759259254</v>
      </c>
      <c r="T2685" s="14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11">
        <f t="shared" si="166"/>
        <v>41820.706307870365</v>
      </c>
      <c r="T2686" s="14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11">
        <f t="shared" si="166"/>
        <v>42061.487615740734</v>
      </c>
      <c r="T2687" s="14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1">
        <f t="shared" si="166"/>
        <v>41892.766469907401</v>
      </c>
      <c r="T2688" s="14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1">
        <f t="shared" si="166"/>
        <v>42154.431921296295</v>
      </c>
      <c r="T2689" s="14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>
        <f t="shared" si="165"/>
        <v>5.2857142857142856</v>
      </c>
      <c r="Q2690" t="s">
        <v>8336</v>
      </c>
      <c r="R2690" t="s">
        <v>8337</v>
      </c>
      <c r="S2690" s="11">
        <f t="shared" si="166"/>
        <v>42027.910532407412</v>
      </c>
      <c r="T2690" s="14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(((J2691/60)/60)/24)+DATE(1970,1,1)+(-5/24)</f>
        <v>42551.753356481473</v>
      </c>
      <c r="T2691" s="14">
        <f t="shared" ref="T2691:T2754" si="171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11">
        <f t="shared" si="170"/>
        <v>42112.89671296296</v>
      </c>
      <c r="T2692" s="14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11">
        <f t="shared" si="170"/>
        <v>42089.515706018516</v>
      </c>
      <c r="T2693" s="14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11">
        <f t="shared" si="170"/>
        <v>42058.125694444439</v>
      </c>
      <c r="T2694" s="14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11">
        <f t="shared" si="170"/>
        <v>41833.930162037032</v>
      </c>
      <c r="T2695" s="14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11">
        <f t="shared" si="170"/>
        <v>41877.932164351849</v>
      </c>
      <c r="T2696" s="14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11">
        <f t="shared" si="170"/>
        <v>42047.973587962959</v>
      </c>
      <c r="T2697" s="14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11">
        <f t="shared" si="170"/>
        <v>41964.636111111111</v>
      </c>
      <c r="T2698" s="14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11">
        <f t="shared" si="170"/>
        <v>42187.731747685182</v>
      </c>
      <c r="T2699" s="14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11">
        <f t="shared" si="170"/>
        <v>41787.689907407403</v>
      </c>
      <c r="T2700" s="14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1">
        <f t="shared" si="170"/>
        <v>41829.688229166662</v>
      </c>
      <c r="T2701" s="14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11">
        <f t="shared" si="170"/>
        <v>41870.666342592594</v>
      </c>
      <c r="T2702" s="14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11">
        <f t="shared" si="170"/>
        <v>42801.566365740735</v>
      </c>
      <c r="T2703" s="14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11">
        <f t="shared" si="170"/>
        <v>42800.593483796292</v>
      </c>
      <c r="T2704" s="14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11">
        <f t="shared" si="170"/>
        <v>42756.481828703698</v>
      </c>
      <c r="T2705" s="14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11">
        <f t="shared" si="170"/>
        <v>42787.654097222221</v>
      </c>
      <c r="T2706" s="14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11">
        <f t="shared" si="170"/>
        <v>42773.70784722222</v>
      </c>
      <c r="T2707" s="14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11">
        <f t="shared" si="170"/>
        <v>41899.086608796293</v>
      </c>
      <c r="T2708" s="14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11">
        <f t="shared" si="170"/>
        <v>41391.574571759258</v>
      </c>
      <c r="T2709" s="14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11">
        <f t="shared" si="170"/>
        <v>42512.489884259259</v>
      </c>
      <c r="T2710" s="14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11">
        <f t="shared" si="170"/>
        <v>42611.941446759258</v>
      </c>
      <c r="T2711" s="14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11">
        <f t="shared" si="170"/>
        <v>41828.021157407406</v>
      </c>
      <c r="T2712" s="14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11">
        <f t="shared" si="170"/>
        <v>41780.536921296298</v>
      </c>
      <c r="T2713" s="14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11">
        <f t="shared" si="170"/>
        <v>41431.853703703702</v>
      </c>
      <c r="T2714" s="14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11">
        <f t="shared" si="170"/>
        <v>42322.445416666662</v>
      </c>
      <c r="T2715" s="14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11">
        <f t="shared" si="170"/>
        <v>42629.446712962956</v>
      </c>
      <c r="T2716" s="14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11">
        <f t="shared" si="170"/>
        <v>42387.190138888887</v>
      </c>
      <c r="T2717" s="14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11">
        <f t="shared" si="170"/>
        <v>42255.124918981477</v>
      </c>
      <c r="T2718" s="14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11">
        <f t="shared" si="170"/>
        <v>41934.706585648149</v>
      </c>
      <c r="T2719" s="14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11">
        <f t="shared" si="170"/>
        <v>42465.388252314813</v>
      </c>
      <c r="T2720" s="14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11">
        <f t="shared" si="170"/>
        <v>42417.822847222218</v>
      </c>
      <c r="T2721" s="14">
        <f t="shared" si="171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11">
        <f t="shared" si="170"/>
        <v>42655.257557870362</v>
      </c>
      <c r="T2722" s="14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11">
        <f t="shared" si="170"/>
        <v>41493.335625</v>
      </c>
      <c r="T2723" s="14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11">
        <f t="shared" si="170"/>
        <v>42704.64876157407</v>
      </c>
      <c r="T2724" s="14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11">
        <f t="shared" si="170"/>
        <v>41944.630648148144</v>
      </c>
      <c r="T2725" s="14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11">
        <f t="shared" si="170"/>
        <v>42199.118738425925</v>
      </c>
      <c r="T2726" s="14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11">
        <f t="shared" si="170"/>
        <v>42745.53628472222</v>
      </c>
      <c r="T2727" s="14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11">
        <f t="shared" si="170"/>
        <v>42452.371655092589</v>
      </c>
      <c r="T2728" s="14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11">
        <f t="shared" si="170"/>
        <v>42198.468321759261</v>
      </c>
      <c r="T2729" s="14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11">
        <f t="shared" si="170"/>
        <v>42333.391597222224</v>
      </c>
      <c r="T2730" s="14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11">
        <f t="shared" si="170"/>
        <v>42095.032372685186</v>
      </c>
      <c r="T2731" s="14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11">
        <f t="shared" si="170"/>
        <v>41351.333043981482</v>
      </c>
      <c r="T2732" s="14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11">
        <f t="shared" si="170"/>
        <v>41872.317384259259</v>
      </c>
      <c r="T2733" s="14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11">
        <f t="shared" si="170"/>
        <v>41389.599861111106</v>
      </c>
      <c r="T2734" s="14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11">
        <f t="shared" si="170"/>
        <v>42044.064513888887</v>
      </c>
      <c r="T2735" s="14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11">
        <f t="shared" si="170"/>
        <v>42626.460555555554</v>
      </c>
      <c r="T2736" s="14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11">
        <f t="shared" si="170"/>
        <v>41315.912615740737</v>
      </c>
      <c r="T2737" s="14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11">
        <f t="shared" si="170"/>
        <v>41722.458020833328</v>
      </c>
      <c r="T2738" s="14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11">
        <f t="shared" si="170"/>
        <v>41611.709340277775</v>
      </c>
      <c r="T2739" s="14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11">
        <f t="shared" si="170"/>
        <v>42619.935231481482</v>
      </c>
      <c r="T2740" s="14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11">
        <f t="shared" si="170"/>
        <v>41719.679594907408</v>
      </c>
      <c r="T2741" s="14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11">
        <f t="shared" si="170"/>
        <v>42044.823518518511</v>
      </c>
      <c r="T2742" s="14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11">
        <f t="shared" si="170"/>
        <v>41911.449097222219</v>
      </c>
      <c r="T2743" s="14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11">
        <f t="shared" si="170"/>
        <v>41030.511423611111</v>
      </c>
      <c r="T2744" s="14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1">
        <f t="shared" si="170"/>
        <v>42632.120451388888</v>
      </c>
      <c r="T2745" s="14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11">
        <f t="shared" si="170"/>
        <v>40937.854143518518</v>
      </c>
      <c r="T2746" s="14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11">
        <f t="shared" si="170"/>
        <v>41044.779722222222</v>
      </c>
      <c r="T2747" s="14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11">
        <f t="shared" si="170"/>
        <v>41850.57304398148</v>
      </c>
      <c r="T2748" s="14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11">
        <f t="shared" si="170"/>
        <v>41044.439780092594</v>
      </c>
      <c r="T2749" s="14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11">
        <f t="shared" si="170"/>
        <v>42585.502337962964</v>
      </c>
      <c r="T2750" s="14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11">
        <f t="shared" si="170"/>
        <v>42068.59070601852</v>
      </c>
      <c r="T2751" s="14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1">
        <f t="shared" si="170"/>
        <v>41078.69149305555</v>
      </c>
      <c r="T2752" s="14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1">
        <f t="shared" si="170"/>
        <v>41747.678726851853</v>
      </c>
      <c r="T2753" s="14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11">
        <f t="shared" si="170"/>
        <v>40855.556759259256</v>
      </c>
      <c r="T2754" s="14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(((J2755/60)/60)/24)+DATE(1970,1,1)+(-5/24)</f>
        <v>41117.692395833328</v>
      </c>
      <c r="T2755" s="14">
        <f t="shared" ref="T2755:T2818" si="175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1">
        <f t="shared" si="174"/>
        <v>41863.427673611113</v>
      </c>
      <c r="T2756" s="14">
        <f t="shared" si="175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11">
        <f t="shared" si="174"/>
        <v>42072.582488425927</v>
      </c>
      <c r="T2757" s="14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11">
        <f t="shared" si="174"/>
        <v>41620.692141203705</v>
      </c>
      <c r="T2758" s="14">
        <f t="shared" si="175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11">
        <f t="shared" si="174"/>
        <v>42573.448287037034</v>
      </c>
      <c r="T2759" s="14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11">
        <f t="shared" si="174"/>
        <v>42639.23359953703</v>
      </c>
      <c r="T2760" s="14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11">
        <f t="shared" si="174"/>
        <v>42524.158171296294</v>
      </c>
      <c r="T2761" s="14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1">
        <f t="shared" si="174"/>
        <v>41415.252986111111</v>
      </c>
      <c r="T2762" s="14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11">
        <f t="shared" si="174"/>
        <v>41246.85524305555</v>
      </c>
      <c r="T2763" s="14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11">
        <f t="shared" si="174"/>
        <v>40926.828645833331</v>
      </c>
      <c r="T2764" s="14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11">
        <f t="shared" si="174"/>
        <v>41373.371342592589</v>
      </c>
      <c r="T2765" s="14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11">
        <f t="shared" si="174"/>
        <v>41030.083692129629</v>
      </c>
      <c r="T2766" s="14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1">
        <f t="shared" si="174"/>
        <v>41194.370694444442</v>
      </c>
      <c r="T2767" s="14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11">
        <f t="shared" si="174"/>
        <v>40736.459699074068</v>
      </c>
      <c r="T2768" s="14">
        <f t="shared" si="175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11">
        <f t="shared" si="174"/>
        <v>42172.750578703701</v>
      </c>
      <c r="T2769" s="14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11">
        <f t="shared" si="174"/>
        <v>40967.4065162037</v>
      </c>
      <c r="T2770" s="14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11">
        <f t="shared" si="174"/>
        <v>41745.617939814809</v>
      </c>
      <c r="T2771" s="14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11">
        <f t="shared" si="174"/>
        <v>41686.496874999997</v>
      </c>
      <c r="T2772" s="14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1">
        <f t="shared" si="174"/>
        <v>41257.323379629626</v>
      </c>
      <c r="T2773" s="14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1">
        <f t="shared" si="174"/>
        <v>41537.660810185182</v>
      </c>
      <c r="T2774" s="14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11">
        <f t="shared" si="174"/>
        <v>42474.656493055554</v>
      </c>
      <c r="T2775" s="14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11">
        <f t="shared" si="174"/>
        <v>41310.918148148143</v>
      </c>
      <c r="T2776" s="14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11">
        <f t="shared" si="174"/>
        <v>40862.805023148147</v>
      </c>
      <c r="T2777" s="14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11">
        <f t="shared" si="174"/>
        <v>42136.088842592588</v>
      </c>
      <c r="T2778" s="14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11">
        <f t="shared" si="174"/>
        <v>42172.460694444446</v>
      </c>
      <c r="T2779" s="14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11">
        <f t="shared" si="174"/>
        <v>41846.769745370366</v>
      </c>
      <c r="T2780" s="14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11">
        <f t="shared" si="174"/>
        <v>42300.377557870372</v>
      </c>
      <c r="T2781" s="14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1">
        <f t="shared" si="174"/>
        <v>42774.239444444444</v>
      </c>
      <c r="T2782" s="14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11">
        <f t="shared" si="174"/>
        <v>42018.733263888884</v>
      </c>
      <c r="T2783" s="14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11">
        <f t="shared" si="174"/>
        <v>42026.716643518514</v>
      </c>
      <c r="T2784" s="14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11">
        <f t="shared" si="174"/>
        <v>42103.326921296299</v>
      </c>
      <c r="T2785" s="14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11">
        <f t="shared" si="174"/>
        <v>41920.579201388886</v>
      </c>
      <c r="T2786" s="14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11">
        <f t="shared" si="174"/>
        <v>42557.981099537035</v>
      </c>
      <c r="T2787" s="14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11">
        <f t="shared" si="174"/>
        <v>41815.360879629625</v>
      </c>
      <c r="T2788" s="14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11">
        <f t="shared" si="174"/>
        <v>41807.990185185183</v>
      </c>
      <c r="T2789" s="14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11">
        <f t="shared" si="174"/>
        <v>42550.493553240733</v>
      </c>
      <c r="T2790" s="14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11">
        <f t="shared" si="174"/>
        <v>42055.804791666662</v>
      </c>
      <c r="T2791" s="14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11">
        <f t="shared" si="174"/>
        <v>42016.730358796289</v>
      </c>
      <c r="T2792" s="14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11">
        <f t="shared" si="174"/>
        <v>42591.691655092589</v>
      </c>
      <c r="T2793" s="14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11">
        <f t="shared" si="174"/>
        <v>42183.022673611107</v>
      </c>
      <c r="T2794" s="14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11">
        <f t="shared" si="174"/>
        <v>42176.210706018515</v>
      </c>
      <c r="T2795" s="14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11">
        <f t="shared" si="174"/>
        <v>42416.48332175926</v>
      </c>
      <c r="T2796" s="14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11">
        <f t="shared" si="174"/>
        <v>41780.317604166667</v>
      </c>
      <c r="T2797" s="14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11">
        <f t="shared" si="174"/>
        <v>41795.319768518515</v>
      </c>
      <c r="T2798" s="14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11">
        <f t="shared" si="174"/>
        <v>41798.731944444444</v>
      </c>
      <c r="T2799" s="14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11">
        <f t="shared" si="174"/>
        <v>42201.466678240737</v>
      </c>
      <c r="T2800" s="14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11">
        <f t="shared" si="174"/>
        <v>42507.05636574074</v>
      </c>
      <c r="T2801" s="14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11">
        <f t="shared" si="174"/>
        <v>41948.344513888886</v>
      </c>
      <c r="T2802" s="14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11">
        <f t="shared" si="174"/>
        <v>41900.034826388888</v>
      </c>
      <c r="T2803" s="14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11">
        <f t="shared" si="174"/>
        <v>42192.438738425924</v>
      </c>
      <c r="T2804" s="14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11">
        <f t="shared" si="174"/>
        <v>42157.857361111113</v>
      </c>
      <c r="T2805" s="14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11">
        <f t="shared" si="174"/>
        <v>41881.245254629626</v>
      </c>
      <c r="T2806" s="14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11">
        <f t="shared" si="174"/>
        <v>42213.2971412037</v>
      </c>
      <c r="T2807" s="14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11">
        <f t="shared" si="174"/>
        <v>42185.058912037035</v>
      </c>
      <c r="T2808" s="14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11">
        <f t="shared" si="174"/>
        <v>42154.664791666662</v>
      </c>
      <c r="T2809" s="14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11">
        <f t="shared" si="174"/>
        <v>42208.638136574074</v>
      </c>
      <c r="T2810" s="14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11">
        <f t="shared" si="174"/>
        <v>42451.288483796299</v>
      </c>
      <c r="T2811" s="14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11">
        <f t="shared" si="174"/>
        <v>41758.931296296294</v>
      </c>
      <c r="T2812" s="14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11">
        <f t="shared" si="174"/>
        <v>42028.288229166668</v>
      </c>
      <c r="T2813" s="14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11">
        <f t="shared" si="174"/>
        <v>42054.535856481474</v>
      </c>
      <c r="T2814" s="14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11">
        <f t="shared" si="174"/>
        <v>42693.534270833326</v>
      </c>
      <c r="T2815" s="14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11">
        <f t="shared" si="174"/>
        <v>42103.191145833327</v>
      </c>
      <c r="T2816" s="14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11">
        <f t="shared" si="174"/>
        <v>42559.568391203698</v>
      </c>
      <c r="T2817" s="14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11">
        <f t="shared" si="174"/>
        <v>42188.259166666663</v>
      </c>
      <c r="T2818" s="14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(((J2819/60)/60)/24)+DATE(1970,1,1)+(-5/24)</f>
        <v>42023.42664351852</v>
      </c>
      <c r="T2819" s="14">
        <f t="shared" ref="T2819:T2882" si="17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11">
        <f t="shared" si="178"/>
        <v>42250.389884259253</v>
      </c>
      <c r="T2820" s="14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11">
        <f t="shared" si="178"/>
        <v>42139.317233796297</v>
      </c>
      <c r="T2821" s="14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11">
        <f t="shared" si="178"/>
        <v>42401.402650462966</v>
      </c>
      <c r="T2822" s="14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11">
        <f t="shared" si="178"/>
        <v>41875.714525462965</v>
      </c>
      <c r="T2823" s="14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11">
        <f t="shared" si="178"/>
        <v>42060.475601851846</v>
      </c>
      <c r="T2824" s="14">
        <f t="shared" si="17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11">
        <f t="shared" si="178"/>
        <v>42066.803310185183</v>
      </c>
      <c r="T2825" s="14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11">
        <f t="shared" si="178"/>
        <v>42136.0624537037</v>
      </c>
      <c r="T2826" s="14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11">
        <f t="shared" si="178"/>
        <v>42312.584328703706</v>
      </c>
      <c r="T2827" s="14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11">
        <f t="shared" si="178"/>
        <v>42170.826527777775</v>
      </c>
      <c r="T2828" s="14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11">
        <f t="shared" si="178"/>
        <v>42494.475300925922</v>
      </c>
      <c r="T2829" s="14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11">
        <f t="shared" si="178"/>
        <v>42254.056354166663</v>
      </c>
      <c r="T2830" s="14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11">
        <f t="shared" si="178"/>
        <v>42495.225902777776</v>
      </c>
      <c r="T2831" s="14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11">
        <f t="shared" si="178"/>
        <v>41758.631342592591</v>
      </c>
      <c r="T2832" s="14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11">
        <f t="shared" si="178"/>
        <v>42171.616550925923</v>
      </c>
      <c r="T2833" s="14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11">
        <f t="shared" si="178"/>
        <v>41938.501087962963</v>
      </c>
      <c r="T2834" s="14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11">
        <f t="shared" si="178"/>
        <v>42267.919363425921</v>
      </c>
      <c r="T2835" s="14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11">
        <f t="shared" si="178"/>
        <v>42019.751504629625</v>
      </c>
      <c r="T2836" s="14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11">
        <f t="shared" si="178"/>
        <v>42313.495567129627</v>
      </c>
      <c r="T2837" s="14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11">
        <f t="shared" si="178"/>
        <v>42746.053449074076</v>
      </c>
      <c r="T2838" s="14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11">
        <f t="shared" si="178"/>
        <v>42307.700046296297</v>
      </c>
      <c r="T2839" s="14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11">
        <f t="shared" si="178"/>
        <v>41842.399259259255</v>
      </c>
      <c r="T2840" s="14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11">
        <f t="shared" si="178"/>
        <v>41853.031874999993</v>
      </c>
      <c r="T2841" s="14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11">
        <f t="shared" si="178"/>
        <v>42059.827303240738</v>
      </c>
      <c r="T2842" s="14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11">
        <f t="shared" si="178"/>
        <v>42291.53121527777</v>
      </c>
      <c r="T2843" s="14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1">
        <f t="shared" si="178"/>
        <v>41784.744155092587</v>
      </c>
      <c r="T2844" s="14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1">
        <f t="shared" si="178"/>
        <v>42492.529513888883</v>
      </c>
      <c r="T2845" s="14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11">
        <f t="shared" si="178"/>
        <v>42709.337731481479</v>
      </c>
      <c r="T2846" s="14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11">
        <f t="shared" si="178"/>
        <v>42102.808252314811</v>
      </c>
      <c r="T2847" s="14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1">
        <f t="shared" si="178"/>
        <v>42108.483726851853</v>
      </c>
      <c r="T2848" s="14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1">
        <f t="shared" si="178"/>
        <v>42453.597974537035</v>
      </c>
      <c r="T2849" s="14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11">
        <f t="shared" si="178"/>
        <v>42123.440497685187</v>
      </c>
      <c r="T2850" s="14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11">
        <f t="shared" si="178"/>
        <v>42453.219907407409</v>
      </c>
      <c r="T2851" s="14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11">
        <f t="shared" si="178"/>
        <v>41857.798738425925</v>
      </c>
      <c r="T2852" s="14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1">
        <f t="shared" si="178"/>
        <v>42389.794317129628</v>
      </c>
      <c r="T2853" s="14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11">
        <f t="shared" si="178"/>
        <v>41780.836840277778</v>
      </c>
      <c r="T2854" s="14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1">
        <f t="shared" si="178"/>
        <v>41835.98260416666</v>
      </c>
      <c r="T2855" s="14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11">
        <f t="shared" si="178"/>
        <v>42111.508321759255</v>
      </c>
      <c r="T2856" s="14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11">
        <f t="shared" si="178"/>
        <v>42369.799432870372</v>
      </c>
      <c r="T2857" s="14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11">
        <f t="shared" si="178"/>
        <v>42164.829247685186</v>
      </c>
      <c r="T2858" s="14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11">
        <f t="shared" si="178"/>
        <v>42726.711747685178</v>
      </c>
      <c r="T2859" s="14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1">
        <f t="shared" si="178"/>
        <v>41954.336747685178</v>
      </c>
      <c r="T2860" s="14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11">
        <f t="shared" si="178"/>
        <v>42233.153981481482</v>
      </c>
      <c r="T2861" s="14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11">
        <f t="shared" si="178"/>
        <v>42480.592314814807</v>
      </c>
      <c r="T2862" s="14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11">
        <f t="shared" si="178"/>
        <v>42257.3825</v>
      </c>
      <c r="T2863" s="14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11">
        <f t="shared" si="178"/>
        <v>41784.581354166665</v>
      </c>
      <c r="T2864" s="14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11">
        <f t="shared" si="178"/>
        <v>41831.46670138889</v>
      </c>
      <c r="T2865" s="14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11">
        <f t="shared" si="178"/>
        <v>42172.405173611107</v>
      </c>
      <c r="T2866" s="14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1">
        <f t="shared" si="178"/>
        <v>41949.905775462961</v>
      </c>
      <c r="T2867" s="14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11">
        <f t="shared" si="178"/>
        <v>42627.746770833335</v>
      </c>
      <c r="T2868" s="14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11">
        <f t="shared" si="178"/>
        <v>42530.986944444441</v>
      </c>
      <c r="T2869" s="14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11">
        <f t="shared" si="178"/>
        <v>42618.618680555555</v>
      </c>
      <c r="T2870" s="14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11">
        <f t="shared" si="178"/>
        <v>42540.385196759256</v>
      </c>
      <c r="T2871" s="14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11">
        <f t="shared" si="178"/>
        <v>41745.981076388889</v>
      </c>
      <c r="T2872" s="14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11">
        <f t="shared" si="178"/>
        <v>41974.530243055553</v>
      </c>
      <c r="T2873" s="14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1">
        <f t="shared" si="178"/>
        <v>42114.907847222225</v>
      </c>
      <c r="T2874" s="14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11">
        <f t="shared" si="178"/>
        <v>42002.609155092585</v>
      </c>
      <c r="T2875" s="14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11">
        <f t="shared" si="178"/>
        <v>42722.636412037034</v>
      </c>
      <c r="T2876" s="14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11">
        <f t="shared" si="178"/>
        <v>42464.920057870368</v>
      </c>
      <c r="T2877" s="14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1">
        <f t="shared" si="178"/>
        <v>42171.535636574066</v>
      </c>
      <c r="T2878" s="14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11">
        <f t="shared" si="178"/>
        <v>42672.746805555551</v>
      </c>
      <c r="T2879" s="14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11">
        <f t="shared" si="178"/>
        <v>42128.407349537032</v>
      </c>
      <c r="T2880" s="14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11">
        <f t="shared" si="178"/>
        <v>42359.516909722217</v>
      </c>
      <c r="T2881" s="14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11">
        <f t="shared" si="178"/>
        <v>42192.69736111111</v>
      </c>
      <c r="T2882" s="14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(((J2883/60)/60)/24)+DATE(1970,1,1)+(-5/24)</f>
        <v>41916.389305555553</v>
      </c>
      <c r="T2883" s="14">
        <f t="shared" ref="T2883:T2946" si="183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11">
        <f t="shared" si="182"/>
        <v>42461.387939814813</v>
      </c>
      <c r="T2884" s="14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11">
        <f t="shared" si="182"/>
        <v>42370.694872685184</v>
      </c>
      <c r="T2885" s="14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11">
        <f t="shared" si="182"/>
        <v>41948.518923611111</v>
      </c>
      <c r="T2886" s="14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11">
        <f t="shared" si="182"/>
        <v>42046.868067129624</v>
      </c>
      <c r="T2887" s="14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11">
        <f t="shared" si="182"/>
        <v>42261.424583333333</v>
      </c>
      <c r="T2888" s="14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11">
        <f t="shared" si="182"/>
        <v>41985.219027777777</v>
      </c>
      <c r="T2889" s="14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1">
        <f t="shared" si="182"/>
        <v>41922.326851851853</v>
      </c>
      <c r="T2890" s="14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11">
        <f t="shared" si="182"/>
        <v>41850.654918981476</v>
      </c>
      <c r="T2891" s="14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11">
        <f t="shared" si="182"/>
        <v>41831.534629629627</v>
      </c>
      <c r="T2892" s="14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11">
        <f t="shared" si="182"/>
        <v>42415.675092592595</v>
      </c>
      <c r="T2893" s="14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11">
        <f t="shared" si="182"/>
        <v>41869.505833333329</v>
      </c>
      <c r="T2894" s="14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11">
        <f t="shared" si="182"/>
        <v>41953.564756944441</v>
      </c>
      <c r="T2895" s="14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1">
        <f t="shared" si="182"/>
        <v>42037.777951388889</v>
      </c>
      <c r="T2896" s="14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11">
        <f t="shared" si="182"/>
        <v>41811.347129629627</v>
      </c>
      <c r="T2897" s="14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11">
        <f t="shared" si="182"/>
        <v>42701.700474537036</v>
      </c>
      <c r="T2898" s="14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11">
        <f t="shared" si="182"/>
        <v>42258.438171296293</v>
      </c>
      <c r="T2899" s="14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11">
        <f t="shared" si="182"/>
        <v>42278.456631944442</v>
      </c>
      <c r="T2900" s="14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1">
        <f t="shared" si="182"/>
        <v>42514.869884259257</v>
      </c>
      <c r="T2901" s="14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11">
        <f t="shared" si="182"/>
        <v>41830.025833333333</v>
      </c>
      <c r="T2902" s="14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11">
        <f t="shared" si="182"/>
        <v>41982.696053240739</v>
      </c>
      <c r="T2903" s="14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11">
        <f t="shared" si="182"/>
        <v>42210.231435185182</v>
      </c>
      <c r="T2904" s="14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11">
        <f t="shared" si="182"/>
        <v>42195.95854166666</v>
      </c>
      <c r="T2905" s="14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11">
        <f t="shared" si="182"/>
        <v>41940.759618055556</v>
      </c>
      <c r="T2906" s="14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11">
        <f t="shared" si="182"/>
        <v>42605.848530092589</v>
      </c>
      <c r="T2907" s="14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11">
        <f t="shared" si="182"/>
        <v>42199.440578703703</v>
      </c>
      <c r="T2908" s="14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11">
        <f t="shared" si="182"/>
        <v>42444.669409722213</v>
      </c>
      <c r="T2909" s="14">
        <f t="shared" si="183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11">
        <f t="shared" si="182"/>
        <v>42499.523368055547</v>
      </c>
      <c r="T2910" s="14">
        <f t="shared" si="183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11">
        <f t="shared" si="182"/>
        <v>41929.057881944442</v>
      </c>
      <c r="T2911" s="14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11">
        <f t="shared" si="182"/>
        <v>42107.632951388885</v>
      </c>
      <c r="T2912" s="14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11">
        <f t="shared" si="182"/>
        <v>42142.560486111113</v>
      </c>
      <c r="T2913" s="14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11">
        <f t="shared" si="182"/>
        <v>42353.923310185179</v>
      </c>
      <c r="T2914" s="14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11">
        <f t="shared" si="182"/>
        <v>41828.714571759258</v>
      </c>
      <c r="T2915" s="14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11">
        <f t="shared" si="182"/>
        <v>42017.699004629627</v>
      </c>
      <c r="T2916" s="14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11">
        <f t="shared" si="182"/>
        <v>42415.189699074072</v>
      </c>
      <c r="T2917" s="14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11">
        <f t="shared" si="182"/>
        <v>41755.268391203703</v>
      </c>
      <c r="T2918" s="14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11">
        <f t="shared" si="182"/>
        <v>42245.026006944441</v>
      </c>
      <c r="T2919" s="14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11">
        <f t="shared" si="182"/>
        <v>42278.421377314815</v>
      </c>
      <c r="T2920" s="14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11">
        <f t="shared" si="182"/>
        <v>41826.411215277774</v>
      </c>
      <c r="T2921" s="14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11">
        <f t="shared" si="182"/>
        <v>42058.584143518521</v>
      </c>
      <c r="T2922" s="14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11">
        <f t="shared" si="182"/>
        <v>41877.678287037037</v>
      </c>
      <c r="T2923" s="14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11">
        <f t="shared" si="182"/>
        <v>42097.665821759256</v>
      </c>
      <c r="T2924" s="14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11">
        <f t="shared" si="182"/>
        <v>42012.944201388884</v>
      </c>
      <c r="T2925" s="14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11">
        <f t="shared" si="182"/>
        <v>42103.348495370366</v>
      </c>
      <c r="T2926" s="14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11">
        <f t="shared" si="182"/>
        <v>41863.375787037032</v>
      </c>
      <c r="T2927" s="14">
        <f t="shared" si="183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11">
        <f t="shared" si="182"/>
        <v>42044.557627314811</v>
      </c>
      <c r="T2928" s="14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11">
        <f t="shared" si="182"/>
        <v>41806.460983796293</v>
      </c>
      <c r="T2929" s="14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11">
        <f t="shared" si="182"/>
        <v>42403.789884259262</v>
      </c>
      <c r="T2930" s="14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11">
        <f t="shared" si="182"/>
        <v>41754.355995370366</v>
      </c>
      <c r="T2931" s="14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11">
        <f t="shared" si="182"/>
        <v>42101.375740740739</v>
      </c>
      <c r="T2932" s="14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11">
        <f t="shared" si="182"/>
        <v>41872.082905092589</v>
      </c>
      <c r="T2933" s="14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11">
        <f t="shared" si="182"/>
        <v>42024.956446759257</v>
      </c>
      <c r="T2934" s="14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11">
        <f t="shared" si="182"/>
        <v>42495.748298611106</v>
      </c>
      <c r="T2935" s="14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11">
        <f t="shared" si="182"/>
        <v>41775.427824074075</v>
      </c>
      <c r="T2936" s="14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11">
        <f t="shared" si="182"/>
        <v>42553.375092592592</v>
      </c>
      <c r="T2937" s="14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11">
        <f t="shared" si="182"/>
        <v>41912.442395833328</v>
      </c>
      <c r="T2938" s="14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11">
        <f t="shared" si="182"/>
        <v>41803.248993055553</v>
      </c>
      <c r="T2939" s="14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11">
        <f t="shared" si="182"/>
        <v>42004.495532407404</v>
      </c>
      <c r="T2940" s="14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11">
        <f t="shared" si="182"/>
        <v>41845.60083333333</v>
      </c>
      <c r="T2941" s="14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11">
        <f t="shared" si="182"/>
        <v>41982.565023148149</v>
      </c>
      <c r="T2942" s="14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11">
        <f t="shared" si="182"/>
        <v>42034.751793981479</v>
      </c>
      <c r="T2943" s="14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11">
        <f t="shared" si="182"/>
        <v>42334.595590277771</v>
      </c>
      <c r="T2944" s="14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1">
        <f t="shared" si="182"/>
        <v>42076.921064814807</v>
      </c>
      <c r="T2945" s="14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>
        <f t="shared" si="181"/>
        <v>100</v>
      </c>
      <c r="Q2946" t="s">
        <v>8317</v>
      </c>
      <c r="R2946" t="s">
        <v>8357</v>
      </c>
      <c r="S2946" s="11">
        <f t="shared" si="182"/>
        <v>42132.705995370365</v>
      </c>
      <c r="T2946" s="14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(((J2947/60)/60)/24)+DATE(1970,1,1)+(-5/24)</f>
        <v>42117.931250000001</v>
      </c>
      <c r="T2947" s="14">
        <f t="shared" ref="T2947:T3010" si="187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11">
        <f t="shared" si="186"/>
        <v>42567.322824074072</v>
      </c>
      <c r="T2948" s="14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11">
        <f t="shared" si="186"/>
        <v>42649.353784722225</v>
      </c>
      <c r="T2949" s="14">
        <f t="shared" si="187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11">
        <f t="shared" si="186"/>
        <v>42097.440891203696</v>
      </c>
      <c r="T2950" s="14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11">
        <f t="shared" si="186"/>
        <v>42297.61478009259</v>
      </c>
      <c r="T2951" s="14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1">
        <f t="shared" si="186"/>
        <v>42362.156851851854</v>
      </c>
      <c r="T2952" s="14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11">
        <f t="shared" si="186"/>
        <v>41872.594594907401</v>
      </c>
      <c r="T2953" s="14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11">
        <f t="shared" si="186"/>
        <v>42628.481932870367</v>
      </c>
      <c r="T2954" s="14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11">
        <f t="shared" si="186"/>
        <v>42255.583576388883</v>
      </c>
      <c r="T2955" s="14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1">
        <f t="shared" si="186"/>
        <v>42790.375034722216</v>
      </c>
      <c r="T2956" s="14">
        <f t="shared" si="187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11">
        <f t="shared" si="186"/>
        <v>42141.532974537033</v>
      </c>
      <c r="T2957" s="14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11">
        <f t="shared" si="186"/>
        <v>42464.750578703701</v>
      </c>
      <c r="T2958" s="14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11">
        <f t="shared" si="186"/>
        <v>42030.80291666666</v>
      </c>
      <c r="T2959" s="14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1">
        <f t="shared" si="186"/>
        <v>42438.570798611108</v>
      </c>
      <c r="T2960" s="14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1">
        <f t="shared" si="186"/>
        <v>42497.800057870372</v>
      </c>
      <c r="T2961" s="14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1">
        <f t="shared" si="186"/>
        <v>41863.54887731481</v>
      </c>
      <c r="T2962" s="14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11">
        <f t="shared" si="186"/>
        <v>42061.004155092589</v>
      </c>
      <c r="T2963" s="14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11">
        <f t="shared" si="186"/>
        <v>42036.035949074074</v>
      </c>
      <c r="T2964" s="14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11">
        <f t="shared" si="186"/>
        <v>42157.26185185185</v>
      </c>
      <c r="T2965" s="14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11">
        <f t="shared" si="186"/>
        <v>41827.701608796291</v>
      </c>
      <c r="T2966" s="14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11">
        <f t="shared" si="186"/>
        <v>42162.521215277775</v>
      </c>
      <c r="T2967" s="14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11">
        <f t="shared" si="186"/>
        <v>42233.530231481483</v>
      </c>
      <c r="T2968" s="14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11">
        <f t="shared" si="186"/>
        <v>42041.989490740736</v>
      </c>
      <c r="T2969" s="14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11">
        <f t="shared" si="186"/>
        <v>42585.315509259257</v>
      </c>
      <c r="T2970" s="14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11">
        <f t="shared" si="186"/>
        <v>42097.578159722216</v>
      </c>
      <c r="T2971" s="14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11">
        <f t="shared" si="186"/>
        <v>41808.461238425924</v>
      </c>
      <c r="T2972" s="14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11">
        <f t="shared" si="186"/>
        <v>41852.449976851851</v>
      </c>
      <c r="T2973" s="14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11">
        <f t="shared" si="186"/>
        <v>42693.90185185185</v>
      </c>
      <c r="T2974" s="14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11">
        <f t="shared" si="186"/>
        <v>42341.610046296293</v>
      </c>
      <c r="T2975" s="14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11">
        <f t="shared" si="186"/>
        <v>41879.852673611109</v>
      </c>
      <c r="T2976" s="14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11">
        <f t="shared" si="186"/>
        <v>41941.475532407407</v>
      </c>
      <c r="T2977" s="14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11">
        <f t="shared" si="186"/>
        <v>42425.522337962961</v>
      </c>
      <c r="T2978" s="14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11">
        <f t="shared" si="186"/>
        <v>42026.672847222224</v>
      </c>
      <c r="T2979" s="14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11">
        <f t="shared" si="186"/>
        <v>41922.432256944441</v>
      </c>
      <c r="T2980" s="14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11">
        <f t="shared" si="186"/>
        <v>41993.616006944438</v>
      </c>
      <c r="T2981" s="14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11">
        <f t="shared" si="186"/>
        <v>42219.70752314815</v>
      </c>
      <c r="T2982" s="14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11">
        <f t="shared" si="186"/>
        <v>42225.351342592585</v>
      </c>
      <c r="T2983" s="14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11">
        <f t="shared" si="186"/>
        <v>42381.478506944441</v>
      </c>
      <c r="T2984" s="14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11">
        <f t="shared" si="186"/>
        <v>41894.424027777779</v>
      </c>
      <c r="T2985" s="14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11">
        <f t="shared" si="186"/>
        <v>42576.070381944439</v>
      </c>
      <c r="T2986" s="14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11">
        <f t="shared" si="186"/>
        <v>42654.765370370362</v>
      </c>
      <c r="T2987" s="14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11">
        <f t="shared" si="186"/>
        <v>42431.29173611111</v>
      </c>
      <c r="T2988" s="14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11">
        <f t="shared" si="186"/>
        <v>42627.098969907405</v>
      </c>
      <c r="T2989" s="14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11">
        <f t="shared" si="186"/>
        <v>42511.153715277782</v>
      </c>
      <c r="T2990" s="14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11">
        <f t="shared" si="186"/>
        <v>42336.812060185184</v>
      </c>
      <c r="T2991" s="14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11">
        <f t="shared" si="186"/>
        <v>42341.365972222215</v>
      </c>
      <c r="T2992" s="14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11">
        <f t="shared" si="186"/>
        <v>42740.628819444442</v>
      </c>
      <c r="T2993" s="14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11">
        <f t="shared" si="186"/>
        <v>42622.559143518512</v>
      </c>
      <c r="T2994" s="14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11">
        <f t="shared" si="186"/>
        <v>42390.63040509259</v>
      </c>
      <c r="T2995" s="14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11">
        <f t="shared" si="186"/>
        <v>41885.270509259259</v>
      </c>
      <c r="T2996" s="14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11">
        <f t="shared" si="186"/>
        <v>42724.456840277773</v>
      </c>
      <c r="T2997" s="14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11">
        <f t="shared" si="186"/>
        <v>42090.70416666667</v>
      </c>
      <c r="T2998" s="14">
        <f t="shared" si="187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11">
        <f t="shared" si="186"/>
        <v>42775.525381944441</v>
      </c>
      <c r="T2999" s="14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11">
        <f t="shared" si="186"/>
        <v>41777.985289351847</v>
      </c>
      <c r="T3000" s="14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11">
        <f t="shared" si="186"/>
        <v>42780.531944444439</v>
      </c>
      <c r="T3001" s="14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11">
        <f t="shared" si="186"/>
        <v>42752.61886574074</v>
      </c>
      <c r="T3002" s="14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11">
        <f t="shared" si="186"/>
        <v>42534.687291666669</v>
      </c>
      <c r="T3003" s="14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11">
        <f t="shared" si="186"/>
        <v>41239.627916666665</v>
      </c>
      <c r="T3004" s="14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11">
        <f t="shared" si="186"/>
        <v>42398.640925925924</v>
      </c>
      <c r="T3005" s="14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11">
        <f t="shared" si="186"/>
        <v>41928.672731481478</v>
      </c>
      <c r="T3006" s="14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11">
        <f t="shared" si="186"/>
        <v>41888.466493055552</v>
      </c>
      <c r="T3007" s="14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11">
        <f t="shared" si="186"/>
        <v>41957.548506944448</v>
      </c>
      <c r="T3008" s="14">
        <f t="shared" si="187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11">
        <f t="shared" si="186"/>
        <v>42098.007905092592</v>
      </c>
      <c r="T3009" s="14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11">
        <f t="shared" si="186"/>
        <v>42360.003692129627</v>
      </c>
      <c r="T3010" s="14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(((J3011/60)/60)/24)+DATE(1970,1,1)+(-5/24)</f>
        <v>41939.361574074072</v>
      </c>
      <c r="T3011" s="14">
        <f t="shared" ref="T3011:T3074" si="191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11">
        <f t="shared" si="190"/>
        <v>41996.624062499999</v>
      </c>
      <c r="T3012" s="14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11">
        <f t="shared" si="190"/>
        <v>42334.260601851849</v>
      </c>
      <c r="T3013" s="14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11">
        <f t="shared" si="190"/>
        <v>42024.494560185187</v>
      </c>
      <c r="T3014" s="14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11">
        <f t="shared" si="190"/>
        <v>42146.627881944441</v>
      </c>
      <c r="T3015" s="14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11">
        <f t="shared" si="190"/>
        <v>41919.915277777778</v>
      </c>
      <c r="T3016" s="14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11">
        <f t="shared" si="190"/>
        <v>41785.518958333334</v>
      </c>
      <c r="T3017" s="14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11">
        <f t="shared" si="190"/>
        <v>41778.339722222219</v>
      </c>
      <c r="T3018" s="14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11">
        <f t="shared" si="190"/>
        <v>41841.641701388886</v>
      </c>
      <c r="T3019" s="14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11">
        <f t="shared" si="190"/>
        <v>42163.090000000004</v>
      </c>
      <c r="T3020" s="14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11">
        <f t="shared" si="190"/>
        <v>41758.625231481477</v>
      </c>
      <c r="T3021" s="14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11">
        <f t="shared" si="190"/>
        <v>42170.638113425921</v>
      </c>
      <c r="T3022" s="14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11">
        <f t="shared" si="190"/>
        <v>42660.410520833328</v>
      </c>
      <c r="T3023" s="14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11">
        <f t="shared" si="190"/>
        <v>42564.745474537034</v>
      </c>
      <c r="T3024" s="14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11">
        <f t="shared" si="190"/>
        <v>42121.46743055556</v>
      </c>
      <c r="T3025" s="14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11">
        <f t="shared" si="190"/>
        <v>41158.785590277774</v>
      </c>
      <c r="T3026" s="14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11">
        <f t="shared" si="190"/>
        <v>41761.301076388889</v>
      </c>
      <c r="T3027" s="14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11">
        <f t="shared" si="190"/>
        <v>42783.251064814809</v>
      </c>
      <c r="T3028" s="14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11">
        <f t="shared" si="190"/>
        <v>42053.49596064815</v>
      </c>
      <c r="T3029" s="14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11">
        <f t="shared" si="190"/>
        <v>42567.055844907409</v>
      </c>
      <c r="T3030" s="14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11">
        <f t="shared" si="190"/>
        <v>41932.500543981478</v>
      </c>
      <c r="T3031" s="14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11">
        <f t="shared" si="190"/>
        <v>42233.5390162037</v>
      </c>
      <c r="T3032" s="14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11">
        <f t="shared" si="190"/>
        <v>42597.674155092587</v>
      </c>
      <c r="T3033" s="14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11">
        <f t="shared" si="190"/>
        <v>42227.836331018516</v>
      </c>
      <c r="T3034" s="14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11">
        <f t="shared" si="190"/>
        <v>42569.901909722219</v>
      </c>
      <c r="T3035" s="14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11">
        <f t="shared" si="190"/>
        <v>42644.327025462961</v>
      </c>
      <c r="T3036" s="14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11">
        <f t="shared" si="190"/>
        <v>41368.351956018516</v>
      </c>
      <c r="T3037" s="14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11">
        <f t="shared" si="190"/>
        <v>41466.576898148145</v>
      </c>
      <c r="T3038" s="14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11">
        <f t="shared" si="190"/>
        <v>40378.684872685182</v>
      </c>
      <c r="T3039" s="14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11">
        <f t="shared" si="190"/>
        <v>42373.043946759259</v>
      </c>
      <c r="T3040" s="14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11">
        <f t="shared" si="190"/>
        <v>41610.586087962962</v>
      </c>
      <c r="T3041" s="14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11">
        <f t="shared" si="190"/>
        <v>42177.583576388883</v>
      </c>
      <c r="T3042" s="14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11">
        <f t="shared" si="190"/>
        <v>42359.660277777781</v>
      </c>
      <c r="T3043" s="14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11">
        <f t="shared" si="190"/>
        <v>42253.479710648149</v>
      </c>
      <c r="T3044" s="14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11">
        <f t="shared" si="190"/>
        <v>42082.862256944441</v>
      </c>
      <c r="T3045" s="14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11">
        <f t="shared" si="190"/>
        <v>42387.518495370365</v>
      </c>
      <c r="T3046" s="14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11">
        <f t="shared" si="190"/>
        <v>41842.947395833333</v>
      </c>
      <c r="T3047" s="14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11">
        <f t="shared" si="190"/>
        <v>41862.59474537037</v>
      </c>
      <c r="T3048" s="14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11">
        <f t="shared" si="190"/>
        <v>42443.780717592592</v>
      </c>
      <c r="T3049" s="14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11">
        <f t="shared" si="190"/>
        <v>41975.692847222213</v>
      </c>
      <c r="T3050" s="14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11">
        <f t="shared" si="190"/>
        <v>42138.806192129625</v>
      </c>
      <c r="T3051" s="14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11">
        <f t="shared" si="190"/>
        <v>42464.960185185184</v>
      </c>
      <c r="T3052" s="14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11">
        <f t="shared" si="190"/>
        <v>42744.207696759251</v>
      </c>
      <c r="T3053" s="14">
        <f t="shared" si="191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11">
        <f t="shared" si="190"/>
        <v>42122.461736111109</v>
      </c>
      <c r="T3054" s="14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11">
        <f t="shared" si="190"/>
        <v>41862.553391203699</v>
      </c>
      <c r="T3055" s="14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1">
        <f t="shared" si="190"/>
        <v>42027.624467592592</v>
      </c>
      <c r="T3056" s="14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11">
        <f t="shared" si="190"/>
        <v>41953.749884259254</v>
      </c>
      <c r="T3057" s="14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1">
        <f t="shared" si="190"/>
        <v>41851.428055555552</v>
      </c>
      <c r="T3058" s="14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1">
        <f t="shared" si="190"/>
        <v>42433.442256944443</v>
      </c>
      <c r="T3059" s="14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11">
        <f t="shared" si="190"/>
        <v>42460.165972222218</v>
      </c>
      <c r="T3060" s="14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11">
        <f t="shared" si="190"/>
        <v>41829.727384259255</v>
      </c>
      <c r="T3061" s="14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11">
        <f t="shared" si="190"/>
        <v>42245.066365740735</v>
      </c>
      <c r="T3062" s="14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1">
        <f t="shared" si="190"/>
        <v>41834.575787037036</v>
      </c>
      <c r="T3063" s="14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11">
        <f t="shared" si="190"/>
        <v>42248.3274537037</v>
      </c>
      <c r="T3064" s="14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11">
        <f t="shared" si="190"/>
        <v>42630.714560185181</v>
      </c>
      <c r="T3065" s="14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11">
        <f t="shared" si="190"/>
        <v>42298.9218287037</v>
      </c>
      <c r="T3066" s="14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11">
        <f t="shared" si="190"/>
        <v>41824.846898148149</v>
      </c>
      <c r="T3067" s="14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11">
        <f t="shared" si="190"/>
        <v>42531.020104166666</v>
      </c>
      <c r="T3068" s="14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11">
        <f t="shared" si="190"/>
        <v>42226.730081018519</v>
      </c>
      <c r="T3069" s="14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11">
        <f t="shared" si="190"/>
        <v>42263.483240740738</v>
      </c>
      <c r="T3070" s="14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11">
        <f t="shared" si="190"/>
        <v>41957.625393518516</v>
      </c>
      <c r="T3071" s="14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11">
        <f t="shared" si="190"/>
        <v>42690.525104166663</v>
      </c>
      <c r="T3072" s="14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11">
        <f t="shared" si="190"/>
        <v>42097.524085648147</v>
      </c>
      <c r="T3073" s="14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>
        <f t="shared" si="189"/>
        <v>1</v>
      </c>
      <c r="Q3074" t="s">
        <v>8317</v>
      </c>
      <c r="R3074" t="s">
        <v>8357</v>
      </c>
      <c r="S3074" s="11">
        <f t="shared" si="190"/>
        <v>42658.482199074067</v>
      </c>
      <c r="T3074" s="14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(((J3075/60)/60)/24)+DATE(1970,1,1)+(-5/24)</f>
        <v>42111.475694444445</v>
      </c>
      <c r="T3075" s="14">
        <f t="shared" ref="T3075:T3138" si="195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11">
        <f t="shared" si="194"/>
        <v>42409.362951388881</v>
      </c>
      <c r="T3076" s="14">
        <f t="shared" si="195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11">
        <f t="shared" si="194"/>
        <v>42550.893981481473</v>
      </c>
      <c r="T3077" s="14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11">
        <f t="shared" si="194"/>
        <v>42226.443553240737</v>
      </c>
      <c r="T3078" s="14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11">
        <f t="shared" si="194"/>
        <v>42766.74858796296</v>
      </c>
      <c r="T3079" s="14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11">
        <f t="shared" si="194"/>
        <v>42030.930497685178</v>
      </c>
      <c r="T3080" s="14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11">
        <f t="shared" si="194"/>
        <v>42055.50503472222</v>
      </c>
      <c r="T3081" s="14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11">
        <f t="shared" si="194"/>
        <v>41939.8199537037</v>
      </c>
      <c r="T3082" s="14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11">
        <f t="shared" si="194"/>
        <v>42236.973275462959</v>
      </c>
      <c r="T3083" s="14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1">
        <f t="shared" si="194"/>
        <v>42293.714652777773</v>
      </c>
      <c r="T3084" s="14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11">
        <f t="shared" si="194"/>
        <v>41853.355069444442</v>
      </c>
      <c r="T3085" s="14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11">
        <f t="shared" si="194"/>
        <v>42100.515405092585</v>
      </c>
      <c r="T3086" s="14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11">
        <f t="shared" si="194"/>
        <v>42246.675451388881</v>
      </c>
      <c r="T3087" s="14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11">
        <f t="shared" si="194"/>
        <v>42173.462488425925</v>
      </c>
      <c r="T3088" s="14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11">
        <f t="shared" si="194"/>
        <v>42664.942013888889</v>
      </c>
      <c r="T3089" s="14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11">
        <f t="shared" si="194"/>
        <v>41981.363969907405</v>
      </c>
      <c r="T3090" s="14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11">
        <f t="shared" si="194"/>
        <v>42528.334293981483</v>
      </c>
      <c r="T3091" s="14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11">
        <f t="shared" si="194"/>
        <v>42065.610474537032</v>
      </c>
      <c r="T3092" s="14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11">
        <f t="shared" si="194"/>
        <v>42566.740081018514</v>
      </c>
      <c r="T3093" s="14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11">
        <f t="shared" si="194"/>
        <v>42255.41101851852</v>
      </c>
      <c r="T3094" s="14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11">
        <f t="shared" si="194"/>
        <v>41760.700706018513</v>
      </c>
      <c r="T3095" s="14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11">
        <f t="shared" si="194"/>
        <v>42207.587453703702</v>
      </c>
      <c r="T3096" s="14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11">
        <f t="shared" si="194"/>
        <v>42522.81689814815</v>
      </c>
      <c r="T3097" s="14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11">
        <f t="shared" si="194"/>
        <v>42114.617199074077</v>
      </c>
      <c r="T3098" s="14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11">
        <f t="shared" si="194"/>
        <v>42629.29515046296</v>
      </c>
      <c r="T3099" s="14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11">
        <f t="shared" si="194"/>
        <v>42359.58390046296</v>
      </c>
      <c r="T3100" s="14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11">
        <f t="shared" si="194"/>
        <v>42381.981377314813</v>
      </c>
      <c r="T3101" s="14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11">
        <f t="shared" si="194"/>
        <v>41902.4140625</v>
      </c>
      <c r="T3102" s="14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11">
        <f t="shared" si="194"/>
        <v>42171.175196759257</v>
      </c>
      <c r="T3103" s="14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11">
        <f t="shared" si="194"/>
        <v>42555.132152777776</v>
      </c>
      <c r="T3104" s="14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11">
        <f t="shared" si="194"/>
        <v>42106.94798611111</v>
      </c>
      <c r="T3105" s="14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11">
        <f t="shared" si="194"/>
        <v>42006.70035879629</v>
      </c>
      <c r="T3106" s="14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11">
        <f t="shared" si="194"/>
        <v>41876.510601851849</v>
      </c>
      <c r="T3107" s="14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11">
        <f t="shared" si="194"/>
        <v>42241.22078703704</v>
      </c>
      <c r="T3108" s="14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11">
        <f t="shared" si="194"/>
        <v>42128.605914351843</v>
      </c>
      <c r="T3109" s="14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11">
        <f t="shared" si="194"/>
        <v>42062.47215277778</v>
      </c>
      <c r="T3110" s="14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11">
        <f t="shared" si="194"/>
        <v>41843.916782407403</v>
      </c>
      <c r="T3111" s="14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11">
        <f t="shared" si="194"/>
        <v>42744.823136574072</v>
      </c>
      <c r="T3112" s="14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11">
        <f t="shared" si="194"/>
        <v>41885.38680555555</v>
      </c>
      <c r="T3113" s="14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11">
        <f t="shared" si="194"/>
        <v>42614.913587962961</v>
      </c>
      <c r="T3114" s="14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11">
        <f t="shared" si="194"/>
        <v>42081.522939814815</v>
      </c>
      <c r="T3115" s="14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1">
        <f t="shared" si="194"/>
        <v>41843.42418981481</v>
      </c>
      <c r="T3116" s="14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11">
        <f t="shared" si="194"/>
        <v>42496.238738425927</v>
      </c>
      <c r="T3117" s="14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11">
        <f t="shared" si="194"/>
        <v>42081.30700231481</v>
      </c>
      <c r="T3118" s="14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11">
        <f t="shared" si="194"/>
        <v>42509.166203703695</v>
      </c>
      <c r="T3119" s="14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11">
        <f t="shared" si="194"/>
        <v>42534.441238425927</v>
      </c>
      <c r="T3120" s="14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11">
        <f t="shared" si="194"/>
        <v>42059.837175925924</v>
      </c>
      <c r="T3121" s="14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11">
        <f t="shared" si="194"/>
        <v>42435.733749999999</v>
      </c>
      <c r="T3122" s="14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11">
        <f t="shared" si="194"/>
        <v>41848.471469907403</v>
      </c>
      <c r="T3123" s="14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11">
        <f t="shared" si="194"/>
        <v>42678.723749999997</v>
      </c>
      <c r="T3124" s="14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11">
        <f t="shared" si="194"/>
        <v>42530.784699074073</v>
      </c>
      <c r="T3125" s="14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11">
        <f t="shared" si="194"/>
        <v>41977.571770833332</v>
      </c>
      <c r="T3126" s="14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1">
        <f t="shared" si="194"/>
        <v>42345.998518518514</v>
      </c>
      <c r="T3127" s="14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11">
        <f t="shared" si="194"/>
        <v>42426.809745370374</v>
      </c>
      <c r="T3128" s="14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1">
        <f t="shared" si="194"/>
        <v>42034.648483796293</v>
      </c>
      <c r="T3129" s="14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11">
        <f t="shared" si="194"/>
        <v>42780.617372685178</v>
      </c>
      <c r="T3130" s="14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11">
        <f t="shared" si="194"/>
        <v>42803.634479166663</v>
      </c>
      <c r="T3131" s="14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11">
        <f t="shared" si="194"/>
        <v>42808.431898148141</v>
      </c>
      <c r="T3132" s="14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11">
        <f t="shared" si="194"/>
        <v>42803.370891203704</v>
      </c>
      <c r="T3133" s="14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11">
        <f t="shared" si="194"/>
        <v>42786.141898148147</v>
      </c>
      <c r="T3134" s="14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11">
        <f t="shared" si="194"/>
        <v>42788.356874999998</v>
      </c>
      <c r="T3135" s="14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11">
        <f t="shared" si="194"/>
        <v>42800.511793981481</v>
      </c>
      <c r="T3136" s="14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11">
        <f t="shared" si="194"/>
        <v>42806.943530092591</v>
      </c>
      <c r="T3137" s="14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>
        <f t="shared" si="193"/>
        <v>29.045454545454547</v>
      </c>
      <c r="Q3138" t="s">
        <v>8317</v>
      </c>
      <c r="R3138" t="s">
        <v>8318</v>
      </c>
      <c r="S3138" s="11">
        <f t="shared" si="194"/>
        <v>42789.25409722222</v>
      </c>
      <c r="T3138" s="14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(((J3139/60)/60)/24)+DATE(1970,1,1)+(-5/24)</f>
        <v>42807.676724537036</v>
      </c>
      <c r="T3139" s="14">
        <f t="shared" ref="T3139:T3202" si="1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1">
        <f t="shared" si="198"/>
        <v>42809.437581018516</v>
      </c>
      <c r="T3140" s="14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11">
        <f t="shared" si="198"/>
        <v>42785.062037037038</v>
      </c>
      <c r="T3141" s="14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11">
        <f t="shared" si="198"/>
        <v>42802.510451388887</v>
      </c>
      <c r="T3142" s="14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11">
        <f t="shared" si="198"/>
        <v>42800.544999999998</v>
      </c>
      <c r="T3143" s="14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11">
        <f t="shared" si="198"/>
        <v>42783.304849537039</v>
      </c>
      <c r="T3144" s="14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1">
        <f t="shared" si="198"/>
        <v>42808.149953703702</v>
      </c>
      <c r="T3145" s="14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11">
        <f t="shared" si="198"/>
        <v>42796.329942129632</v>
      </c>
      <c r="T3146" s="14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1">
        <f t="shared" si="198"/>
        <v>42761.832569444443</v>
      </c>
      <c r="T3147" s="14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11">
        <f t="shared" si="198"/>
        <v>42796.474143518521</v>
      </c>
      <c r="T3148" s="14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11">
        <f t="shared" si="198"/>
        <v>41909.761053240742</v>
      </c>
      <c r="T3149" s="14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11">
        <f t="shared" si="198"/>
        <v>41891.456990740735</v>
      </c>
      <c r="T3150" s="14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11">
        <f t="shared" si="198"/>
        <v>41225.809027777774</v>
      </c>
      <c r="T3151" s="14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11">
        <f t="shared" si="198"/>
        <v>40478.055590277778</v>
      </c>
      <c r="T3152" s="14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11">
        <f t="shared" si="198"/>
        <v>41862.631643518514</v>
      </c>
      <c r="T3153" s="14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11">
        <f t="shared" si="198"/>
        <v>41550.659340277773</v>
      </c>
      <c r="T3154" s="14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11">
        <f t="shared" si="198"/>
        <v>40632.946030092593</v>
      </c>
      <c r="T3155" s="14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11">
        <f t="shared" si="198"/>
        <v>40970.667337962957</v>
      </c>
      <c r="T3156" s="14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11">
        <f t="shared" si="198"/>
        <v>41233.290798611109</v>
      </c>
      <c r="T3157" s="14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11">
        <f t="shared" si="198"/>
        <v>41026.744722222218</v>
      </c>
      <c r="T3158" s="14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11">
        <f t="shared" si="198"/>
        <v>41829.579918981479</v>
      </c>
      <c r="T3159" s="14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11">
        <f t="shared" si="198"/>
        <v>41447.631388888884</v>
      </c>
      <c r="T3160" s="14">
        <f t="shared" si="1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11">
        <f t="shared" si="198"/>
        <v>40883.858344907407</v>
      </c>
      <c r="T3161" s="14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11">
        <f t="shared" si="198"/>
        <v>41841.056562499994</v>
      </c>
      <c r="T3162" s="14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11">
        <f t="shared" si="198"/>
        <v>41897.327800925923</v>
      </c>
      <c r="T3163" s="14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11">
        <f t="shared" si="198"/>
        <v>41799.47756944444</v>
      </c>
      <c r="T3164" s="14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11">
        <f t="shared" si="198"/>
        <v>41775.545428240737</v>
      </c>
      <c r="T3165" s="14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11">
        <f t="shared" si="198"/>
        <v>41766.597395833334</v>
      </c>
      <c r="T3166" s="14">
        <f t="shared" si="1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11">
        <f t="shared" si="198"/>
        <v>40643.950925925921</v>
      </c>
      <c r="T3167" s="14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11">
        <f t="shared" si="198"/>
        <v>41940.483252314814</v>
      </c>
      <c r="T3168" s="14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11">
        <f t="shared" si="198"/>
        <v>41838.967372685183</v>
      </c>
      <c r="T3169" s="14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11">
        <f t="shared" si="198"/>
        <v>41771.897604166668</v>
      </c>
      <c r="T3170" s="14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11">
        <f t="shared" si="198"/>
        <v>41591.529641203699</v>
      </c>
      <c r="T3171" s="14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11">
        <f t="shared" si="198"/>
        <v>41788.872037037036</v>
      </c>
      <c r="T3172" s="14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11">
        <f t="shared" si="198"/>
        <v>42466.399976851848</v>
      </c>
      <c r="T3173" s="14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11">
        <f t="shared" si="198"/>
        <v>40923.521620370368</v>
      </c>
      <c r="T3174" s="14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11">
        <f t="shared" si="198"/>
        <v>41878.670046296291</v>
      </c>
      <c r="T3175" s="14">
        <f t="shared" si="1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11">
        <f t="shared" si="198"/>
        <v>41862.656342592592</v>
      </c>
      <c r="T3176" s="14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11">
        <f t="shared" si="198"/>
        <v>40531.678553240738</v>
      </c>
      <c r="T3177" s="14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11">
        <f t="shared" si="198"/>
        <v>41477.722581018512</v>
      </c>
      <c r="T3178" s="14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11">
        <f t="shared" si="198"/>
        <v>41781.458437499998</v>
      </c>
      <c r="T3179" s="14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11">
        <f t="shared" si="198"/>
        <v>41806.396701388883</v>
      </c>
      <c r="T3180" s="14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11">
        <f t="shared" si="198"/>
        <v>41375.49387731481</v>
      </c>
      <c r="T3181" s="14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11">
        <f t="shared" si="198"/>
        <v>41780.204270833332</v>
      </c>
      <c r="T3182" s="14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11">
        <f t="shared" si="198"/>
        <v>41779.101701388885</v>
      </c>
      <c r="T3183" s="14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11">
        <f t="shared" si="198"/>
        <v>40883.740983796291</v>
      </c>
      <c r="T3184" s="14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11">
        <f t="shared" si="198"/>
        <v>41491.586446759255</v>
      </c>
      <c r="T3185" s="14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11">
        <f t="shared" si="198"/>
        <v>41791.785081018512</v>
      </c>
      <c r="T3186" s="14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11">
        <f t="shared" si="198"/>
        <v>41829.768993055557</v>
      </c>
      <c r="T3187" s="14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11">
        <f t="shared" si="198"/>
        <v>41868.715717592589</v>
      </c>
      <c r="T3188" s="14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11">
        <f t="shared" si="198"/>
        <v>41835.458020833328</v>
      </c>
      <c r="T3189" s="14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11">
        <f t="shared" si="198"/>
        <v>42144.207199074073</v>
      </c>
      <c r="T3190" s="14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11">
        <f t="shared" si="198"/>
        <v>42118.138101851851</v>
      </c>
      <c r="T3191" s="14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1">
        <f t="shared" si="198"/>
        <v>42682.942997685182</v>
      </c>
      <c r="T3192" s="14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11">
        <f t="shared" si="198"/>
        <v>42538.547094907401</v>
      </c>
      <c r="T3193" s="14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11">
        <f t="shared" si="198"/>
        <v>42018.732164351844</v>
      </c>
      <c r="T3194" s="14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11">
        <f t="shared" si="198"/>
        <v>42010.759907407402</v>
      </c>
      <c r="T3195" s="14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1">
        <f t="shared" si="198"/>
        <v>42181.854143518511</v>
      </c>
      <c r="T3196" s="14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11">
        <f t="shared" si="198"/>
        <v>42017.385902777773</v>
      </c>
      <c r="T3197" s="14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11">
        <f t="shared" si="198"/>
        <v>42157.389756944445</v>
      </c>
      <c r="T3198" s="14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11">
        <f t="shared" si="198"/>
        <v>42009.28493055555</v>
      </c>
      <c r="T3199" s="14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11">
        <f t="shared" si="198"/>
        <v>42013.216168981475</v>
      </c>
      <c r="T3200" s="14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11">
        <f t="shared" si="198"/>
        <v>41858.553449074068</v>
      </c>
      <c r="T3201" s="14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>
        <f t="shared" si="197"/>
        <v>1</v>
      </c>
      <c r="Q3202" t="s">
        <v>8317</v>
      </c>
      <c r="R3202" t="s">
        <v>8359</v>
      </c>
      <c r="S3202" s="11">
        <f t="shared" si="198"/>
        <v>42460.112280092588</v>
      </c>
      <c r="T3202" s="14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(((J3203/60)/60)/24)+DATE(1970,1,1)+(-5/24)</f>
        <v>41861.558761574073</v>
      </c>
      <c r="T3203" s="14">
        <f t="shared" ref="T3203:T3266" si="203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11">
        <f t="shared" si="202"/>
        <v>42293.645208333335</v>
      </c>
      <c r="T3204" s="14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11">
        <f t="shared" si="202"/>
        <v>42242.780347222222</v>
      </c>
      <c r="T3205" s="14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1">
        <f t="shared" si="202"/>
        <v>42172.477766203701</v>
      </c>
      <c r="T3206" s="14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11">
        <f t="shared" si="202"/>
        <v>42095.166342592587</v>
      </c>
      <c r="T3207" s="14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1">
        <f t="shared" si="202"/>
        <v>42236.067719907405</v>
      </c>
      <c r="T3208" s="14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11">
        <f t="shared" si="202"/>
        <v>42057.069525462961</v>
      </c>
      <c r="T3209" s="14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11">
        <f t="shared" si="202"/>
        <v>41827.396724537037</v>
      </c>
      <c r="T3210" s="14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11">
        <f t="shared" si="202"/>
        <v>41778.428912037038</v>
      </c>
      <c r="T3211" s="14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11">
        <f t="shared" si="202"/>
        <v>41013.728229166663</v>
      </c>
      <c r="T3212" s="14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11">
        <f t="shared" si="202"/>
        <v>41834.378240740742</v>
      </c>
      <c r="T3213" s="14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11">
        <f t="shared" si="202"/>
        <v>41829.587395833332</v>
      </c>
      <c r="T3214" s="14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11">
        <f t="shared" si="202"/>
        <v>42171.555081018516</v>
      </c>
      <c r="T3215" s="14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11">
        <f t="shared" si="202"/>
        <v>42337.584178240737</v>
      </c>
      <c r="T3216" s="14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11">
        <f t="shared" si="202"/>
        <v>42219.456840277773</v>
      </c>
      <c r="T3217" s="14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11">
        <f t="shared" si="202"/>
        <v>42165.254293981481</v>
      </c>
      <c r="T3218" s="14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11">
        <f t="shared" si="202"/>
        <v>42648.337777777771</v>
      </c>
      <c r="T3219" s="14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11">
        <f t="shared" si="202"/>
        <v>41970.793819444443</v>
      </c>
      <c r="T3220" s="14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11">
        <f t="shared" si="202"/>
        <v>42050.77484953704</v>
      </c>
      <c r="T3221" s="14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11">
        <f t="shared" si="202"/>
        <v>42772.625046296293</v>
      </c>
      <c r="T3222" s="14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11">
        <f t="shared" si="202"/>
        <v>42155.488460648143</v>
      </c>
      <c r="T3223" s="14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11">
        <f t="shared" si="202"/>
        <v>42270.373807870368</v>
      </c>
      <c r="T3224" s="14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11">
        <f t="shared" si="202"/>
        <v>42206.62703703704</v>
      </c>
      <c r="T3225" s="14">
        <f t="shared" si="203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11">
        <f t="shared" si="202"/>
        <v>42697.642511574071</v>
      </c>
      <c r="T3226" s="14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11">
        <f t="shared" si="202"/>
        <v>42503.351134259261</v>
      </c>
      <c r="T3227" s="14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11">
        <f t="shared" si="202"/>
        <v>42277.375138888885</v>
      </c>
      <c r="T3228" s="14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11">
        <f t="shared" si="202"/>
        <v>42722.674027777779</v>
      </c>
      <c r="T3229" s="14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11">
        <f t="shared" si="202"/>
        <v>42323.500972222224</v>
      </c>
      <c r="T3230" s="14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11">
        <f t="shared" si="202"/>
        <v>41933.083310185182</v>
      </c>
      <c r="T3231" s="14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11">
        <f t="shared" si="202"/>
        <v>41897.959791666668</v>
      </c>
      <c r="T3232" s="14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11">
        <f t="shared" si="202"/>
        <v>42446.735497685186</v>
      </c>
      <c r="T3233" s="14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11">
        <f t="shared" si="202"/>
        <v>42463.605520833335</v>
      </c>
      <c r="T3234" s="14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11">
        <f t="shared" si="202"/>
        <v>42766.596701388888</v>
      </c>
      <c r="T3235" s="14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11">
        <f t="shared" si="202"/>
        <v>42734.581111111103</v>
      </c>
      <c r="T3236" s="14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11">
        <f t="shared" si="202"/>
        <v>42522.139479166661</v>
      </c>
      <c r="T3237" s="14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11">
        <f t="shared" si="202"/>
        <v>42702.708715277775</v>
      </c>
      <c r="T3238" s="14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11">
        <f t="shared" si="202"/>
        <v>42252.266018518516</v>
      </c>
      <c r="T3239" s="14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11">
        <f t="shared" si="202"/>
        <v>42156.302060185182</v>
      </c>
      <c r="T3240" s="14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11">
        <f t="shared" si="202"/>
        <v>42277.880706018514</v>
      </c>
      <c r="T3241" s="14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11">
        <f t="shared" si="202"/>
        <v>42754.485509259255</v>
      </c>
      <c r="T3242" s="14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11">
        <f t="shared" si="202"/>
        <v>41893.116550925923</v>
      </c>
      <c r="T3243" s="14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11">
        <f t="shared" si="202"/>
        <v>41871.547361111108</v>
      </c>
      <c r="T3244" s="14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11">
        <f t="shared" si="202"/>
        <v>42261.888449074067</v>
      </c>
      <c r="T3245" s="14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11">
        <f t="shared" si="202"/>
        <v>42675.485902777778</v>
      </c>
      <c r="T3246" s="14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11">
        <f t="shared" si="202"/>
        <v>42135.391874999994</v>
      </c>
      <c r="T3247" s="14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11">
        <f t="shared" si="202"/>
        <v>42230.263888888883</v>
      </c>
      <c r="T3248" s="14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11">
        <f t="shared" si="202"/>
        <v>42167.22583333333</v>
      </c>
      <c r="T3249" s="14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11">
        <f t="shared" si="202"/>
        <v>42068.68005787037</v>
      </c>
      <c r="T3250" s="14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11">
        <f t="shared" si="202"/>
        <v>42145.538356481477</v>
      </c>
      <c r="T3251" s="14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11">
        <f t="shared" si="202"/>
        <v>41918.533842592587</v>
      </c>
      <c r="T3252" s="14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11">
        <f t="shared" si="202"/>
        <v>42146.52275462963</v>
      </c>
      <c r="T3253" s="14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11">
        <f t="shared" si="202"/>
        <v>42590.264351851853</v>
      </c>
      <c r="T3254" s="14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11">
        <f t="shared" si="202"/>
        <v>42602.368379629632</v>
      </c>
      <c r="T3255" s="14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11">
        <f t="shared" si="202"/>
        <v>42058.877418981479</v>
      </c>
      <c r="T3256" s="14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11">
        <f t="shared" si="202"/>
        <v>41889.559895833328</v>
      </c>
      <c r="T3257" s="14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11">
        <f t="shared" si="202"/>
        <v>42144.365474537037</v>
      </c>
      <c r="T3258" s="14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11">
        <f t="shared" si="202"/>
        <v>42758.351296296292</v>
      </c>
      <c r="T3259" s="14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11">
        <f t="shared" si="202"/>
        <v>41982.678946759253</v>
      </c>
      <c r="T3260" s="14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11">
        <f t="shared" si="202"/>
        <v>42614.552604166667</v>
      </c>
      <c r="T3261" s="14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11">
        <f t="shared" si="202"/>
        <v>42303.464328703696</v>
      </c>
      <c r="T3262" s="14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11">
        <f t="shared" si="202"/>
        <v>42171.517083333332</v>
      </c>
      <c r="T3263" s="14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11">
        <f t="shared" si="202"/>
        <v>41964.107199074067</v>
      </c>
      <c r="T3264" s="14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11">
        <f t="shared" si="202"/>
        <v>42284.30773148148</v>
      </c>
      <c r="T3265" s="14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>
        <f t="shared" si="201"/>
        <v>52.551020408163268</v>
      </c>
      <c r="Q3266" t="s">
        <v>8317</v>
      </c>
      <c r="R3266" t="s">
        <v>8318</v>
      </c>
      <c r="S3266" s="11">
        <f t="shared" si="202"/>
        <v>42016.591874999998</v>
      </c>
      <c r="T3266" s="14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(((J3267/60)/60)/24)+DATE(1970,1,1)+(-5/24)</f>
        <v>42311.503645833327</v>
      </c>
      <c r="T3267" s="14">
        <f t="shared" ref="T3267:T3330" si="207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11">
        <f t="shared" si="206"/>
        <v>42136.32780092593</v>
      </c>
      <c r="T3268" s="14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11">
        <f t="shared" si="206"/>
        <v>42172.549305555549</v>
      </c>
      <c r="T3269" s="14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11">
        <f t="shared" si="206"/>
        <v>42590.695925925924</v>
      </c>
      <c r="T3270" s="14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11">
        <f t="shared" si="206"/>
        <v>42137.18746527777</v>
      </c>
      <c r="T3271" s="14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11">
        <f t="shared" si="206"/>
        <v>42167.324826388889</v>
      </c>
      <c r="T3272" s="14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11">
        <f t="shared" si="206"/>
        <v>41915.22887731481</v>
      </c>
      <c r="T3273" s="14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11">
        <f t="shared" si="206"/>
        <v>42284.291770833333</v>
      </c>
      <c r="T3274" s="14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11">
        <f t="shared" si="206"/>
        <v>42611.5930787037</v>
      </c>
      <c r="T3275" s="14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11">
        <f t="shared" si="206"/>
        <v>42400.496203703697</v>
      </c>
      <c r="T3276" s="14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11">
        <f t="shared" si="206"/>
        <v>42017.672118055554</v>
      </c>
      <c r="T3277" s="14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11">
        <f t="shared" si="206"/>
        <v>42426.741655092592</v>
      </c>
      <c r="T3278" s="14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11">
        <f t="shared" si="206"/>
        <v>41931.474606481483</v>
      </c>
      <c r="T3279" s="14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11">
        <f t="shared" si="206"/>
        <v>42124.640081018515</v>
      </c>
      <c r="T3280" s="14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11">
        <f t="shared" si="206"/>
        <v>42430.894201388881</v>
      </c>
      <c r="T3281" s="14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11">
        <f t="shared" si="206"/>
        <v>42121.548587962963</v>
      </c>
      <c r="T3282" s="14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11">
        <f t="shared" si="206"/>
        <v>42218.811400462961</v>
      </c>
      <c r="T3283" s="14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11">
        <f t="shared" si="206"/>
        <v>42444.985972222225</v>
      </c>
      <c r="T3284" s="14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11">
        <f t="shared" si="206"/>
        <v>42379.535856481474</v>
      </c>
      <c r="T3285" s="14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11">
        <f t="shared" si="206"/>
        <v>42380.676539351851</v>
      </c>
      <c r="T3286" s="14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11">
        <f t="shared" si="206"/>
        <v>42762.734097222223</v>
      </c>
      <c r="T3287" s="14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11">
        <f t="shared" si="206"/>
        <v>42567.631736111107</v>
      </c>
      <c r="T3288" s="14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11">
        <f t="shared" si="206"/>
        <v>42311.541990740741</v>
      </c>
      <c r="T3289" s="14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11">
        <f t="shared" si="206"/>
        <v>42505.566145833327</v>
      </c>
      <c r="T3290" s="14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11">
        <f t="shared" si="206"/>
        <v>42758.159745370365</v>
      </c>
      <c r="T3291" s="14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11">
        <f t="shared" si="206"/>
        <v>42775.306608796294</v>
      </c>
      <c r="T3292" s="14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11">
        <f t="shared" si="206"/>
        <v>42232.494212962956</v>
      </c>
      <c r="T3293" s="14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11">
        <f t="shared" si="206"/>
        <v>42282.561898148146</v>
      </c>
      <c r="T3294" s="14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11">
        <f t="shared" si="206"/>
        <v>42768.217037037037</v>
      </c>
      <c r="T3295" s="14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11">
        <f t="shared" si="206"/>
        <v>42141.33280092592</v>
      </c>
      <c r="T3296" s="14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11">
        <f t="shared" si="206"/>
        <v>42609.234131944446</v>
      </c>
      <c r="T3297" s="14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11">
        <f t="shared" si="206"/>
        <v>42309.54828703704</v>
      </c>
      <c r="T3298" s="14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11">
        <f t="shared" si="206"/>
        <v>42193.563148148147</v>
      </c>
      <c r="T3299" s="14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11">
        <f t="shared" si="206"/>
        <v>42239.749629629623</v>
      </c>
      <c r="T3300" s="14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11">
        <f t="shared" si="206"/>
        <v>42261.709062499998</v>
      </c>
      <c r="T3301" s="14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11">
        <f t="shared" si="206"/>
        <v>42102.535439814812</v>
      </c>
      <c r="T3302" s="14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11">
        <f t="shared" si="206"/>
        <v>42538.527500000004</v>
      </c>
      <c r="T3303" s="14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11">
        <f t="shared" si="206"/>
        <v>42681.143240740734</v>
      </c>
      <c r="T3304" s="14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11">
        <f t="shared" si="206"/>
        <v>42056.443101851844</v>
      </c>
      <c r="T3305" s="14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11">
        <f t="shared" si="206"/>
        <v>42696.41611111111</v>
      </c>
      <c r="T3306" s="14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11">
        <f t="shared" si="206"/>
        <v>42186.647546296292</v>
      </c>
      <c r="T3307" s="14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11">
        <f t="shared" si="206"/>
        <v>42493.010902777773</v>
      </c>
      <c r="T3308" s="14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11">
        <f t="shared" si="206"/>
        <v>42474.848831018513</v>
      </c>
      <c r="T3309" s="14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11">
        <f t="shared" si="206"/>
        <v>42452.668576388889</v>
      </c>
      <c r="T3310" s="14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11">
        <f t="shared" si="206"/>
        <v>42628.441874999997</v>
      </c>
      <c r="T3311" s="14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11">
        <f t="shared" si="206"/>
        <v>42253.720196759255</v>
      </c>
      <c r="T3312" s="14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11">
        <f t="shared" si="206"/>
        <v>42264.083449074074</v>
      </c>
      <c r="T3313" s="14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11">
        <f t="shared" si="206"/>
        <v>42664.601226851846</v>
      </c>
      <c r="T3314" s="14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11">
        <f t="shared" si="206"/>
        <v>42382.036076388882</v>
      </c>
      <c r="T3315" s="14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11">
        <f t="shared" si="206"/>
        <v>42105.059155092589</v>
      </c>
      <c r="T3316" s="14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11">
        <f t="shared" si="206"/>
        <v>42466.095381944448</v>
      </c>
      <c r="T3317" s="14">
        <f t="shared" si="207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11">
        <f t="shared" si="206"/>
        <v>41826.662905092591</v>
      </c>
      <c r="T3318" s="14">
        <f t="shared" si="207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11">
        <f t="shared" si="206"/>
        <v>42498.831296296288</v>
      </c>
      <c r="T3319" s="14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11">
        <f t="shared" si="206"/>
        <v>42431.093668981477</v>
      </c>
      <c r="T3320" s="14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11">
        <f t="shared" si="206"/>
        <v>41990.377152777779</v>
      </c>
      <c r="T3321" s="14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11">
        <f t="shared" si="206"/>
        <v>42512.837465277778</v>
      </c>
      <c r="T3322" s="14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11">
        <f t="shared" si="206"/>
        <v>41913.891956018517</v>
      </c>
      <c r="T3323" s="14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11">
        <f t="shared" si="206"/>
        <v>42520.802037037036</v>
      </c>
      <c r="T3324" s="14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11">
        <f t="shared" si="206"/>
        <v>42608.157499999994</v>
      </c>
      <c r="T3325" s="14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11">
        <f t="shared" si="206"/>
        <v>42512.374884259254</v>
      </c>
      <c r="T3326" s="14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11">
        <f t="shared" si="206"/>
        <v>42064.577280092592</v>
      </c>
      <c r="T3327" s="14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11">
        <f t="shared" si="206"/>
        <v>42041.505844907406</v>
      </c>
      <c r="T3328" s="14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11">
        <f t="shared" si="206"/>
        <v>42468.166273148141</v>
      </c>
      <c r="T3329" s="14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11">
        <f t="shared" si="206"/>
        <v>41822.366701388884</v>
      </c>
      <c r="T3330" s="14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(((J3331/60)/60)/24)+DATE(1970,1,1)+(-5/24)</f>
        <v>41837.114675925921</v>
      </c>
      <c r="T3331" s="14">
        <f t="shared" ref="T3331:T3394" si="211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11">
        <f t="shared" si="210"/>
        <v>42065.679027777776</v>
      </c>
      <c r="T3332" s="14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11">
        <f t="shared" si="210"/>
        <v>42248.48942129629</v>
      </c>
      <c r="T3333" s="14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11">
        <f t="shared" si="210"/>
        <v>41809.651967592588</v>
      </c>
      <c r="T3334" s="14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11">
        <f t="shared" si="210"/>
        <v>42148.468518518515</v>
      </c>
      <c r="T3335" s="14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11">
        <f t="shared" si="210"/>
        <v>42185.312754629624</v>
      </c>
      <c r="T3336" s="14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11">
        <f t="shared" si="210"/>
        <v>41827.465810185182</v>
      </c>
      <c r="T3337" s="14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11">
        <f t="shared" si="210"/>
        <v>42437.190347222226</v>
      </c>
      <c r="T3338" s="14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11">
        <f t="shared" si="210"/>
        <v>41901.073692129627</v>
      </c>
      <c r="T3339" s="14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11">
        <f t="shared" si="210"/>
        <v>42769.366666666661</v>
      </c>
      <c r="T3340" s="14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11">
        <f t="shared" si="210"/>
        <v>42549.457384259258</v>
      </c>
      <c r="T3341" s="14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11">
        <f t="shared" si="210"/>
        <v>42685.765671296293</v>
      </c>
      <c r="T3342" s="14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11">
        <f t="shared" si="210"/>
        <v>42510.590520833335</v>
      </c>
      <c r="T3343" s="14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11">
        <f t="shared" si="210"/>
        <v>42062.088078703695</v>
      </c>
      <c r="T3344" s="14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11">
        <f t="shared" si="210"/>
        <v>42452.708148148151</v>
      </c>
      <c r="T3345" s="14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11">
        <f t="shared" si="210"/>
        <v>41850.991817129623</v>
      </c>
      <c r="T3346" s="14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11">
        <f t="shared" si="210"/>
        <v>42052.897777777776</v>
      </c>
      <c r="T3347" s="14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11">
        <f t="shared" si="210"/>
        <v>42053.816087962965</v>
      </c>
      <c r="T3348" s="14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11">
        <f t="shared" si="210"/>
        <v>42484.343217592592</v>
      </c>
      <c r="T3349" s="14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11">
        <f t="shared" si="210"/>
        <v>42466.350462962961</v>
      </c>
      <c r="T3350" s="14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11">
        <f t="shared" si="210"/>
        <v>42512.902453703697</v>
      </c>
      <c r="T3351" s="14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11">
        <f t="shared" si="210"/>
        <v>42302.493182870363</v>
      </c>
      <c r="T3352" s="14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11">
        <f t="shared" si="210"/>
        <v>41806.187094907407</v>
      </c>
      <c r="T3353" s="14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11">
        <f t="shared" si="210"/>
        <v>42495.784467592595</v>
      </c>
      <c r="T3354" s="14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11">
        <f t="shared" si="210"/>
        <v>42479.223958333336</v>
      </c>
      <c r="T3355" s="14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11">
        <f t="shared" si="210"/>
        <v>42270.518587962964</v>
      </c>
      <c r="T3356" s="14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11">
        <f t="shared" si="210"/>
        <v>42489.411192129628</v>
      </c>
      <c r="T3357" s="14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11">
        <f t="shared" si="210"/>
        <v>42536.607314814813</v>
      </c>
      <c r="T3358" s="14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11">
        <f t="shared" si="210"/>
        <v>41822.209606481476</v>
      </c>
      <c r="T3359" s="14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11">
        <f t="shared" si="210"/>
        <v>41932.102766203701</v>
      </c>
      <c r="T3360" s="14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11">
        <f t="shared" si="210"/>
        <v>42745.848773148151</v>
      </c>
      <c r="T3361" s="14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11">
        <f t="shared" si="210"/>
        <v>42696.874340277776</v>
      </c>
      <c r="T3362" s="14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11">
        <f t="shared" si="210"/>
        <v>41865.817013888889</v>
      </c>
      <c r="T3363" s="14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11">
        <f t="shared" si="210"/>
        <v>42055.883298611108</v>
      </c>
      <c r="T3364" s="14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11">
        <f t="shared" si="210"/>
        <v>41851.563020833331</v>
      </c>
      <c r="T3365" s="14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11">
        <f t="shared" si="210"/>
        <v>42422.769085648142</v>
      </c>
      <c r="T3366" s="14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11">
        <f t="shared" si="210"/>
        <v>42320.893425925926</v>
      </c>
      <c r="T3367" s="14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11">
        <f t="shared" si="210"/>
        <v>42106.859224537031</v>
      </c>
      <c r="T3368" s="14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11">
        <f t="shared" si="210"/>
        <v>42192.725624999999</v>
      </c>
      <c r="T3369" s="14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11">
        <f t="shared" si="210"/>
        <v>41968.991423611107</v>
      </c>
      <c r="T3370" s="14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11">
        <f t="shared" si="210"/>
        <v>42689.833101851851</v>
      </c>
      <c r="T3371" s="14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11">
        <f t="shared" si="210"/>
        <v>42690.125983796293</v>
      </c>
      <c r="T3372" s="14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11">
        <f t="shared" si="210"/>
        <v>42312.666261574072</v>
      </c>
      <c r="T3373" s="14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11">
        <f t="shared" si="210"/>
        <v>41855.339768518512</v>
      </c>
      <c r="T3374" s="14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11">
        <f t="shared" si="210"/>
        <v>42179.646296296291</v>
      </c>
      <c r="T3375" s="14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11">
        <f t="shared" si="210"/>
        <v>42275.523333333331</v>
      </c>
      <c r="T3376" s="14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11">
        <f t="shared" si="210"/>
        <v>41765.402465277773</v>
      </c>
      <c r="T3377" s="14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11">
        <f t="shared" si="210"/>
        <v>42059.492986111109</v>
      </c>
      <c r="T3378" s="14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11">
        <f t="shared" si="210"/>
        <v>42053.524293981485</v>
      </c>
      <c r="T3379" s="14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11">
        <f t="shared" si="210"/>
        <v>41858.147060185183</v>
      </c>
      <c r="T3380" s="14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11">
        <f t="shared" si="210"/>
        <v>42225.305555555555</v>
      </c>
      <c r="T3381" s="14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11">
        <f t="shared" si="210"/>
        <v>41937.745115740734</v>
      </c>
      <c r="T3382" s="14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11">
        <f t="shared" si="210"/>
        <v>42043.976655092592</v>
      </c>
      <c r="T3383" s="14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11">
        <f t="shared" si="210"/>
        <v>42559.222870370366</v>
      </c>
      <c r="T3384" s="14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11">
        <f t="shared" si="210"/>
        <v>42524.574305555558</v>
      </c>
      <c r="T3385" s="14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11">
        <f t="shared" si="210"/>
        <v>42291.879259259258</v>
      </c>
      <c r="T3386" s="14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11">
        <f t="shared" si="210"/>
        <v>41953.659166666665</v>
      </c>
      <c r="T3387" s="14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11">
        <f t="shared" si="210"/>
        <v>41946.436412037037</v>
      </c>
      <c r="T3388" s="14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11">
        <f t="shared" si="210"/>
        <v>41947.554259259254</v>
      </c>
      <c r="T3389" s="14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11">
        <f t="shared" si="210"/>
        <v>42143.252789351849</v>
      </c>
      <c r="T3390" s="14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11">
        <f t="shared" si="210"/>
        <v>42494.355115740742</v>
      </c>
      <c r="T3391" s="14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11">
        <f t="shared" si="210"/>
        <v>41815.56649305555</v>
      </c>
      <c r="T3392" s="14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11">
        <f t="shared" si="210"/>
        <v>41830.337361111109</v>
      </c>
      <c r="T3393" s="14">
        <f t="shared" si="211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>
        <f t="shared" si="209"/>
        <v>41.666666666666664</v>
      </c>
      <c r="Q3394" t="s">
        <v>8317</v>
      </c>
      <c r="R3394" t="s">
        <v>8318</v>
      </c>
      <c r="S3394" s="11">
        <f t="shared" si="210"/>
        <v>42446.63721064815</v>
      </c>
      <c r="T3394" s="14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(((J3395/60)/60)/24)+DATE(1970,1,1)+(-5/24)</f>
        <v>41923.713310185187</v>
      </c>
      <c r="T3395" s="14">
        <f t="shared" ref="T3395:T3458" si="215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11">
        <f t="shared" si="214"/>
        <v>41817.387094907404</v>
      </c>
      <c r="T3396" s="14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11">
        <f t="shared" si="214"/>
        <v>42140.503981481481</v>
      </c>
      <c r="T3397" s="14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11">
        <f t="shared" si="214"/>
        <v>41764.238298611104</v>
      </c>
      <c r="T3398" s="14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11">
        <f t="shared" si="214"/>
        <v>42378.270011574066</v>
      </c>
      <c r="T3399" s="14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11">
        <f t="shared" si="214"/>
        <v>41941.543703703705</v>
      </c>
      <c r="T3400" s="14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11">
        <f t="shared" si="214"/>
        <v>42026.712094907409</v>
      </c>
      <c r="T3401" s="14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11">
        <f t="shared" si="214"/>
        <v>41834.745532407404</v>
      </c>
      <c r="T3402" s="14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11">
        <f t="shared" si="214"/>
        <v>42193.5155787037</v>
      </c>
      <c r="T3403" s="14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11">
        <f t="shared" si="214"/>
        <v>42290.410219907404</v>
      </c>
      <c r="T3404" s="14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11">
        <f t="shared" si="214"/>
        <v>42150.253749999996</v>
      </c>
      <c r="T3405" s="14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11">
        <f t="shared" si="214"/>
        <v>42152.295162037037</v>
      </c>
      <c r="T3406" s="14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11">
        <f t="shared" si="214"/>
        <v>42409.808865740742</v>
      </c>
      <c r="T3407" s="14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11">
        <f t="shared" si="214"/>
        <v>41791.284444444442</v>
      </c>
      <c r="T3408" s="14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11">
        <f t="shared" si="214"/>
        <v>41796.21399305555</v>
      </c>
      <c r="T3409" s="14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11">
        <f t="shared" si="214"/>
        <v>41808.78361111111</v>
      </c>
      <c r="T3410" s="14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11">
        <f t="shared" si="214"/>
        <v>42544.605995370373</v>
      </c>
      <c r="T3411" s="14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11">
        <f t="shared" si="214"/>
        <v>42499.83321759259</v>
      </c>
      <c r="T3412" s="14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11">
        <f t="shared" si="214"/>
        <v>42264.814490740733</v>
      </c>
      <c r="T3413" s="14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11">
        <f t="shared" si="214"/>
        <v>41879.750717592593</v>
      </c>
      <c r="T3414" s="14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11">
        <f t="shared" si="214"/>
        <v>42053.524745370371</v>
      </c>
      <c r="T3415" s="14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11">
        <f t="shared" si="214"/>
        <v>42675.624131944445</v>
      </c>
      <c r="T3416" s="14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11">
        <f t="shared" si="214"/>
        <v>42466.935833333329</v>
      </c>
      <c r="T3417" s="14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11">
        <f t="shared" si="214"/>
        <v>42089.204224537032</v>
      </c>
      <c r="T3418" s="14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11">
        <f t="shared" si="214"/>
        <v>41894.705416666664</v>
      </c>
      <c r="T3419" s="14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11">
        <f t="shared" si="214"/>
        <v>41752.626238425924</v>
      </c>
      <c r="T3420" s="14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11">
        <f t="shared" si="214"/>
        <v>42448.613252314812</v>
      </c>
      <c r="T3421" s="14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11">
        <f t="shared" si="214"/>
        <v>42404.881967592592</v>
      </c>
      <c r="T3422" s="14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11">
        <f t="shared" si="214"/>
        <v>42037.582905092589</v>
      </c>
      <c r="T3423" s="14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11">
        <f t="shared" si="214"/>
        <v>42323.353888888887</v>
      </c>
      <c r="T3424" s="14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11">
        <f t="shared" si="214"/>
        <v>42088.703020833331</v>
      </c>
      <c r="T3425" s="14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11">
        <f t="shared" si="214"/>
        <v>42018.468564814808</v>
      </c>
      <c r="T3426" s="14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11">
        <f t="shared" si="214"/>
        <v>41884.40898148148</v>
      </c>
      <c r="T3427" s="14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11">
        <f t="shared" si="214"/>
        <v>41883.848414351851</v>
      </c>
      <c r="T3428" s="14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11">
        <f t="shared" si="214"/>
        <v>41792.436944444438</v>
      </c>
      <c r="T3429" s="14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11">
        <f t="shared" si="214"/>
        <v>42038.512118055551</v>
      </c>
      <c r="T3430" s="14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11">
        <f t="shared" si="214"/>
        <v>42661.813206018516</v>
      </c>
      <c r="T3431" s="14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11">
        <f t="shared" si="214"/>
        <v>41820.737280092588</v>
      </c>
      <c r="T3432" s="14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11">
        <f t="shared" si="214"/>
        <v>41839.522604166668</v>
      </c>
      <c r="T3433" s="14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11">
        <f t="shared" si="214"/>
        <v>42380.372847222221</v>
      </c>
      <c r="T3434" s="14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11">
        <f t="shared" si="214"/>
        <v>41775.854803240742</v>
      </c>
      <c r="T3435" s="14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11">
        <f t="shared" si="214"/>
        <v>41800.172094907408</v>
      </c>
      <c r="T3436" s="14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11">
        <f t="shared" si="214"/>
        <v>42572.408483796295</v>
      </c>
      <c r="T3437" s="14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11">
        <f t="shared" si="214"/>
        <v>41851.333252314813</v>
      </c>
      <c r="T3438" s="14">
        <f t="shared" si="215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11">
        <f t="shared" si="214"/>
        <v>42205.502546296295</v>
      </c>
      <c r="T3439" s="14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11">
        <f t="shared" si="214"/>
        <v>42100.719525462955</v>
      </c>
      <c r="T3440" s="14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11">
        <f t="shared" si="214"/>
        <v>42374.702893518515</v>
      </c>
      <c r="T3441" s="14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11">
        <f t="shared" si="214"/>
        <v>41808.914675925924</v>
      </c>
      <c r="T3442" s="14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11">
        <f t="shared" si="214"/>
        <v>42294.221307870372</v>
      </c>
      <c r="T3443" s="14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11">
        <f t="shared" si="214"/>
        <v>42124.63277777777</v>
      </c>
      <c r="T3444" s="14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11">
        <f t="shared" si="214"/>
        <v>41861.316504629627</v>
      </c>
      <c r="T3445" s="14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11">
        <f t="shared" si="214"/>
        <v>42521.08317129629</v>
      </c>
      <c r="T3446" s="14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11">
        <f t="shared" si="214"/>
        <v>42272.322175925925</v>
      </c>
      <c r="T3447" s="14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11">
        <f t="shared" si="214"/>
        <v>42016.624131944445</v>
      </c>
      <c r="T3448" s="14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11">
        <f t="shared" si="214"/>
        <v>42402.680694444447</v>
      </c>
      <c r="T3449" s="14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11">
        <f t="shared" si="214"/>
        <v>41959.910752314812</v>
      </c>
      <c r="T3450" s="14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11">
        <f t="shared" si="214"/>
        <v>42531.844189814808</v>
      </c>
      <c r="T3451" s="14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11">
        <f t="shared" si="214"/>
        <v>42036.496192129627</v>
      </c>
      <c r="T3452" s="14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11">
        <f t="shared" si="214"/>
        <v>42088.515358796292</v>
      </c>
      <c r="T3453" s="14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11">
        <f t="shared" si="214"/>
        <v>41820.430856481478</v>
      </c>
      <c r="T3454" s="14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11">
        <f t="shared" si="214"/>
        <v>42535.770324074074</v>
      </c>
      <c r="T3455" s="14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11">
        <f t="shared" si="214"/>
        <v>41821.490266203698</v>
      </c>
      <c r="T3456" s="14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11">
        <f t="shared" si="214"/>
        <v>42626.541979166665</v>
      </c>
      <c r="T3457" s="14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>
        <f t="shared" si="213"/>
        <v>358.6875</v>
      </c>
      <c r="Q3458" t="s">
        <v>8317</v>
      </c>
      <c r="R3458" t="s">
        <v>8318</v>
      </c>
      <c r="S3458" s="11">
        <f t="shared" si="214"/>
        <v>41820.997303240736</v>
      </c>
      <c r="T3458" s="14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(((J3459/60)/60)/24)+DATE(1970,1,1)+(-5/24)</f>
        <v>42016.498344907406</v>
      </c>
      <c r="T3459" s="14">
        <f t="shared" ref="T3459:T3522" si="21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11">
        <f t="shared" si="218"/>
        <v>42010.994247685179</v>
      </c>
      <c r="T3460" s="14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11">
        <f t="shared" si="218"/>
        <v>42480.271527777775</v>
      </c>
      <c r="T3461" s="14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11">
        <f t="shared" si="218"/>
        <v>41852.318888888884</v>
      </c>
      <c r="T3462" s="14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11">
        <f t="shared" si="218"/>
        <v>42643.424525462957</v>
      </c>
      <c r="T3463" s="14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11">
        <f t="shared" si="218"/>
        <v>42179.690138888887</v>
      </c>
      <c r="T3464" s="14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11">
        <f t="shared" si="218"/>
        <v>42612.710474537038</v>
      </c>
      <c r="T3465" s="14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11">
        <f t="shared" si="218"/>
        <v>42574.921724537031</v>
      </c>
      <c r="T3466" s="14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11">
        <f t="shared" si="218"/>
        <v>42200.417499999996</v>
      </c>
      <c r="T3467" s="14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11">
        <f t="shared" si="218"/>
        <v>42419.810763888883</v>
      </c>
      <c r="T3468" s="14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11">
        <f t="shared" si="218"/>
        <v>42053.463333333326</v>
      </c>
      <c r="T3469" s="14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11">
        <f t="shared" si="218"/>
        <v>42605.557048611103</v>
      </c>
      <c r="T3470" s="14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11">
        <f t="shared" si="218"/>
        <v>42458.433391203704</v>
      </c>
      <c r="T3471" s="14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11">
        <f t="shared" si="218"/>
        <v>42528.813680555548</v>
      </c>
      <c r="T3472" s="14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11">
        <f t="shared" si="218"/>
        <v>41841.612152777772</v>
      </c>
      <c r="T3473" s="14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11">
        <f t="shared" si="218"/>
        <v>41927.962164351848</v>
      </c>
      <c r="T3474" s="14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11">
        <f t="shared" si="218"/>
        <v>42062.626111111109</v>
      </c>
      <c r="T3475" s="14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11">
        <f t="shared" si="218"/>
        <v>42541.293182870366</v>
      </c>
      <c r="T3476" s="14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11">
        <f t="shared" si="218"/>
        <v>41918.672499999993</v>
      </c>
      <c r="T3477" s="14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11">
        <f t="shared" si="218"/>
        <v>41921.071643518517</v>
      </c>
      <c r="T3478" s="14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11">
        <f t="shared" si="218"/>
        <v>42128.528275462959</v>
      </c>
      <c r="T3479" s="14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11">
        <f t="shared" si="218"/>
        <v>42053.708587962967</v>
      </c>
      <c r="T3480" s="14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11">
        <f t="shared" si="218"/>
        <v>41781.646759259253</v>
      </c>
      <c r="T3481" s="14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11">
        <f t="shared" si="218"/>
        <v>42171.109108796292</v>
      </c>
      <c r="T3482" s="14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11">
        <f t="shared" si="218"/>
        <v>41989.039212962954</v>
      </c>
      <c r="T3483" s="14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11">
        <f t="shared" si="218"/>
        <v>41796.563263888886</v>
      </c>
      <c r="T3484" s="14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11">
        <f t="shared" si="218"/>
        <v>41793.460428240738</v>
      </c>
      <c r="T3485" s="14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11">
        <f t="shared" si="218"/>
        <v>42506.552071759252</v>
      </c>
      <c r="T3486" s="14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11">
        <f t="shared" si="218"/>
        <v>42372.484722222223</v>
      </c>
      <c r="T3487" s="14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11">
        <f t="shared" si="218"/>
        <v>42126.666678240734</v>
      </c>
      <c r="T3488" s="14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11">
        <f t="shared" si="218"/>
        <v>42149.732083333329</v>
      </c>
      <c r="T3489" s="14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11">
        <f t="shared" si="218"/>
        <v>42087.55972222222</v>
      </c>
      <c r="T3490" s="14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11">
        <f t="shared" si="218"/>
        <v>41753.427442129629</v>
      </c>
      <c r="T3491" s="14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11">
        <f t="shared" si="218"/>
        <v>42443.594027777777</v>
      </c>
      <c r="T3492" s="14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11">
        <f t="shared" si="218"/>
        <v>42121.041481481479</v>
      </c>
      <c r="T3493" s="14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11">
        <f t="shared" si="218"/>
        <v>42267.800891203697</v>
      </c>
      <c r="T3494" s="14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11">
        <f t="shared" si="218"/>
        <v>41848.657824074071</v>
      </c>
      <c r="T3495" s="14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11">
        <f t="shared" si="218"/>
        <v>42689.006655092591</v>
      </c>
      <c r="T3496" s="14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11">
        <f t="shared" si="218"/>
        <v>41915.554502314815</v>
      </c>
      <c r="T3497" s="14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11">
        <f t="shared" si="218"/>
        <v>42584.638495370367</v>
      </c>
      <c r="T3498" s="14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11">
        <f t="shared" si="218"/>
        <v>42511.533611111103</v>
      </c>
      <c r="T3499" s="14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11">
        <f t="shared" si="218"/>
        <v>42458.950277777774</v>
      </c>
      <c r="T3500" s="14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11">
        <f t="shared" si="218"/>
        <v>42131.827835648146</v>
      </c>
      <c r="T3501" s="14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11">
        <f t="shared" si="218"/>
        <v>42419.711087962954</v>
      </c>
      <c r="T3502" s="14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11">
        <f t="shared" si="218"/>
        <v>42233.555497685178</v>
      </c>
      <c r="T3503" s="14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11">
        <f t="shared" si="218"/>
        <v>42430.631064814814</v>
      </c>
      <c r="T3504" s="14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11">
        <f t="shared" si="218"/>
        <v>42545.27</v>
      </c>
      <c r="T3505" s="14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11">
        <f t="shared" si="218"/>
        <v>42297.540405092594</v>
      </c>
      <c r="T3506" s="14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11">
        <f t="shared" si="218"/>
        <v>41760.727372685185</v>
      </c>
      <c r="T3507" s="14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11">
        <f t="shared" si="218"/>
        <v>41829.525925925926</v>
      </c>
      <c r="T3508" s="14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11">
        <f t="shared" si="218"/>
        <v>42491.714548611104</v>
      </c>
      <c r="T3509" s="14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11">
        <f t="shared" si="218"/>
        <v>42477.521446759252</v>
      </c>
      <c r="T3510" s="14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11">
        <f t="shared" si="218"/>
        <v>41950.651226851849</v>
      </c>
      <c r="T3511" s="14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11">
        <f t="shared" si="218"/>
        <v>41802.412569444445</v>
      </c>
      <c r="T3512" s="14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11">
        <f t="shared" si="218"/>
        <v>41927.665451388886</v>
      </c>
      <c r="T3513" s="14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11">
        <f t="shared" si="218"/>
        <v>42057.328611111108</v>
      </c>
      <c r="T3514" s="14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11">
        <f t="shared" si="218"/>
        <v>41780.887870370367</v>
      </c>
      <c r="T3515" s="14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11">
        <f t="shared" si="218"/>
        <v>42020.638333333329</v>
      </c>
      <c r="T3516" s="14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11">
        <f t="shared" si="218"/>
        <v>42125.564479166664</v>
      </c>
      <c r="T3517" s="14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11">
        <f t="shared" si="218"/>
        <v>41855.801736111105</v>
      </c>
      <c r="T3518" s="14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11">
        <f t="shared" si="218"/>
        <v>41794.609189814815</v>
      </c>
      <c r="T3519" s="14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11">
        <f t="shared" si="218"/>
        <v>41893.575219907405</v>
      </c>
      <c r="T3520" s="14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11">
        <f t="shared" si="218"/>
        <v>42037.390624999993</v>
      </c>
      <c r="T3521" s="14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11">
        <f t="shared" si="218"/>
        <v>42227.615879629629</v>
      </c>
      <c r="T3522" s="14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(((J3523/60)/60)/24)+DATE(1970,1,1)+(-5/24)</f>
        <v>41881.153009259258</v>
      </c>
      <c r="T3523" s="14">
        <f t="shared" ref="T3523:T3586" si="223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11">
        <f t="shared" si="222"/>
        <v>42234.581550925919</v>
      </c>
      <c r="T3524" s="14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11">
        <f t="shared" si="222"/>
        <v>42581.189212962963</v>
      </c>
      <c r="T3525" s="14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11">
        <f t="shared" si="222"/>
        <v>41880.555243055554</v>
      </c>
      <c r="T3526" s="14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11">
        <f t="shared" si="222"/>
        <v>42214.487337962964</v>
      </c>
      <c r="T3527" s="14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11">
        <f t="shared" si="222"/>
        <v>42460.126979166664</v>
      </c>
      <c r="T3528" s="14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11">
        <f t="shared" si="222"/>
        <v>42166.814872685187</v>
      </c>
      <c r="T3529" s="14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11">
        <f t="shared" si="222"/>
        <v>42733.293032407404</v>
      </c>
      <c r="T3530" s="14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11">
        <f t="shared" si="222"/>
        <v>42177.553449074076</v>
      </c>
      <c r="T3531" s="14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11">
        <f t="shared" si="222"/>
        <v>42442.41501157407</v>
      </c>
      <c r="T3532" s="14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11">
        <f t="shared" si="222"/>
        <v>42521.44599537037</v>
      </c>
      <c r="T3533" s="14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11">
        <f t="shared" si="222"/>
        <v>41884.391516203701</v>
      </c>
      <c r="T3534" s="14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11">
        <f t="shared" si="222"/>
        <v>42289.552858796298</v>
      </c>
      <c r="T3535" s="14">
        <f t="shared" si="223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11">
        <f t="shared" si="222"/>
        <v>42243.416932870365</v>
      </c>
      <c r="T3536" s="14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11">
        <f t="shared" si="222"/>
        <v>42248.431828703695</v>
      </c>
      <c r="T3537" s="14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11">
        <f t="shared" si="222"/>
        <v>42328.518807870372</v>
      </c>
      <c r="T3538" s="14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11">
        <f t="shared" si="222"/>
        <v>41923.146018518513</v>
      </c>
      <c r="T3539" s="14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11">
        <f t="shared" si="222"/>
        <v>42571.212268518517</v>
      </c>
      <c r="T3540" s="14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11">
        <f t="shared" si="222"/>
        <v>42600.547708333332</v>
      </c>
      <c r="T3541" s="14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11">
        <f t="shared" si="222"/>
        <v>42516.795034722221</v>
      </c>
      <c r="T3542" s="14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11">
        <f t="shared" si="222"/>
        <v>42222.521701388883</v>
      </c>
      <c r="T3543" s="14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11">
        <f t="shared" si="222"/>
        <v>41829.391458333332</v>
      </c>
      <c r="T3544" s="14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11">
        <f t="shared" si="222"/>
        <v>42150.546979166662</v>
      </c>
      <c r="T3545" s="14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11">
        <f t="shared" si="222"/>
        <v>42040.623344907406</v>
      </c>
      <c r="T3546" s="14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11">
        <f t="shared" si="222"/>
        <v>42075.599062499998</v>
      </c>
      <c r="T3547" s="14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11">
        <f t="shared" si="222"/>
        <v>42073.452361111107</v>
      </c>
      <c r="T3548" s="14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11">
        <f t="shared" si="222"/>
        <v>42479.870381944442</v>
      </c>
      <c r="T3549" s="14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11">
        <f t="shared" si="222"/>
        <v>42411.733958333331</v>
      </c>
      <c r="T3550" s="14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11">
        <f t="shared" si="222"/>
        <v>42223.186030092591</v>
      </c>
      <c r="T3551" s="14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11">
        <f t="shared" si="222"/>
        <v>42462.685162037036</v>
      </c>
      <c r="T3552" s="14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11">
        <f t="shared" si="222"/>
        <v>41753.307523148142</v>
      </c>
      <c r="T3553" s="14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11">
        <f t="shared" si="222"/>
        <v>41788.378749999996</v>
      </c>
      <c r="T3554" s="14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11">
        <f t="shared" si="222"/>
        <v>42195.820370370369</v>
      </c>
      <c r="T3555" s="14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11">
        <f t="shared" si="222"/>
        <v>42015.842118055552</v>
      </c>
      <c r="T3556" s="14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11">
        <f t="shared" si="222"/>
        <v>42661.233726851853</v>
      </c>
      <c r="T3557" s="14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11">
        <f t="shared" si="222"/>
        <v>41808.441249999996</v>
      </c>
      <c r="T3558" s="14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11">
        <f t="shared" si="222"/>
        <v>41730.068414351852</v>
      </c>
      <c r="T3559" s="14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11">
        <f t="shared" si="222"/>
        <v>42139.608506944445</v>
      </c>
      <c r="T3560" s="14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11">
        <f t="shared" si="222"/>
        <v>42193.887824074067</v>
      </c>
      <c r="T3561" s="14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11">
        <f t="shared" si="222"/>
        <v>42115.681319444448</v>
      </c>
      <c r="T3562" s="14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11">
        <f t="shared" si="222"/>
        <v>42203.471967592595</v>
      </c>
      <c r="T3563" s="14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11">
        <f t="shared" si="222"/>
        <v>42433.553553240738</v>
      </c>
      <c r="T3564" s="14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11">
        <f t="shared" si="222"/>
        <v>42555.46361111111</v>
      </c>
      <c r="T3565" s="14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11">
        <f t="shared" si="222"/>
        <v>42236.414918981485</v>
      </c>
      <c r="T3566" s="14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11">
        <f t="shared" si="222"/>
        <v>41974.534814814811</v>
      </c>
      <c r="T3567" s="14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11">
        <f t="shared" si="222"/>
        <v>41997.299571759257</v>
      </c>
      <c r="T3568" s="14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11">
        <f t="shared" si="222"/>
        <v>42135.602361111109</v>
      </c>
      <c r="T3569" s="14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11">
        <f t="shared" si="222"/>
        <v>41869.532337962963</v>
      </c>
      <c r="T3570" s="14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11">
        <f t="shared" si="222"/>
        <v>41982.480277777773</v>
      </c>
      <c r="T3571" s="14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11">
        <f t="shared" si="222"/>
        <v>41976.123645833337</v>
      </c>
      <c r="T3572" s="14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11">
        <f t="shared" si="222"/>
        <v>41912.650613425925</v>
      </c>
      <c r="T3573" s="14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11">
        <f t="shared" si="222"/>
        <v>42146.36206018518</v>
      </c>
      <c r="T3574" s="14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11">
        <f t="shared" si="222"/>
        <v>41921.167199074072</v>
      </c>
      <c r="T3575" s="14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11">
        <f t="shared" si="222"/>
        <v>41926.734351851846</v>
      </c>
      <c r="T3576" s="14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11">
        <f t="shared" si="222"/>
        <v>42561.575543981475</v>
      </c>
      <c r="T3577" s="14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11">
        <f t="shared" si="222"/>
        <v>42649.340902777774</v>
      </c>
      <c r="T3578" s="14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11">
        <f t="shared" si="222"/>
        <v>42093.578506944446</v>
      </c>
      <c r="T3579" s="14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11">
        <f t="shared" si="222"/>
        <v>42460.525196759256</v>
      </c>
      <c r="T3580" s="14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11">
        <f t="shared" si="222"/>
        <v>42430.553888888891</v>
      </c>
      <c r="T3581" s="14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11">
        <f t="shared" si="222"/>
        <v>42025.967847222222</v>
      </c>
      <c r="T3582" s="14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11">
        <f t="shared" si="222"/>
        <v>41836.26284722222</v>
      </c>
      <c r="T3583" s="14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11">
        <f t="shared" si="222"/>
        <v>42450.887523148143</v>
      </c>
      <c r="T3584" s="14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11">
        <f t="shared" si="222"/>
        <v>42418.217650462961</v>
      </c>
      <c r="T3585" s="14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>
        <f t="shared" si="221"/>
        <v>30.9375</v>
      </c>
      <c r="Q3586" t="s">
        <v>8317</v>
      </c>
      <c r="R3586" t="s">
        <v>8318</v>
      </c>
      <c r="S3586" s="11">
        <f t="shared" si="222"/>
        <v>42168.108148148145</v>
      </c>
      <c r="T3586" s="14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(((J3587/60)/60)/24)+DATE(1970,1,1)+(-5/24)</f>
        <v>41964.507986111108</v>
      </c>
      <c r="T3587" s="14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11">
        <f t="shared" si="226"/>
        <v>42576.489236111105</v>
      </c>
      <c r="T3588" s="14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11">
        <f t="shared" si="226"/>
        <v>42503.331643518519</v>
      </c>
      <c r="T3589" s="14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11">
        <f t="shared" si="226"/>
        <v>42101.620486111111</v>
      </c>
      <c r="T3590" s="14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11">
        <f t="shared" si="226"/>
        <v>42125.439201388886</v>
      </c>
      <c r="T3591" s="14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11">
        <f t="shared" si="226"/>
        <v>41902.125393518516</v>
      </c>
      <c r="T3592" s="14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11">
        <f t="shared" si="226"/>
        <v>42003.74009259259</v>
      </c>
      <c r="T3593" s="14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11">
        <f t="shared" si="226"/>
        <v>41988.621608796289</v>
      </c>
      <c r="T3594" s="14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11">
        <f t="shared" si="226"/>
        <v>41974.690266203703</v>
      </c>
      <c r="T3595" s="14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11">
        <f t="shared" si="226"/>
        <v>42591.858587962961</v>
      </c>
      <c r="T3596" s="14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11">
        <f t="shared" si="226"/>
        <v>42049.800034722219</v>
      </c>
      <c r="T3597" s="14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11">
        <f t="shared" si="226"/>
        <v>41856.506736111107</v>
      </c>
      <c r="T3598" s="14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11">
        <f t="shared" si="226"/>
        <v>42417.377199074072</v>
      </c>
      <c r="T3599" s="14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11">
        <f t="shared" si="226"/>
        <v>41866.590532407405</v>
      </c>
      <c r="T3600" s="14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11">
        <f t="shared" si="226"/>
        <v>42220.586539351854</v>
      </c>
      <c r="T3601" s="14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11">
        <f t="shared" si="226"/>
        <v>42628.640787037039</v>
      </c>
      <c r="T3602" s="14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11">
        <f t="shared" si="226"/>
        <v>41990.790300925924</v>
      </c>
      <c r="T3603" s="14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11">
        <f t="shared" si="226"/>
        <v>42447.68609953703</v>
      </c>
      <c r="T3604" s="14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11">
        <f t="shared" si="226"/>
        <v>42283.656018518515</v>
      </c>
      <c r="T3605" s="14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11">
        <f t="shared" si="226"/>
        <v>42482.80736111111</v>
      </c>
      <c r="T3606" s="14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11">
        <f t="shared" si="226"/>
        <v>42383.584791666661</v>
      </c>
      <c r="T3607" s="14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11">
        <f t="shared" si="226"/>
        <v>42566.396493055552</v>
      </c>
      <c r="T3608" s="14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11">
        <f t="shared" si="226"/>
        <v>42338.755578703705</v>
      </c>
      <c r="T3609" s="14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11">
        <f t="shared" si="226"/>
        <v>42506.50104166667</v>
      </c>
      <c r="T3610" s="14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11">
        <f t="shared" si="226"/>
        <v>42429.783391203695</v>
      </c>
      <c r="T3611" s="14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11">
        <f t="shared" si="226"/>
        <v>42203.22379629629</v>
      </c>
      <c r="T3612" s="14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11">
        <f t="shared" si="226"/>
        <v>42072.162048611113</v>
      </c>
      <c r="T3613" s="14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11">
        <f t="shared" si="226"/>
        <v>41789.518645833334</v>
      </c>
      <c r="T3614" s="14">
        <f t="shared" si="227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11">
        <f t="shared" si="226"/>
        <v>41788.381643518514</v>
      </c>
      <c r="T3615" s="14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11">
        <f t="shared" si="226"/>
        <v>42143.833518518521</v>
      </c>
      <c r="T3616" s="14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11">
        <f t="shared" si="226"/>
        <v>42318.385370370372</v>
      </c>
      <c r="T3617" s="14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11">
        <f t="shared" si="226"/>
        <v>42052.741481481477</v>
      </c>
      <c r="T3618" s="14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11">
        <f t="shared" si="226"/>
        <v>42779.401956018519</v>
      </c>
      <c r="T3619" s="14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11">
        <f t="shared" si="226"/>
        <v>42128.419560185182</v>
      </c>
      <c r="T3620" s="14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11">
        <f t="shared" si="226"/>
        <v>42660.92391203704</v>
      </c>
      <c r="T3621" s="14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11">
        <f t="shared" si="226"/>
        <v>42037.72987268518</v>
      </c>
      <c r="T3622" s="14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11">
        <f t="shared" si="226"/>
        <v>42619.727361111109</v>
      </c>
      <c r="T3623" s="14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11">
        <f t="shared" si="226"/>
        <v>41877.013553240737</v>
      </c>
      <c r="T3624" s="14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11">
        <f t="shared" si="226"/>
        <v>41828.528587962959</v>
      </c>
      <c r="T3625" s="14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11">
        <f t="shared" si="226"/>
        <v>42545.565856481473</v>
      </c>
      <c r="T3626" s="14">
        <f t="shared" si="227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11">
        <f t="shared" si="226"/>
        <v>42157.444178240738</v>
      </c>
      <c r="T3627" s="14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11">
        <f t="shared" si="226"/>
        <v>41846.458993055552</v>
      </c>
      <c r="T3628" s="14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11">
        <f t="shared" si="226"/>
        <v>42460.533414351848</v>
      </c>
      <c r="T3629" s="14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1">
        <f t="shared" si="226"/>
        <v>42291.6249537037</v>
      </c>
      <c r="T3630" s="14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11">
        <f t="shared" si="226"/>
        <v>42436.886157407404</v>
      </c>
      <c r="T3631" s="14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11">
        <f t="shared" si="226"/>
        <v>41942.638773148145</v>
      </c>
      <c r="T3632" s="14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11">
        <f t="shared" si="226"/>
        <v>41880.54510416666</v>
      </c>
      <c r="T3633" s="14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11">
        <f t="shared" si="226"/>
        <v>41946.728576388887</v>
      </c>
      <c r="T3634" s="14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11">
        <f t="shared" si="226"/>
        <v>42649.415127314809</v>
      </c>
      <c r="T3635" s="14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11">
        <f t="shared" si="226"/>
        <v>42700.958032407405</v>
      </c>
      <c r="T3636" s="14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11">
        <f t="shared" si="226"/>
        <v>42450.674490740734</v>
      </c>
      <c r="T3637" s="14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1">
        <f t="shared" si="226"/>
        <v>42226.486446759263</v>
      </c>
      <c r="T3638" s="14">
        <f t="shared" si="227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11">
        <f t="shared" si="226"/>
        <v>41975.492303240739</v>
      </c>
      <c r="T3639" s="14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11">
        <f t="shared" si="226"/>
        <v>42053.464490740742</v>
      </c>
      <c r="T3640" s="14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11">
        <f t="shared" si="226"/>
        <v>42590.468819444439</v>
      </c>
      <c r="T3641" s="14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11">
        <f t="shared" si="226"/>
        <v>42104.573263888888</v>
      </c>
      <c r="T3642" s="14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1">
        <f t="shared" si="226"/>
        <v>41899.418738425928</v>
      </c>
      <c r="T3643" s="14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11">
        <f t="shared" si="226"/>
        <v>42297.607951388891</v>
      </c>
      <c r="T3644" s="14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1">
        <f t="shared" si="226"/>
        <v>42284.935636574075</v>
      </c>
      <c r="T3645" s="14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11">
        <f t="shared" si="226"/>
        <v>42409.033414351848</v>
      </c>
      <c r="T3646" s="14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11">
        <f t="shared" si="226"/>
        <v>42665.762013888881</v>
      </c>
      <c r="T3647" s="14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11">
        <f t="shared" si="226"/>
        <v>42140.21298611111</v>
      </c>
      <c r="T3648" s="14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11">
        <f t="shared" si="226"/>
        <v>42598.540821759256</v>
      </c>
      <c r="T3649" s="14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>
        <f t="shared" si="225"/>
        <v>550.04109589041093</v>
      </c>
      <c r="Q3650" t="s">
        <v>8317</v>
      </c>
      <c r="R3650" t="s">
        <v>8318</v>
      </c>
      <c r="S3650" s="11">
        <f t="shared" si="226"/>
        <v>41887.083854166667</v>
      </c>
      <c r="T3650" s="14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(((J3651/60)/60)/24)+DATE(1970,1,1)+(-5/24)</f>
        <v>41780.504560185182</v>
      </c>
      <c r="T3651" s="14">
        <f t="shared" ref="T3651:T3714" si="231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11">
        <f t="shared" si="230"/>
        <v>42381.270648148151</v>
      </c>
      <c r="T3652" s="14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11">
        <f t="shared" si="230"/>
        <v>41828.437986111108</v>
      </c>
      <c r="T3653" s="14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11">
        <f t="shared" si="230"/>
        <v>42596.436365740738</v>
      </c>
      <c r="T3654" s="14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11">
        <f t="shared" si="230"/>
        <v>42191.155173611107</v>
      </c>
      <c r="T3655" s="14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11">
        <f t="shared" si="230"/>
        <v>42440.20817129629</v>
      </c>
      <c r="T3656" s="14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11">
        <f t="shared" si="230"/>
        <v>42173.594884259255</v>
      </c>
      <c r="T3657" s="14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11">
        <f t="shared" si="230"/>
        <v>42737.70180555556</v>
      </c>
      <c r="T3658" s="14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11">
        <f t="shared" si="230"/>
        <v>42499.421516203707</v>
      </c>
      <c r="T3659" s="14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11">
        <f t="shared" si="230"/>
        <v>41775.650231481479</v>
      </c>
      <c r="T3660" s="14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11">
        <f t="shared" si="230"/>
        <v>42055.068865740737</v>
      </c>
      <c r="T3661" s="14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11">
        <f t="shared" si="230"/>
        <v>41971.672743055555</v>
      </c>
      <c r="T3662" s="14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11">
        <f t="shared" si="230"/>
        <v>42447.688333333332</v>
      </c>
      <c r="T3663" s="14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11">
        <f t="shared" si="230"/>
        <v>42064.011736111112</v>
      </c>
      <c r="T3664" s="14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11">
        <f t="shared" si="230"/>
        <v>42665.243402777771</v>
      </c>
      <c r="T3665" s="14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11">
        <f t="shared" si="230"/>
        <v>42523.04038194444</v>
      </c>
      <c r="T3666" s="14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11">
        <f t="shared" si="230"/>
        <v>42294.59979166666</v>
      </c>
      <c r="T3667" s="14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11">
        <f t="shared" si="230"/>
        <v>41822.696550925924</v>
      </c>
      <c r="T3668" s="14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11">
        <f t="shared" si="230"/>
        <v>42173.761793981481</v>
      </c>
      <c r="T3669" s="14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11">
        <f t="shared" si="230"/>
        <v>42185.347824074073</v>
      </c>
      <c r="T3670" s="14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11">
        <f t="shared" si="230"/>
        <v>42136.466863425921</v>
      </c>
      <c r="T3671" s="14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11">
        <f t="shared" si="230"/>
        <v>42142.305682870363</v>
      </c>
      <c r="T3672" s="14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11">
        <f t="shared" si="230"/>
        <v>41820.419756944444</v>
      </c>
      <c r="T3673" s="14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11">
        <f t="shared" si="230"/>
        <v>41878.738240740735</v>
      </c>
      <c r="T3674" s="14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11">
        <f t="shared" si="230"/>
        <v>41914.086770833332</v>
      </c>
      <c r="T3675" s="14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11">
        <f t="shared" si="230"/>
        <v>42556.664687499993</v>
      </c>
      <c r="T3676" s="14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11">
        <f t="shared" si="230"/>
        <v>42493.388680555552</v>
      </c>
      <c r="T3677" s="14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11">
        <f t="shared" si="230"/>
        <v>41876.607453703698</v>
      </c>
      <c r="T3678" s="14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11">
        <f t="shared" si="230"/>
        <v>41802.365949074068</v>
      </c>
      <c r="T3679" s="14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11">
        <f t="shared" si="230"/>
        <v>42120.322893518511</v>
      </c>
      <c r="T3680" s="14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11">
        <f t="shared" si="230"/>
        <v>41786.553020833329</v>
      </c>
      <c r="T3681" s="14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11">
        <f t="shared" si="230"/>
        <v>42627.245763888881</v>
      </c>
      <c r="T3682" s="14">
        <f t="shared" si="231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11">
        <f t="shared" si="230"/>
        <v>42374.443171296291</v>
      </c>
      <c r="T3683" s="14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11">
        <f t="shared" si="230"/>
        <v>41772.477060185185</v>
      </c>
      <c r="T3684" s="14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11">
        <f t="shared" si="230"/>
        <v>42632.908518518518</v>
      </c>
      <c r="T3685" s="14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11">
        <f t="shared" si="230"/>
        <v>42218.97206018518</v>
      </c>
      <c r="T3686" s="14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11">
        <f t="shared" si="230"/>
        <v>41753.384942129625</v>
      </c>
      <c r="T3687" s="14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11">
        <f t="shared" si="230"/>
        <v>42230.454398148147</v>
      </c>
      <c r="T3688" s="14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11">
        <f t="shared" si="230"/>
        <v>41787.009895833333</v>
      </c>
      <c r="T3689" s="14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11">
        <f t="shared" si="230"/>
        <v>41829.578749999993</v>
      </c>
      <c r="T3690" s="14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11">
        <f t="shared" si="230"/>
        <v>42147.61850694444</v>
      </c>
      <c r="T3691" s="14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11">
        <f t="shared" si="230"/>
        <v>41940.389849537038</v>
      </c>
      <c r="T3692" s="14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11">
        <f t="shared" si="230"/>
        <v>42020.492233796293</v>
      </c>
      <c r="T3693" s="14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11">
        <f t="shared" si="230"/>
        <v>41891.756701388884</v>
      </c>
      <c r="T3694" s="14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11">
        <f t="shared" si="230"/>
        <v>42308.98297453703</v>
      </c>
      <c r="T3695" s="14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11">
        <f t="shared" si="230"/>
        <v>42489.925543981481</v>
      </c>
      <c r="T3696" s="14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11">
        <f t="shared" si="230"/>
        <v>41995.662152777775</v>
      </c>
      <c r="T3697" s="14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11">
        <f t="shared" si="230"/>
        <v>41988.408749999995</v>
      </c>
      <c r="T3698" s="14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11">
        <f t="shared" si="230"/>
        <v>42479.2575</v>
      </c>
      <c r="T3699" s="14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11">
        <f t="shared" si="230"/>
        <v>42401.598229166666</v>
      </c>
      <c r="T3700" s="14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11">
        <f t="shared" si="230"/>
        <v>41897.393703703703</v>
      </c>
      <c r="T3701" s="14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11">
        <f t="shared" si="230"/>
        <v>41882.37731481481</v>
      </c>
      <c r="T3702" s="14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11">
        <f t="shared" si="230"/>
        <v>42129.333252314813</v>
      </c>
      <c r="T3703" s="14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11">
        <f t="shared" si="230"/>
        <v>42524.329675925925</v>
      </c>
      <c r="T3704" s="14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11">
        <f t="shared" si="230"/>
        <v>42556.296157407407</v>
      </c>
      <c r="T3705" s="14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11">
        <f t="shared" si="230"/>
        <v>42461.481412037036</v>
      </c>
      <c r="T3706" s="14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11">
        <f t="shared" si="230"/>
        <v>41792.334652777776</v>
      </c>
      <c r="T3707" s="14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11">
        <f t="shared" si="230"/>
        <v>41879.705428240741</v>
      </c>
      <c r="T3708" s="14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11">
        <f t="shared" si="230"/>
        <v>42551.840023148143</v>
      </c>
      <c r="T3709" s="14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11">
        <f t="shared" si="230"/>
        <v>41809.933865740735</v>
      </c>
      <c r="T3710" s="14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11">
        <f t="shared" si="230"/>
        <v>41785.499374999999</v>
      </c>
      <c r="T3711" s="14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11">
        <f t="shared" si="230"/>
        <v>42072.367916666662</v>
      </c>
      <c r="T3712" s="14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11">
        <f t="shared" si="230"/>
        <v>41779.5158912037</v>
      </c>
      <c r="T3713" s="14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11">
        <f t="shared" si="230"/>
        <v>42133.963738425926</v>
      </c>
      <c r="T3714" s="14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(((J3715/60)/60)/24)+DATE(1970,1,1)+(-5/24)</f>
        <v>42505.529699074068</v>
      </c>
      <c r="T3715" s="14">
        <f t="shared" ref="T3715:T3778" si="235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11">
        <f t="shared" si="234"/>
        <v>42118.347997685189</v>
      </c>
      <c r="T3716" s="14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11">
        <f t="shared" si="234"/>
        <v>42036.787256944437</v>
      </c>
      <c r="T3717" s="14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11">
        <f t="shared" si="234"/>
        <v>42360.679502314808</v>
      </c>
      <c r="T3718" s="14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11">
        <f t="shared" si="234"/>
        <v>42102.657974537033</v>
      </c>
      <c r="T3719" s="14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11">
        <f t="shared" si="234"/>
        <v>42032.507812499993</v>
      </c>
      <c r="T3720" s="14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11">
        <f t="shared" si="234"/>
        <v>42147.521597222221</v>
      </c>
      <c r="T3721" s="14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11">
        <f t="shared" si="234"/>
        <v>42165.784791666665</v>
      </c>
      <c r="T3722" s="14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11">
        <f t="shared" si="234"/>
        <v>41927.727824074071</v>
      </c>
      <c r="T3723" s="14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11">
        <f t="shared" si="234"/>
        <v>42381.463506944441</v>
      </c>
      <c r="T3724" s="14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11">
        <f t="shared" si="234"/>
        <v>41943.544699074075</v>
      </c>
      <c r="T3725" s="14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11">
        <f t="shared" si="234"/>
        <v>42465.283101851855</v>
      </c>
      <c r="T3726" s="14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11">
        <f t="shared" si="234"/>
        <v>42401.736886574072</v>
      </c>
      <c r="T3727" s="14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11">
        <f t="shared" si="234"/>
        <v>42461.932534722226</v>
      </c>
      <c r="T3728" s="14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11">
        <f t="shared" si="234"/>
        <v>42632.139976851853</v>
      </c>
      <c r="T3729" s="14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11">
        <f t="shared" si="234"/>
        <v>42204.962685185186</v>
      </c>
      <c r="T3730" s="14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11">
        <f t="shared" si="234"/>
        <v>42040.996666666666</v>
      </c>
      <c r="T3731" s="14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11">
        <f t="shared" si="234"/>
        <v>42203.46943287037</v>
      </c>
      <c r="T3732" s="14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11">
        <f t="shared" si="234"/>
        <v>41983.544513888883</v>
      </c>
      <c r="T3733" s="14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11">
        <f t="shared" si="234"/>
        <v>41968.469131944446</v>
      </c>
      <c r="T3734" s="14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1">
        <f t="shared" si="234"/>
        <v>42102.816064814811</v>
      </c>
      <c r="T3735" s="14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11">
        <f t="shared" si="234"/>
        <v>42089.693240740737</v>
      </c>
      <c r="T3736" s="14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11">
        <f t="shared" si="234"/>
        <v>42122.484826388885</v>
      </c>
      <c r="T3737" s="14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11">
        <f t="shared" si="234"/>
        <v>42048.503391203696</v>
      </c>
      <c r="T3738" s="14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11">
        <f t="shared" si="234"/>
        <v>42297.482673611106</v>
      </c>
      <c r="T3739" s="14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11">
        <f t="shared" si="234"/>
        <v>41813.730381944442</v>
      </c>
      <c r="T3740" s="14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11">
        <f t="shared" si="234"/>
        <v>42548.241527777776</v>
      </c>
      <c r="T3741" s="14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11">
        <f t="shared" si="234"/>
        <v>41832.881423611107</v>
      </c>
      <c r="T3742" s="14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1">
        <f t="shared" si="234"/>
        <v>42325.712384259255</v>
      </c>
      <c r="T3743" s="14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11">
        <f t="shared" si="234"/>
        <v>41858.006296296291</v>
      </c>
      <c r="T3744" s="14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1">
        <f t="shared" si="234"/>
        <v>41793.501898148148</v>
      </c>
      <c r="T3745" s="14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1">
        <f t="shared" si="234"/>
        <v>41793.605925925927</v>
      </c>
      <c r="T3746" s="14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11">
        <f t="shared" si="234"/>
        <v>41831.489606481482</v>
      </c>
      <c r="T3747" s="14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11">
        <f t="shared" si="234"/>
        <v>42621.18100694444</v>
      </c>
      <c r="T3748" s="14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11">
        <f t="shared" si="234"/>
        <v>42164.091388888883</v>
      </c>
      <c r="T3749" s="14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11">
        <f t="shared" si="234"/>
        <v>42395.498101851852</v>
      </c>
      <c r="T3750" s="14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11">
        <f t="shared" si="234"/>
        <v>42457.918842592589</v>
      </c>
      <c r="T3751" s="14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11">
        <f t="shared" si="234"/>
        <v>42016.773240740738</v>
      </c>
      <c r="T3752" s="14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11">
        <f t="shared" si="234"/>
        <v>42402.827233796292</v>
      </c>
      <c r="T3753" s="14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11">
        <f t="shared" si="234"/>
        <v>42619.594155092585</v>
      </c>
      <c r="T3754" s="14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11">
        <f t="shared" si="234"/>
        <v>42128.615740740737</v>
      </c>
      <c r="T3755" s="14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11">
        <f t="shared" si="234"/>
        <v>41808.67288194444</v>
      </c>
      <c r="T3756" s="14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11">
        <f t="shared" si="234"/>
        <v>42445.658645833326</v>
      </c>
      <c r="T3757" s="14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11">
        <f t="shared" si="234"/>
        <v>41771.606458333328</v>
      </c>
      <c r="T3758" s="14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11">
        <f t="shared" si="234"/>
        <v>41954.642534722218</v>
      </c>
      <c r="T3759" s="14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11">
        <f t="shared" si="234"/>
        <v>41747.26317129629</v>
      </c>
      <c r="T3760" s="14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11">
        <f t="shared" si="234"/>
        <v>42181.899918981479</v>
      </c>
      <c r="T3761" s="14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11">
        <f t="shared" si="234"/>
        <v>41739.316967592589</v>
      </c>
      <c r="T3762" s="14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11">
        <f t="shared" si="234"/>
        <v>42173.258530092593</v>
      </c>
      <c r="T3763" s="14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11">
        <f t="shared" si="234"/>
        <v>42193.605196759258</v>
      </c>
      <c r="T3764" s="14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11">
        <f t="shared" si="234"/>
        <v>42065.541967592588</v>
      </c>
      <c r="T3765" s="14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11">
        <f t="shared" si="234"/>
        <v>42499.634629629632</v>
      </c>
      <c r="T3766" s="14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11">
        <f t="shared" si="234"/>
        <v>41820.568078703705</v>
      </c>
      <c r="T3767" s="14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11">
        <f t="shared" si="234"/>
        <v>41787.958854166667</v>
      </c>
      <c r="T3768" s="14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11">
        <f t="shared" si="234"/>
        <v>42049.811307870368</v>
      </c>
      <c r="T3769" s="14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11">
        <f t="shared" si="234"/>
        <v>41772.519560185181</v>
      </c>
      <c r="T3770" s="14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11">
        <f t="shared" si="234"/>
        <v>42445.389803240738</v>
      </c>
      <c r="T3771" s="14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11">
        <f t="shared" si="234"/>
        <v>42138.722337962965</v>
      </c>
      <c r="T3772" s="14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11">
        <f t="shared" si="234"/>
        <v>42493.64875</v>
      </c>
      <c r="T3773" s="14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11">
        <f t="shared" si="234"/>
        <v>42682.408634259256</v>
      </c>
      <c r="T3774" s="14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11">
        <f t="shared" si="234"/>
        <v>42655.79684027777</v>
      </c>
      <c r="T3775" s="14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11">
        <f t="shared" si="234"/>
        <v>42087.583969907406</v>
      </c>
      <c r="T3776" s="14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11">
        <f t="shared" si="234"/>
        <v>42075.734293981477</v>
      </c>
      <c r="T3777" s="14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11">
        <f t="shared" si="234"/>
        <v>41814.159467592588</v>
      </c>
      <c r="T3778" s="14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(((J3779/60)/60)/24)+DATE(1970,1,1)+(-5/24)</f>
        <v>41886.903020833335</v>
      </c>
      <c r="T3779" s="14">
        <f t="shared" ref="T3779:T3842" si="23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11">
        <f t="shared" si="238"/>
        <v>41989.610879629625</v>
      </c>
      <c r="T3780" s="14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11">
        <f t="shared" si="238"/>
        <v>42425.527083333327</v>
      </c>
      <c r="T3781" s="14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11">
        <f t="shared" si="238"/>
        <v>42166.011400462965</v>
      </c>
      <c r="T3782" s="14">
        <f t="shared" si="23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11">
        <f t="shared" si="238"/>
        <v>41865.674594907403</v>
      </c>
      <c r="T3783" s="14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11">
        <f t="shared" si="238"/>
        <v>42546.653900462967</v>
      </c>
      <c r="T3784" s="14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11">
        <f t="shared" si="238"/>
        <v>42419.931944444441</v>
      </c>
      <c r="T3785" s="14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11">
        <f t="shared" si="238"/>
        <v>42531.772361111107</v>
      </c>
      <c r="T3786" s="14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11">
        <f t="shared" si="238"/>
        <v>42548.430196759255</v>
      </c>
      <c r="T3787" s="14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11">
        <f t="shared" si="238"/>
        <v>42486.829571759255</v>
      </c>
      <c r="T3788" s="14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11">
        <f t="shared" si="238"/>
        <v>42167.326458333329</v>
      </c>
      <c r="T3789" s="14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11">
        <f t="shared" si="238"/>
        <v>42333.487488425926</v>
      </c>
      <c r="T3790" s="14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11">
        <f t="shared" si="238"/>
        <v>42138.590486111112</v>
      </c>
      <c r="T3791" s="14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1">
        <f t="shared" si="238"/>
        <v>42666.458599537036</v>
      </c>
      <c r="T3792" s="14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1">
        <f t="shared" si="238"/>
        <v>41766.4837037037</v>
      </c>
      <c r="T3793" s="14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11">
        <f t="shared" si="238"/>
        <v>42170.238680555551</v>
      </c>
      <c r="T3794" s="14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11">
        <f t="shared" si="238"/>
        <v>41968.73065972222</v>
      </c>
      <c r="T3795" s="14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11">
        <f t="shared" si="238"/>
        <v>42132.372152777774</v>
      </c>
      <c r="T3796" s="14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11">
        <f t="shared" si="238"/>
        <v>42201.227893518517</v>
      </c>
      <c r="T3797" s="14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11">
        <f t="shared" si="238"/>
        <v>42688.821250000001</v>
      </c>
      <c r="T3798" s="14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11">
        <f t="shared" si="238"/>
        <v>42084.673206018517</v>
      </c>
      <c r="T3799" s="14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11">
        <f t="shared" si="238"/>
        <v>41831.514444444445</v>
      </c>
      <c r="T3800" s="14">
        <f t="shared" si="23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11">
        <f t="shared" si="238"/>
        <v>42410.722719907404</v>
      </c>
      <c r="T3801" s="14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11">
        <f t="shared" si="238"/>
        <v>41982.528738425921</v>
      </c>
      <c r="T3802" s="14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11">
        <f t="shared" si="238"/>
        <v>41975.467777777776</v>
      </c>
      <c r="T3803" s="14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1">
        <f t="shared" si="238"/>
        <v>42268.917893518512</v>
      </c>
      <c r="T3804" s="14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11">
        <f t="shared" si="238"/>
        <v>42403.763518518514</v>
      </c>
      <c r="T3805" s="14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1">
        <f t="shared" si="238"/>
        <v>42526.801203703704</v>
      </c>
      <c r="T3806" s="14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11">
        <f t="shared" si="238"/>
        <v>41849.678703703699</v>
      </c>
      <c r="T3807" s="14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11">
        <f t="shared" si="238"/>
        <v>41799.050706018512</v>
      </c>
      <c r="T3808" s="14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11">
        <f t="shared" si="238"/>
        <v>42090.700682870367</v>
      </c>
      <c r="T3809" s="14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11">
        <f t="shared" si="238"/>
        <v>42059.24559027778</v>
      </c>
      <c r="T3810" s="14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11">
        <f t="shared" si="238"/>
        <v>41800.318368055552</v>
      </c>
      <c r="T3811" s="14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11">
        <f t="shared" si="238"/>
        <v>42054.640717592592</v>
      </c>
      <c r="T3812" s="14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11">
        <f t="shared" si="238"/>
        <v>42487.418668981474</v>
      </c>
      <c r="T3813" s="14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11">
        <f t="shared" si="238"/>
        <v>42109.542916666665</v>
      </c>
      <c r="T3814" s="14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11">
        <f t="shared" si="238"/>
        <v>42497.067372685182</v>
      </c>
      <c r="T3815" s="14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11">
        <f t="shared" si="238"/>
        <v>42058.695740740739</v>
      </c>
      <c r="T3816" s="14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11">
        <f t="shared" si="238"/>
        <v>42207.051585648143</v>
      </c>
      <c r="T3817" s="14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11">
        <f t="shared" si="238"/>
        <v>41807.481747685182</v>
      </c>
      <c r="T3818" s="14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11">
        <f t="shared" si="238"/>
        <v>42284.488611111105</v>
      </c>
      <c r="T3819" s="14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11">
        <f t="shared" si="238"/>
        <v>42045.634050925924</v>
      </c>
      <c r="T3820" s="14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11">
        <f t="shared" si="238"/>
        <v>42184.001203703701</v>
      </c>
      <c r="T3821" s="14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11">
        <f t="shared" si="238"/>
        <v>42160.443483796298</v>
      </c>
      <c r="T3822" s="14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11">
        <f t="shared" si="238"/>
        <v>42340.972303240742</v>
      </c>
      <c r="T3823" s="14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11">
        <f t="shared" si="238"/>
        <v>42329.629826388882</v>
      </c>
      <c r="T3824" s="14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11">
        <f t="shared" si="238"/>
        <v>42170.701898148145</v>
      </c>
      <c r="T3825" s="14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11">
        <f t="shared" si="238"/>
        <v>42571.417858796289</v>
      </c>
      <c r="T3826" s="14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11">
        <f t="shared" si="238"/>
        <v>42150.861273148148</v>
      </c>
      <c r="T3827" s="14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11">
        <f t="shared" si="238"/>
        <v>42101.215208333328</v>
      </c>
      <c r="T3828" s="14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11">
        <f t="shared" si="238"/>
        <v>42034.719918981478</v>
      </c>
      <c r="T3829" s="14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11">
        <f t="shared" si="238"/>
        <v>41944.319293981483</v>
      </c>
      <c r="T3830" s="14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11">
        <f t="shared" si="238"/>
        <v>42593.657071759262</v>
      </c>
      <c r="T3831" s="14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11">
        <f t="shared" si="238"/>
        <v>42503.532534722217</v>
      </c>
      <c r="T3832" s="14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11">
        <f t="shared" si="238"/>
        <v>41927.640567129631</v>
      </c>
      <c r="T3833" s="14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11">
        <f t="shared" si="238"/>
        <v>42374.906655092585</v>
      </c>
      <c r="T3834" s="14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11">
        <f t="shared" si="238"/>
        <v>41963.66402777777</v>
      </c>
      <c r="T3835" s="14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11">
        <f t="shared" si="238"/>
        <v>42143.236886574072</v>
      </c>
      <c r="T3836" s="14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11">
        <f t="shared" si="238"/>
        <v>42460.733888888884</v>
      </c>
      <c r="T3837" s="14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11">
        <f t="shared" si="238"/>
        <v>42553.718194444438</v>
      </c>
      <c r="T3838" s="14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11">
        <f t="shared" si="238"/>
        <v>42152.557384259257</v>
      </c>
      <c r="T3839" s="14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11">
        <f t="shared" si="238"/>
        <v>42116.502418981479</v>
      </c>
      <c r="T3840" s="14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11">
        <f t="shared" si="238"/>
        <v>42154.934305555551</v>
      </c>
      <c r="T3841" s="14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>
        <f t="shared" si="237"/>
        <v>21.666666666666668</v>
      </c>
      <c r="Q3842" t="s">
        <v>8317</v>
      </c>
      <c r="R3842" t="s">
        <v>8318</v>
      </c>
      <c r="S3842" s="11">
        <f t="shared" si="238"/>
        <v>42432.493391203701</v>
      </c>
      <c r="T3842" s="14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(((J3843/60)/60)/24)+DATE(1970,1,1)+(-5/24)</f>
        <v>41780.57739583333</v>
      </c>
      <c r="T3843" s="14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11">
        <f t="shared" si="242"/>
        <v>41740.285324074073</v>
      </c>
      <c r="T3844" s="14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11">
        <f t="shared" si="242"/>
        <v>41765.864166666666</v>
      </c>
      <c r="T3845" s="14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11">
        <f t="shared" si="242"/>
        <v>41766.408958333333</v>
      </c>
      <c r="T3846" s="14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11">
        <f t="shared" si="242"/>
        <v>42248.418680555551</v>
      </c>
      <c r="T3847" s="14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11">
        <f t="shared" si="242"/>
        <v>41885.01321759259</v>
      </c>
      <c r="T3848" s="14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11">
        <f t="shared" si="242"/>
        <v>42159.016099537032</v>
      </c>
      <c r="T3849" s="14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11">
        <f t="shared" si="242"/>
        <v>42265.608668981477</v>
      </c>
      <c r="T3850" s="14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11">
        <f t="shared" si="242"/>
        <v>42136.558842592589</v>
      </c>
      <c r="T3851" s="14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11">
        <f t="shared" si="242"/>
        <v>41974.916006944441</v>
      </c>
      <c r="T3852" s="14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11">
        <f t="shared" si="242"/>
        <v>42172.23123842592</v>
      </c>
      <c r="T3853" s="14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11">
        <f t="shared" si="242"/>
        <v>42064.982361111113</v>
      </c>
      <c r="T3854" s="14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11">
        <f t="shared" si="242"/>
        <v>41848.631689814814</v>
      </c>
      <c r="T3855" s="14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11">
        <f t="shared" si="242"/>
        <v>42103.67659722222</v>
      </c>
      <c r="T3856" s="14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11">
        <f t="shared" si="242"/>
        <v>42059.762395833335</v>
      </c>
      <c r="T3857" s="14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11">
        <f t="shared" si="242"/>
        <v>42041.534756944442</v>
      </c>
      <c r="T3858" s="14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11">
        <f t="shared" si="242"/>
        <v>41829.528819444444</v>
      </c>
      <c r="T3859" s="14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11">
        <f t="shared" si="242"/>
        <v>42128.222731481481</v>
      </c>
      <c r="T3860" s="14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11">
        <f t="shared" si="242"/>
        <v>41789.685266203705</v>
      </c>
      <c r="T3861" s="14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11">
        <f t="shared" si="242"/>
        <v>41833.452662037031</v>
      </c>
      <c r="T3862" s="14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11">
        <f t="shared" si="242"/>
        <v>41914.381678240738</v>
      </c>
      <c r="T3863" s="14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11">
        <f t="shared" si="242"/>
        <v>42611.052731481475</v>
      </c>
      <c r="T3864" s="14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1">
        <f t="shared" si="242"/>
        <v>42253.424826388888</v>
      </c>
      <c r="T3865" s="14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11">
        <f t="shared" si="242"/>
        <v>42295.683495370373</v>
      </c>
      <c r="T3866" s="14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11">
        <f t="shared" si="242"/>
        <v>41841.44326388889</v>
      </c>
      <c r="T3867" s="14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11">
        <f t="shared" si="242"/>
        <v>42402.738668981481</v>
      </c>
      <c r="T3868" s="14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11">
        <f t="shared" si="242"/>
        <v>42509.605775462966</v>
      </c>
      <c r="T3869" s="14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11">
        <f t="shared" si="242"/>
        <v>41865.451446759253</v>
      </c>
      <c r="T3870" s="14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11">
        <f t="shared" si="242"/>
        <v>42047.516111111108</v>
      </c>
      <c r="T3871" s="14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11">
        <f t="shared" si="242"/>
        <v>41792.963865740734</v>
      </c>
      <c r="T3872" s="14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11">
        <f t="shared" si="242"/>
        <v>42763.572337962956</v>
      </c>
      <c r="T3873" s="14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1">
        <f t="shared" si="242"/>
        <v>42179.9374537037</v>
      </c>
      <c r="T3874" s="14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1">
        <f t="shared" si="242"/>
        <v>42255.487673611111</v>
      </c>
      <c r="T3875" s="14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1">
        <f t="shared" si="242"/>
        <v>42006.808124999996</v>
      </c>
      <c r="T3876" s="14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1">
        <f t="shared" si="242"/>
        <v>42615.138483796291</v>
      </c>
      <c r="T3877" s="14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11">
        <f t="shared" si="242"/>
        <v>42372.415833333333</v>
      </c>
      <c r="T3878" s="14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11">
        <f t="shared" si="242"/>
        <v>42682.469351851854</v>
      </c>
      <c r="T3879" s="14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11">
        <f t="shared" si="242"/>
        <v>42154.610486111109</v>
      </c>
      <c r="T3880" s="14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1">
        <f t="shared" si="242"/>
        <v>41999.652731481481</v>
      </c>
      <c r="T3881" s="14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11">
        <f t="shared" si="242"/>
        <v>41815.606712962959</v>
      </c>
      <c r="T3882" s="14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11">
        <f t="shared" si="242"/>
        <v>42755.810173611106</v>
      </c>
      <c r="T3883" s="14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1">
        <f t="shared" si="242"/>
        <v>42373.77511574074</v>
      </c>
      <c r="T3884" s="14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1">
        <f t="shared" si="242"/>
        <v>41854.394317129627</v>
      </c>
      <c r="T3885" s="14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1">
        <f t="shared" si="242"/>
        <v>42065.583240740736</v>
      </c>
      <c r="T3886" s="14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1">
        <f t="shared" si="242"/>
        <v>42469.742951388886</v>
      </c>
      <c r="T3887" s="14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1">
        <f t="shared" si="242"/>
        <v>41954.019699074073</v>
      </c>
      <c r="T3888" s="14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11">
        <f t="shared" si="242"/>
        <v>42079.649641203701</v>
      </c>
      <c r="T3889" s="14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11">
        <f t="shared" si="242"/>
        <v>42762.337476851848</v>
      </c>
      <c r="T3890" s="14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11">
        <f t="shared" si="242"/>
        <v>41976.796643518515</v>
      </c>
      <c r="T3891" s="14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11">
        <f t="shared" si="242"/>
        <v>42171.55027777778</v>
      </c>
      <c r="T3892" s="14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11">
        <f t="shared" si="242"/>
        <v>42055.924120370364</v>
      </c>
      <c r="T3893" s="14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1">
        <f t="shared" si="242"/>
        <v>41867.44394675926</v>
      </c>
      <c r="T3894" s="14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11">
        <f t="shared" si="242"/>
        <v>41779.449537037035</v>
      </c>
      <c r="T3895" s="14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11">
        <f t="shared" si="242"/>
        <v>42679.750138888885</v>
      </c>
      <c r="T3896" s="14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11">
        <f t="shared" si="242"/>
        <v>42032.041875000003</v>
      </c>
      <c r="T3897" s="14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11">
        <f t="shared" si="242"/>
        <v>41792.983541666668</v>
      </c>
      <c r="T3898" s="14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11">
        <f t="shared" si="242"/>
        <v>41982.665312499994</v>
      </c>
      <c r="T3899" s="14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11">
        <f t="shared" si="242"/>
        <v>42193.273958333331</v>
      </c>
      <c r="T3900" s="14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11">
        <f t="shared" si="242"/>
        <v>41843.566678240735</v>
      </c>
      <c r="T3901" s="14">
        <f t="shared" si="243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11">
        <f t="shared" si="242"/>
        <v>42135.884155092594</v>
      </c>
      <c r="T3902" s="14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11">
        <f t="shared" si="242"/>
        <v>42317.618043981485</v>
      </c>
      <c r="T3903" s="14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11">
        <f t="shared" si="242"/>
        <v>42663.259745370371</v>
      </c>
      <c r="T3904" s="14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1">
        <f t="shared" si="242"/>
        <v>42185.802835648145</v>
      </c>
      <c r="T3905" s="14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>
        <f t="shared" si="241"/>
        <v>1.5</v>
      </c>
      <c r="Q3906" t="s">
        <v>8317</v>
      </c>
      <c r="R3906" t="s">
        <v>8318</v>
      </c>
      <c r="S3906" s="11">
        <f t="shared" si="242"/>
        <v>42095.020833333336</v>
      </c>
      <c r="T3906" s="14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(((J3907/60)/60)/24)+DATE(1970,1,1)+(-5/24)</f>
        <v>42124.415543981479</v>
      </c>
      <c r="T3907" s="14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11">
        <f t="shared" si="246"/>
        <v>42143.709409722222</v>
      </c>
      <c r="T3908" s="14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11">
        <f t="shared" si="246"/>
        <v>41906.611180555556</v>
      </c>
      <c r="T3909" s="14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11">
        <f t="shared" si="246"/>
        <v>41833.927037037036</v>
      </c>
      <c r="T3910" s="14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11">
        <f t="shared" si="246"/>
        <v>41863.150949074072</v>
      </c>
      <c r="T3911" s="14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11">
        <f t="shared" si="246"/>
        <v>42224.548576388886</v>
      </c>
      <c r="T3912" s="14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11">
        <f t="shared" si="246"/>
        <v>41939.603900462964</v>
      </c>
      <c r="T3913" s="14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11">
        <f t="shared" si="246"/>
        <v>42059.061689814807</v>
      </c>
      <c r="T3914" s="14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11">
        <f t="shared" si="246"/>
        <v>42308.002881944441</v>
      </c>
      <c r="T3915" s="14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11">
        <f t="shared" si="246"/>
        <v>42114.610601851848</v>
      </c>
      <c r="T3916" s="14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11">
        <f t="shared" si="246"/>
        <v>42492.776724537034</v>
      </c>
      <c r="T3917" s="14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1">
        <f t="shared" si="246"/>
        <v>42494.263333333329</v>
      </c>
      <c r="T3918" s="14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11">
        <f t="shared" si="246"/>
        <v>41863.318993055553</v>
      </c>
      <c r="T3919" s="14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11">
        <f t="shared" si="246"/>
        <v>41843.456284722219</v>
      </c>
      <c r="T3920" s="14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11">
        <f t="shared" si="246"/>
        <v>42358.476539351854</v>
      </c>
      <c r="T3921" s="14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11">
        <f t="shared" si="246"/>
        <v>42657.178935185184</v>
      </c>
      <c r="T3922" s="14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1">
        <f t="shared" si="246"/>
        <v>41926.333969907406</v>
      </c>
      <c r="T3923" s="14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11">
        <f t="shared" si="246"/>
        <v>42020.560300925928</v>
      </c>
      <c r="T3924" s="14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11">
        <f t="shared" si="246"/>
        <v>42075.771655092591</v>
      </c>
      <c r="T3925" s="14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11">
        <f t="shared" si="246"/>
        <v>41786.751412037032</v>
      </c>
      <c r="T3926" s="14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11">
        <f t="shared" si="246"/>
        <v>41820.662488425922</v>
      </c>
      <c r="T3927" s="14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11">
        <f t="shared" si="246"/>
        <v>41969.876712962963</v>
      </c>
      <c r="T3928" s="14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11">
        <f t="shared" si="246"/>
        <v>41830.059074074074</v>
      </c>
      <c r="T3929" s="14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11">
        <f t="shared" si="246"/>
        <v>42265.474849537037</v>
      </c>
      <c r="T3930" s="14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11">
        <f t="shared" si="246"/>
        <v>42601.618807870364</v>
      </c>
      <c r="T3931" s="14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1">
        <f t="shared" si="246"/>
        <v>42433.13041666666</v>
      </c>
      <c r="T3932" s="14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1">
        <f t="shared" si="246"/>
        <v>42227.943368055552</v>
      </c>
      <c r="T3933" s="14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11">
        <f t="shared" si="246"/>
        <v>42414.960231481477</v>
      </c>
      <c r="T3934" s="14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11">
        <f t="shared" si="246"/>
        <v>42538.759976851848</v>
      </c>
      <c r="T3935" s="14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11">
        <f t="shared" si="246"/>
        <v>42233.463414351849</v>
      </c>
      <c r="T3936" s="14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11">
        <f t="shared" si="246"/>
        <v>42221.448449074065</v>
      </c>
      <c r="T3937" s="14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1">
        <f t="shared" si="246"/>
        <v>42675.054629629631</v>
      </c>
      <c r="T3938" s="14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11">
        <f t="shared" si="246"/>
        <v>42534.423148148147</v>
      </c>
      <c r="T3939" s="14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11">
        <f t="shared" si="246"/>
        <v>42151.697384259263</v>
      </c>
      <c r="T3940" s="14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11">
        <f t="shared" si="246"/>
        <v>41915.191886574074</v>
      </c>
      <c r="T3941" s="14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11">
        <f t="shared" si="246"/>
        <v>41961.284155092588</v>
      </c>
      <c r="T3942" s="14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11">
        <f t="shared" si="246"/>
        <v>41940.378900462958</v>
      </c>
      <c r="T3943" s="14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1">
        <f t="shared" si="246"/>
        <v>42111.695763888885</v>
      </c>
      <c r="T3944" s="14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11">
        <f t="shared" si="246"/>
        <v>42279.570231481477</v>
      </c>
      <c r="T3945" s="14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1">
        <f t="shared" si="246"/>
        <v>42213.454571759255</v>
      </c>
      <c r="T3946" s="14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11">
        <f t="shared" si="246"/>
        <v>42109.593379629623</v>
      </c>
      <c r="T3947" s="14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11">
        <f t="shared" si="246"/>
        <v>42031.625254629624</v>
      </c>
      <c r="T3948" s="14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11">
        <f t="shared" si="246"/>
        <v>42614.934537037036</v>
      </c>
      <c r="T3949" s="14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1">
        <f t="shared" si="246"/>
        <v>41829.117164351846</v>
      </c>
      <c r="T3950" s="14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11">
        <f t="shared" si="246"/>
        <v>42015.912280092591</v>
      </c>
      <c r="T3951" s="14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11">
        <f t="shared" si="246"/>
        <v>42439.493981481479</v>
      </c>
      <c r="T3952" s="14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11">
        <f t="shared" si="246"/>
        <v>42433.617384259262</v>
      </c>
      <c r="T3953" s="14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11">
        <f t="shared" si="246"/>
        <v>42243.582060185181</v>
      </c>
      <c r="T3954" s="14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1">
        <f t="shared" si="246"/>
        <v>42549.840115740742</v>
      </c>
      <c r="T3955" s="14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1">
        <f t="shared" si="246"/>
        <v>41774.442870370367</v>
      </c>
      <c r="T3956" s="14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11">
        <f t="shared" si="246"/>
        <v>42306.640520833331</v>
      </c>
      <c r="T3957" s="14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1">
        <f t="shared" si="246"/>
        <v>42457.723692129628</v>
      </c>
      <c r="T3958" s="14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11">
        <f t="shared" si="246"/>
        <v>42513.767986111103</v>
      </c>
      <c r="T3959" s="14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11">
        <f t="shared" si="246"/>
        <v>41816.742037037038</v>
      </c>
      <c r="T3960" s="14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11">
        <f t="shared" si="246"/>
        <v>41880.580509259256</v>
      </c>
      <c r="T3961" s="14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11">
        <f t="shared" si="246"/>
        <v>42342.63722222222</v>
      </c>
      <c r="T3962" s="14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11">
        <f t="shared" si="246"/>
        <v>41745.682986111111</v>
      </c>
      <c r="T3963" s="14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11">
        <f t="shared" si="246"/>
        <v>42311.413124999999</v>
      </c>
      <c r="T3964" s="14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1">
        <f t="shared" si="246"/>
        <v>42295.945798611108</v>
      </c>
      <c r="T3965" s="14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11">
        <f t="shared" si="246"/>
        <v>42053.513726851852</v>
      </c>
      <c r="T3966" s="14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11">
        <f t="shared" si="246"/>
        <v>42414.027546296296</v>
      </c>
      <c r="T3967" s="14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11">
        <f t="shared" si="246"/>
        <v>41801.503217592588</v>
      </c>
      <c r="T3968" s="14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11">
        <f t="shared" si="246"/>
        <v>42770.082256944443</v>
      </c>
      <c r="T3969" s="14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11">
        <f t="shared" si="246"/>
        <v>42452.60732638889</v>
      </c>
      <c r="T3970" s="14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(((J3971/60)/60)/24)+DATE(1970,1,1)+(-5/24)</f>
        <v>42601.646365740737</v>
      </c>
      <c r="T3971" s="14">
        <f t="shared" ref="T3971:T4034" si="251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11">
        <f t="shared" si="250"/>
        <v>42447.655219907399</v>
      </c>
      <c r="T3972" s="14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11">
        <f t="shared" si="250"/>
        <v>41811.327847222223</v>
      </c>
      <c r="T3973" s="14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11">
        <f t="shared" si="250"/>
        <v>41980.859189814808</v>
      </c>
      <c r="T3974" s="14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11">
        <f t="shared" si="250"/>
        <v>42469.475810185184</v>
      </c>
      <c r="T3975" s="14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11">
        <f t="shared" si="250"/>
        <v>42493.338518518511</v>
      </c>
      <c r="T3976" s="14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1">
        <f t="shared" si="250"/>
        <v>42534.658541666664</v>
      </c>
      <c r="T3977" s="14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11">
        <f t="shared" si="250"/>
        <v>41830.650011574071</v>
      </c>
      <c r="T3978" s="14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11">
        <f t="shared" si="250"/>
        <v>42543.580231481479</v>
      </c>
      <c r="T3979" s="14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11">
        <f t="shared" si="250"/>
        <v>41975.434641203705</v>
      </c>
      <c r="T3980" s="14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11">
        <f t="shared" si="250"/>
        <v>42069.695104166669</v>
      </c>
      <c r="T3981" s="14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11">
        <f t="shared" si="250"/>
        <v>41795.390590277777</v>
      </c>
      <c r="T3982" s="14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11">
        <f t="shared" si="250"/>
        <v>42507.971631944441</v>
      </c>
      <c r="T3983" s="14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11">
        <f t="shared" si="250"/>
        <v>42132.601620370369</v>
      </c>
      <c r="T3984" s="14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11">
        <f t="shared" si="250"/>
        <v>41747.661527777775</v>
      </c>
      <c r="T3985" s="14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11">
        <f t="shared" si="250"/>
        <v>41920.755138888882</v>
      </c>
      <c r="T3986" s="14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11">
        <f t="shared" si="250"/>
        <v>42399.499074074069</v>
      </c>
      <c r="T3987" s="14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11">
        <f t="shared" si="250"/>
        <v>42467.340208333328</v>
      </c>
      <c r="T3988" s="14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11">
        <f t="shared" si="250"/>
        <v>41765.716319444444</v>
      </c>
      <c r="T3989" s="14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11">
        <f t="shared" si="250"/>
        <v>42229.872835648144</v>
      </c>
      <c r="T3990" s="14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1">
        <f t="shared" si="250"/>
        <v>42286.541446759256</v>
      </c>
      <c r="T3991" s="14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11">
        <f t="shared" si="250"/>
        <v>42401.464039351849</v>
      </c>
      <c r="T3992" s="14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11">
        <f t="shared" si="250"/>
        <v>42125.436134259253</v>
      </c>
      <c r="T3993" s="14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11">
        <f t="shared" si="250"/>
        <v>42289.732164351844</v>
      </c>
      <c r="T3994" s="14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11">
        <f t="shared" si="250"/>
        <v>42107.656388888885</v>
      </c>
      <c r="T3995" s="14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11">
        <f t="shared" si="250"/>
        <v>41809.181597222218</v>
      </c>
      <c r="T3996" s="14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11">
        <f t="shared" si="250"/>
        <v>42019.475428240738</v>
      </c>
      <c r="T3997" s="14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11">
        <f t="shared" si="250"/>
        <v>41950.058611111104</v>
      </c>
      <c r="T3998" s="14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1">
        <f t="shared" si="250"/>
        <v>42069.183113425919</v>
      </c>
      <c r="T3999" s="14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11">
        <f t="shared" si="250"/>
        <v>42061.754930555551</v>
      </c>
      <c r="T4000" s="14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11">
        <f t="shared" si="250"/>
        <v>41842.620347222219</v>
      </c>
      <c r="T4001" s="14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11">
        <f t="shared" si="250"/>
        <v>42437.437013888884</v>
      </c>
      <c r="T4002" s="14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11">
        <f t="shared" si="250"/>
        <v>42775.755879629629</v>
      </c>
      <c r="T4003" s="14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11">
        <f t="shared" si="250"/>
        <v>41878.835196759253</v>
      </c>
      <c r="T4004" s="14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11">
        <f t="shared" si="250"/>
        <v>42020.379016203697</v>
      </c>
      <c r="T4005" s="14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11">
        <f t="shared" si="250"/>
        <v>41889.954363425924</v>
      </c>
      <c r="T4006" s="14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11">
        <f t="shared" si="250"/>
        <v>41872.599363425921</v>
      </c>
      <c r="T4007" s="14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11">
        <f t="shared" si="250"/>
        <v>42391.564664351848</v>
      </c>
      <c r="T4008" s="14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11">
        <f t="shared" si="250"/>
        <v>41848.564594907402</v>
      </c>
      <c r="T4009" s="14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11">
        <f t="shared" si="250"/>
        <v>42177.755868055552</v>
      </c>
      <c r="T4010" s="14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11">
        <f t="shared" si="250"/>
        <v>41851.492592592593</v>
      </c>
      <c r="T4011" s="14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11">
        <f t="shared" si="250"/>
        <v>41921.562106481477</v>
      </c>
      <c r="T4012" s="14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11">
        <f t="shared" si="250"/>
        <v>42002.336550925924</v>
      </c>
      <c r="T4013" s="14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1">
        <f t="shared" si="250"/>
        <v>42096.336215277777</v>
      </c>
      <c r="T4014" s="14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11">
        <f t="shared" si="250"/>
        <v>42021.092858796292</v>
      </c>
      <c r="T4015" s="14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1">
        <f t="shared" si="250"/>
        <v>42419.037835648145</v>
      </c>
      <c r="T4016" s="14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11">
        <f t="shared" si="250"/>
        <v>42174.572488425918</v>
      </c>
      <c r="T4017" s="14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11">
        <f t="shared" si="250"/>
        <v>41869.664351851847</v>
      </c>
      <c r="T4018" s="14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11">
        <f t="shared" si="250"/>
        <v>41856.463819444441</v>
      </c>
      <c r="T4019" s="14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11">
        <f t="shared" si="250"/>
        <v>42620.702638888884</v>
      </c>
      <c r="T4020" s="14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11">
        <f t="shared" si="250"/>
        <v>42417.467546296299</v>
      </c>
      <c r="T4021" s="14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11">
        <f t="shared" si="250"/>
        <v>42056.982627314814</v>
      </c>
      <c r="T4022" s="14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11">
        <f t="shared" si="250"/>
        <v>41878.703217592592</v>
      </c>
      <c r="T4023" s="14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11">
        <f t="shared" si="250"/>
        <v>41990.375775462955</v>
      </c>
      <c r="T4024" s="14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1">
        <f t="shared" si="250"/>
        <v>42408.791238425918</v>
      </c>
      <c r="T4025" s="14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11">
        <f t="shared" si="250"/>
        <v>42217.461770833332</v>
      </c>
      <c r="T4026" s="14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11">
        <f t="shared" si="250"/>
        <v>42151.029351851852</v>
      </c>
      <c r="T4027" s="14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1">
        <f t="shared" si="250"/>
        <v>42282.447210648148</v>
      </c>
      <c r="T4028" s="14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11">
        <f t="shared" si="250"/>
        <v>42768.762511574074</v>
      </c>
      <c r="T4029" s="14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11">
        <f t="shared" si="250"/>
        <v>41765.730324074073</v>
      </c>
      <c r="T4030" s="14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1">
        <f t="shared" si="250"/>
        <v>42321.816782407412</v>
      </c>
      <c r="T4031" s="14">
        <f t="shared" si="251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11">
        <f t="shared" si="250"/>
        <v>42374.446747685179</v>
      </c>
      <c r="T4032" s="14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1">
        <f t="shared" si="250"/>
        <v>41941.376898148148</v>
      </c>
      <c r="T4033" s="14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>
        <f t="shared" si="249"/>
        <v>59</v>
      </c>
      <c r="Q4034" t="s">
        <v>8317</v>
      </c>
      <c r="R4034" t="s">
        <v>8318</v>
      </c>
      <c r="S4034" s="11">
        <f t="shared" si="250"/>
        <v>42293.60087962963</v>
      </c>
      <c r="T4034" s="14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(((J4035/60)/60)/24)+DATE(1970,1,1)+(-5/24)</f>
        <v>42614.06046296296</v>
      </c>
      <c r="T4035" s="14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11">
        <f t="shared" si="254"/>
        <v>42067.739004629628</v>
      </c>
      <c r="T4036" s="14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11">
        <f t="shared" si="254"/>
        <v>41903.674618055549</v>
      </c>
      <c r="T4037" s="14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11">
        <f t="shared" si="254"/>
        <v>41804.728749999995</v>
      </c>
      <c r="T4038" s="14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11">
        <f t="shared" si="254"/>
        <v>42496.862442129634</v>
      </c>
      <c r="T4039" s="14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11">
        <f t="shared" si="254"/>
        <v>41869.59039351852</v>
      </c>
      <c r="T4040" s="14">
        <f t="shared" si="255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11">
        <f t="shared" si="254"/>
        <v>42305.462581018517</v>
      </c>
      <c r="T4041" s="14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11">
        <f t="shared" si="254"/>
        <v>42144.023194444446</v>
      </c>
      <c r="T4042" s="14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11">
        <f t="shared" si="254"/>
        <v>42559.265671296293</v>
      </c>
      <c r="T4043" s="14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11">
        <f t="shared" si="254"/>
        <v>41994.875740740739</v>
      </c>
      <c r="T4044" s="14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1">
        <f t="shared" si="254"/>
        <v>41948.749131944445</v>
      </c>
      <c r="T4045" s="14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11">
        <f t="shared" si="254"/>
        <v>42074.011365740742</v>
      </c>
      <c r="T4046" s="14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11">
        <f t="shared" si="254"/>
        <v>41841.992928240739</v>
      </c>
      <c r="T4047" s="14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11">
        <f t="shared" si="254"/>
        <v>41904.442245370366</v>
      </c>
      <c r="T4048" s="14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11">
        <f t="shared" si="254"/>
        <v>41990.814155092587</v>
      </c>
      <c r="T4049" s="14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11">
        <f t="shared" si="254"/>
        <v>42436.300775462958</v>
      </c>
      <c r="T4050" s="14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11">
        <f t="shared" si="254"/>
        <v>42169.750173611108</v>
      </c>
      <c r="T4051" s="14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11">
        <f t="shared" si="254"/>
        <v>41905.428136574068</v>
      </c>
      <c r="T4052" s="14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1">
        <f t="shared" si="254"/>
        <v>41761.601817129631</v>
      </c>
      <c r="T4053" s="14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11">
        <f t="shared" si="254"/>
        <v>41865.670324074068</v>
      </c>
      <c r="T4054" s="14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11">
        <f t="shared" si="254"/>
        <v>41928.481805555552</v>
      </c>
      <c r="T4055" s="14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1">
        <f t="shared" si="254"/>
        <v>42613.632928240739</v>
      </c>
      <c r="T4056" s="14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11">
        <f t="shared" si="254"/>
        <v>41779.44017361111</v>
      </c>
      <c r="T4057" s="14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11">
        <f t="shared" si="254"/>
        <v>42534.724988425929</v>
      </c>
      <c r="T4058" s="14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11">
        <f t="shared" si="254"/>
        <v>42310.760185185187</v>
      </c>
      <c r="T4059" s="14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11">
        <f t="shared" si="254"/>
        <v>42445.852361111109</v>
      </c>
      <c r="T4060" s="14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11">
        <f t="shared" si="254"/>
        <v>41866.432314814811</v>
      </c>
      <c r="T4061" s="14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11">
        <f t="shared" si="254"/>
        <v>41779.486759259256</v>
      </c>
      <c r="T4062" s="14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1">
        <f t="shared" si="254"/>
        <v>42420.933136574073</v>
      </c>
      <c r="T4063" s="14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11">
        <f t="shared" si="254"/>
        <v>42523.530879629623</v>
      </c>
      <c r="T4064" s="14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11">
        <f t="shared" si="254"/>
        <v>41787.473194444443</v>
      </c>
      <c r="T4065" s="14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11">
        <f t="shared" si="254"/>
        <v>42093.379930555551</v>
      </c>
      <c r="T4066" s="14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11">
        <f t="shared" si="254"/>
        <v>41833.74318287037</v>
      </c>
      <c r="T4067" s="14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11">
        <f t="shared" si="254"/>
        <v>42478.830879629626</v>
      </c>
      <c r="T4068" s="14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11">
        <f t="shared" si="254"/>
        <v>42234.909143518518</v>
      </c>
      <c r="T4069" s="14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11">
        <f t="shared" si="254"/>
        <v>42718.755266203698</v>
      </c>
      <c r="T4070" s="14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11">
        <f t="shared" si="254"/>
        <v>42022.453194444439</v>
      </c>
      <c r="T4071" s="14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11">
        <f t="shared" si="254"/>
        <v>42031.458564814813</v>
      </c>
      <c r="T4072" s="14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1">
        <f t="shared" si="254"/>
        <v>42700.59642361111</v>
      </c>
      <c r="T4073" s="14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11">
        <f t="shared" si="254"/>
        <v>41812.566099537034</v>
      </c>
      <c r="T4074" s="14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11">
        <f t="shared" si="254"/>
        <v>42078.136875000004</v>
      </c>
      <c r="T4075" s="14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11">
        <f t="shared" si="254"/>
        <v>42283.344618055555</v>
      </c>
      <c r="T4076" s="14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11">
        <f t="shared" si="254"/>
        <v>41778.837604166663</v>
      </c>
      <c r="T4077" s="14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1">
        <f t="shared" si="254"/>
        <v>41905.587372685186</v>
      </c>
      <c r="T4078" s="14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11">
        <f t="shared" si="254"/>
        <v>42695.502245370364</v>
      </c>
      <c r="T4079" s="14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1">
        <f t="shared" si="254"/>
        <v>42732.579189814809</v>
      </c>
      <c r="T4080" s="14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11">
        <f t="shared" si="254"/>
        <v>42510.730567129627</v>
      </c>
      <c r="T4081" s="14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1">
        <f t="shared" si="254"/>
        <v>42511.489768518521</v>
      </c>
      <c r="T4082" s="14">
        <f t="shared" si="255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11">
        <f t="shared" si="254"/>
        <v>42041.372974537029</v>
      </c>
      <c r="T4083" s="14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11">
        <f t="shared" si="254"/>
        <v>42306.980937499997</v>
      </c>
      <c r="T4084" s="14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11">
        <f t="shared" si="254"/>
        <v>42353.553425925922</v>
      </c>
      <c r="T4085" s="14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11">
        <f t="shared" si="254"/>
        <v>42622.228078703702</v>
      </c>
      <c r="T4086" s="14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11">
        <f t="shared" si="254"/>
        <v>42058.395543981482</v>
      </c>
      <c r="T4087" s="14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11">
        <f t="shared" si="254"/>
        <v>42304.732627314814</v>
      </c>
      <c r="T4088" s="14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1">
        <f t="shared" si="254"/>
        <v>42538.53456018518</v>
      </c>
      <c r="T4089" s="14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11">
        <f t="shared" si="254"/>
        <v>41990.40421296296</v>
      </c>
      <c r="T4090" s="14">
        <f t="shared" si="255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11">
        <f t="shared" si="254"/>
        <v>42122.524166666662</v>
      </c>
      <c r="T4091" s="14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11">
        <f t="shared" si="254"/>
        <v>42209.464548611104</v>
      </c>
      <c r="T4092" s="14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11">
        <f t="shared" si="254"/>
        <v>41990.298043981478</v>
      </c>
      <c r="T4093" s="14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11">
        <f t="shared" si="254"/>
        <v>42038.986655092587</v>
      </c>
      <c r="T4094" s="14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11">
        <f t="shared" si="254"/>
        <v>42178.607557870368</v>
      </c>
      <c r="T4095" s="14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11">
        <f t="shared" si="254"/>
        <v>41889.878472222219</v>
      </c>
      <c r="T4096" s="14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11">
        <f t="shared" si="254"/>
        <v>42692.823495370372</v>
      </c>
      <c r="T4097" s="14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>
        <f t="shared" si="253"/>
        <v>80</v>
      </c>
      <c r="Q4098" t="s">
        <v>8317</v>
      </c>
      <c r="R4098" t="s">
        <v>8318</v>
      </c>
      <c r="S4098" s="11">
        <f t="shared" si="254"/>
        <v>42750.321979166663</v>
      </c>
      <c r="T4098" s="14">
        <f t="shared" si="255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(((J4099/60)/60)/24)+DATE(1970,1,1)+(-5/24)</f>
        <v>42344.616168981483</v>
      </c>
      <c r="T4099" s="14">
        <f t="shared" ref="T4099:T4115" si="25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1">
        <f t="shared" si="258"/>
        <v>42495.51385416666</v>
      </c>
      <c r="T4100" s="14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11">
        <f t="shared" si="258"/>
        <v>42570.642048611109</v>
      </c>
      <c r="T4101" s="14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1">
        <f t="shared" si="258"/>
        <v>41926.916550925926</v>
      </c>
      <c r="T4102" s="14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1">
        <f t="shared" si="258"/>
        <v>42730.695393518516</v>
      </c>
      <c r="T4103" s="14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11">
        <f t="shared" si="258"/>
        <v>42475.639733796292</v>
      </c>
      <c r="T4104" s="14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11">
        <f t="shared" si="258"/>
        <v>42188.624606481484</v>
      </c>
      <c r="T4105" s="14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11">
        <f t="shared" si="258"/>
        <v>42640.069837962961</v>
      </c>
      <c r="T4106" s="14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11">
        <f t="shared" si="258"/>
        <v>42696.802187499998</v>
      </c>
      <c r="T4107" s="14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11">
        <f t="shared" si="258"/>
        <v>42052.841041666667</v>
      </c>
      <c r="T4108" s="14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11">
        <f t="shared" si="258"/>
        <v>41883.708344907405</v>
      </c>
      <c r="T4109" s="14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11">
        <f t="shared" si="258"/>
        <v>42766.823344907411</v>
      </c>
      <c r="T4110" s="14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1">
        <f t="shared" si="258"/>
        <v>42307.331064814811</v>
      </c>
      <c r="T4111" s="14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11">
        <f t="shared" si="258"/>
        <v>42512.418414351843</v>
      </c>
      <c r="T4112" s="14">
        <f t="shared" si="25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11">
        <f t="shared" si="258"/>
        <v>42028.927546296291</v>
      </c>
      <c r="T4113" s="14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11">
        <f t="shared" si="258"/>
        <v>42400.738263888888</v>
      </c>
      <c r="T4114" s="14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11">
        <f t="shared" si="258"/>
        <v>42358.364849537036</v>
      </c>
      <c r="T4115" s="14">
        <f t="shared" si="259"/>
        <v>42377.06527777778</v>
      </c>
    </row>
  </sheetData>
  <autoFilter ref="A1:T4115" xr:uid="{DCB4B030-BF55-4B37-B5B2-A688C1880BC5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canceled">
      <formula>NOT(ISERROR(SEARCH("canceled",F1)))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D8250-49BC-4C6E-BE0E-F143CC35DEFA}">
  <dimension ref="A2:F15"/>
  <sheetViews>
    <sheetView workbookViewId="0">
      <selection activeCell="D18" sqref="D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2" spans="1:6" x14ac:dyDescent="0.3">
      <c r="A2" s="7" t="s">
        <v>8223</v>
      </c>
      <c r="B2" t="s">
        <v>8364</v>
      </c>
    </row>
    <row r="4" spans="1:6" x14ac:dyDescent="0.3">
      <c r="A4" s="7" t="s">
        <v>8362</v>
      </c>
      <c r="B4" s="7" t="s">
        <v>8363</v>
      </c>
    </row>
    <row r="5" spans="1:6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8" t="s">
        <v>8310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3">
      <c r="A7" s="8" t="s">
        <v>8336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3">
      <c r="A8" s="8" t="s">
        <v>8333</v>
      </c>
      <c r="B8" s="9">
        <v>80</v>
      </c>
      <c r="C8" s="9">
        <v>140</v>
      </c>
      <c r="D8" s="9"/>
      <c r="E8" s="9"/>
      <c r="F8" s="9">
        <v>220</v>
      </c>
    </row>
    <row r="9" spans="1:6" x14ac:dyDescent="0.3">
      <c r="A9" s="8" t="s">
        <v>8331</v>
      </c>
      <c r="B9" s="9"/>
      <c r="C9" s="9"/>
      <c r="D9" s="9">
        <v>24</v>
      </c>
      <c r="E9" s="9"/>
      <c r="F9" s="9">
        <v>24</v>
      </c>
    </row>
    <row r="10" spans="1:6" x14ac:dyDescent="0.3">
      <c r="A10" s="8" t="s">
        <v>8325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3">
      <c r="A11" s="8" t="s">
        <v>8338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3">
      <c r="A12" s="8" t="s">
        <v>8322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3">
      <c r="A13" s="8" t="s">
        <v>8319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3">
      <c r="A14" s="8" t="s">
        <v>8317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3">
      <c r="A15" s="8" t="s">
        <v>8361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61D34-3B5A-412E-90B9-96AA54A8C44E}">
  <dimension ref="A1:E47"/>
  <sheetViews>
    <sheetView topLeftCell="J10" workbookViewId="0">
      <selection activeCell="F5" sqref="F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8223</v>
      </c>
      <c r="B1" t="s">
        <v>8364</v>
      </c>
    </row>
    <row r="2" spans="1:5" x14ac:dyDescent="0.3">
      <c r="A2" s="7" t="s">
        <v>8308</v>
      </c>
      <c r="B2" t="s">
        <v>8364</v>
      </c>
    </row>
    <row r="4" spans="1:5" x14ac:dyDescent="0.3">
      <c r="A4" s="7" t="s">
        <v>8362</v>
      </c>
      <c r="B4" s="7" t="s">
        <v>8363</v>
      </c>
    </row>
    <row r="5" spans="1:5" x14ac:dyDescent="0.3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8" t="s">
        <v>8316</v>
      </c>
      <c r="B6" s="9"/>
      <c r="C6" s="9">
        <v>100</v>
      </c>
      <c r="D6" s="9"/>
      <c r="E6" s="9">
        <v>100</v>
      </c>
    </row>
    <row r="7" spans="1:5" x14ac:dyDescent="0.3">
      <c r="A7" s="8" t="s">
        <v>8344</v>
      </c>
      <c r="B7" s="9">
        <v>20</v>
      </c>
      <c r="C7" s="9"/>
      <c r="D7" s="9"/>
      <c r="E7" s="9">
        <v>20</v>
      </c>
    </row>
    <row r="8" spans="1:5" x14ac:dyDescent="0.3">
      <c r="A8" s="8" t="s">
        <v>8332</v>
      </c>
      <c r="B8" s="9">
        <v>24</v>
      </c>
      <c r="C8" s="9"/>
      <c r="D8" s="9"/>
      <c r="E8" s="9">
        <v>24</v>
      </c>
    </row>
    <row r="9" spans="1:5" x14ac:dyDescent="0.3">
      <c r="A9" s="8" t="s">
        <v>8358</v>
      </c>
      <c r="B9" s="9"/>
      <c r="C9" s="9">
        <v>40</v>
      </c>
      <c r="D9" s="9"/>
      <c r="E9" s="9">
        <v>40</v>
      </c>
    </row>
    <row r="10" spans="1:5" x14ac:dyDescent="0.3">
      <c r="A10" s="8" t="s">
        <v>8354</v>
      </c>
      <c r="B10" s="9"/>
      <c r="C10" s="9"/>
      <c r="D10" s="9">
        <v>40</v>
      </c>
      <c r="E10" s="9">
        <v>40</v>
      </c>
    </row>
    <row r="11" spans="1:5" x14ac:dyDescent="0.3">
      <c r="A11" s="8" t="s">
        <v>8315</v>
      </c>
      <c r="B11" s="9"/>
      <c r="C11" s="9"/>
      <c r="D11" s="9">
        <v>180</v>
      </c>
      <c r="E11" s="9">
        <v>180</v>
      </c>
    </row>
    <row r="12" spans="1:5" x14ac:dyDescent="0.3">
      <c r="A12" s="8" t="s">
        <v>8314</v>
      </c>
      <c r="B12" s="9"/>
      <c r="C12" s="9">
        <v>80</v>
      </c>
      <c r="D12" s="9"/>
      <c r="E12" s="9">
        <v>80</v>
      </c>
    </row>
    <row r="13" spans="1:5" x14ac:dyDescent="0.3">
      <c r="A13" s="8" t="s">
        <v>8330</v>
      </c>
      <c r="B13" s="9"/>
      <c r="C13" s="9"/>
      <c r="D13" s="9">
        <v>40</v>
      </c>
      <c r="E13" s="9">
        <v>40</v>
      </c>
    </row>
    <row r="14" spans="1:5" x14ac:dyDescent="0.3">
      <c r="A14" s="8" t="s">
        <v>8347</v>
      </c>
      <c r="B14" s="9"/>
      <c r="C14" s="9">
        <v>40</v>
      </c>
      <c r="D14" s="9"/>
      <c r="E14" s="9">
        <v>40</v>
      </c>
    </row>
    <row r="15" spans="1:5" x14ac:dyDescent="0.3">
      <c r="A15" s="8" t="s">
        <v>8324</v>
      </c>
      <c r="B15" s="9"/>
      <c r="C15" s="9">
        <v>40</v>
      </c>
      <c r="D15" s="9"/>
      <c r="E15" s="9">
        <v>40</v>
      </c>
    </row>
    <row r="16" spans="1:5" x14ac:dyDescent="0.3">
      <c r="A16" s="8" t="s">
        <v>8337</v>
      </c>
      <c r="B16" s="9">
        <v>20</v>
      </c>
      <c r="C16" s="9">
        <v>120</v>
      </c>
      <c r="D16" s="9"/>
      <c r="E16" s="9">
        <v>140</v>
      </c>
    </row>
    <row r="17" spans="1:5" x14ac:dyDescent="0.3">
      <c r="A17" s="8" t="s">
        <v>8348</v>
      </c>
      <c r="B17" s="9"/>
      <c r="C17" s="9">
        <v>20</v>
      </c>
      <c r="D17" s="9"/>
      <c r="E17" s="9">
        <v>20</v>
      </c>
    </row>
    <row r="18" spans="1:5" x14ac:dyDescent="0.3">
      <c r="A18" s="8" t="s">
        <v>8349</v>
      </c>
      <c r="B18" s="9"/>
      <c r="C18" s="9"/>
      <c r="D18" s="9">
        <v>140</v>
      </c>
      <c r="E18" s="9">
        <v>140</v>
      </c>
    </row>
    <row r="19" spans="1:5" x14ac:dyDescent="0.3">
      <c r="A19" s="8" t="s">
        <v>8329</v>
      </c>
      <c r="B19" s="9"/>
      <c r="C19" s="9">
        <v>20</v>
      </c>
      <c r="D19" s="9">
        <v>140</v>
      </c>
      <c r="E19" s="9">
        <v>160</v>
      </c>
    </row>
    <row r="20" spans="1:5" x14ac:dyDescent="0.3">
      <c r="A20" s="8" t="s">
        <v>8328</v>
      </c>
      <c r="B20" s="9"/>
      <c r="C20" s="9">
        <v>60</v>
      </c>
      <c r="D20" s="9"/>
      <c r="E20" s="9">
        <v>60</v>
      </c>
    </row>
    <row r="21" spans="1:5" x14ac:dyDescent="0.3">
      <c r="A21" s="8" t="s">
        <v>8356</v>
      </c>
      <c r="B21" s="9"/>
      <c r="C21" s="9">
        <v>11</v>
      </c>
      <c r="D21" s="9">
        <v>9</v>
      </c>
      <c r="E21" s="9">
        <v>20</v>
      </c>
    </row>
    <row r="22" spans="1:5" x14ac:dyDescent="0.3">
      <c r="A22" s="8" t="s">
        <v>8327</v>
      </c>
      <c r="B22" s="9"/>
      <c r="C22" s="9"/>
      <c r="D22" s="9">
        <v>20</v>
      </c>
      <c r="E22" s="9">
        <v>20</v>
      </c>
    </row>
    <row r="23" spans="1:5" x14ac:dyDescent="0.3">
      <c r="A23" s="8" t="s">
        <v>8335</v>
      </c>
      <c r="B23" s="9"/>
      <c r="C23" s="9">
        <v>40</v>
      </c>
      <c r="D23" s="9"/>
      <c r="E23" s="9">
        <v>40</v>
      </c>
    </row>
    <row r="24" spans="1:5" x14ac:dyDescent="0.3">
      <c r="A24" s="8" t="s">
        <v>8359</v>
      </c>
      <c r="B24" s="9">
        <v>20</v>
      </c>
      <c r="C24" s="9">
        <v>60</v>
      </c>
      <c r="D24" s="9">
        <v>60</v>
      </c>
      <c r="E24" s="9">
        <v>140</v>
      </c>
    </row>
    <row r="25" spans="1:5" x14ac:dyDescent="0.3">
      <c r="A25" s="8" t="s">
        <v>8343</v>
      </c>
      <c r="B25" s="9"/>
      <c r="C25" s="9">
        <v>20</v>
      </c>
      <c r="D25" s="9"/>
      <c r="E25" s="9">
        <v>20</v>
      </c>
    </row>
    <row r="26" spans="1:5" x14ac:dyDescent="0.3">
      <c r="A26" s="8" t="s">
        <v>8323</v>
      </c>
      <c r="B26" s="9"/>
      <c r="C26" s="9"/>
      <c r="D26" s="9">
        <v>60</v>
      </c>
      <c r="E26" s="9">
        <v>60</v>
      </c>
    </row>
    <row r="27" spans="1:5" x14ac:dyDescent="0.3">
      <c r="A27" s="8" t="s">
        <v>8350</v>
      </c>
      <c r="B27" s="9"/>
      <c r="C27" s="9">
        <v>20</v>
      </c>
      <c r="D27" s="9"/>
      <c r="E27" s="9">
        <v>20</v>
      </c>
    </row>
    <row r="28" spans="1:5" x14ac:dyDescent="0.3">
      <c r="A28" s="8" t="s">
        <v>8339</v>
      </c>
      <c r="B28" s="9"/>
      <c r="C28" s="9">
        <v>57</v>
      </c>
      <c r="D28" s="9">
        <v>103</v>
      </c>
      <c r="E28" s="9">
        <v>160</v>
      </c>
    </row>
    <row r="29" spans="1:5" x14ac:dyDescent="0.3">
      <c r="A29" s="8" t="s">
        <v>8345</v>
      </c>
      <c r="B29" s="9"/>
      <c r="C29" s="9">
        <v>20</v>
      </c>
      <c r="D29" s="9"/>
      <c r="E29" s="9">
        <v>20</v>
      </c>
    </row>
    <row r="30" spans="1:5" x14ac:dyDescent="0.3">
      <c r="A30" s="8" t="s">
        <v>8318</v>
      </c>
      <c r="B30" s="9"/>
      <c r="C30" s="9">
        <v>353</v>
      </c>
      <c r="D30" s="9">
        <v>694</v>
      </c>
      <c r="E30" s="9">
        <v>1047</v>
      </c>
    </row>
    <row r="31" spans="1:5" x14ac:dyDescent="0.3">
      <c r="A31" s="8" t="s">
        <v>8346</v>
      </c>
      <c r="B31" s="9"/>
      <c r="C31" s="9"/>
      <c r="D31" s="9">
        <v>40</v>
      </c>
      <c r="E31" s="9">
        <v>40</v>
      </c>
    </row>
    <row r="32" spans="1:5" x14ac:dyDescent="0.3">
      <c r="A32" s="8" t="s">
        <v>8342</v>
      </c>
      <c r="B32" s="9"/>
      <c r="C32" s="9"/>
      <c r="D32" s="9">
        <v>20</v>
      </c>
      <c r="E32" s="9">
        <v>20</v>
      </c>
    </row>
    <row r="33" spans="1:5" x14ac:dyDescent="0.3">
      <c r="A33" s="8" t="s">
        <v>8353</v>
      </c>
      <c r="B33" s="9"/>
      <c r="C33" s="9">
        <v>20</v>
      </c>
      <c r="D33" s="9"/>
      <c r="E33" s="9">
        <v>20</v>
      </c>
    </row>
    <row r="34" spans="1:5" x14ac:dyDescent="0.3">
      <c r="A34" s="8" t="s">
        <v>8326</v>
      </c>
      <c r="B34" s="9"/>
      <c r="C34" s="9"/>
      <c r="D34" s="9">
        <v>260</v>
      </c>
      <c r="E34" s="9">
        <v>260</v>
      </c>
    </row>
    <row r="35" spans="1:5" x14ac:dyDescent="0.3">
      <c r="A35" s="8" t="s">
        <v>8313</v>
      </c>
      <c r="B35" s="9">
        <v>40</v>
      </c>
      <c r="C35" s="9"/>
      <c r="D35" s="9"/>
      <c r="E35" s="9">
        <v>40</v>
      </c>
    </row>
    <row r="36" spans="1:5" x14ac:dyDescent="0.3">
      <c r="A36" s="8" t="s">
        <v>8312</v>
      </c>
      <c r="B36" s="9"/>
      <c r="C36" s="9"/>
      <c r="D36" s="9">
        <v>60</v>
      </c>
      <c r="E36" s="9">
        <v>60</v>
      </c>
    </row>
    <row r="37" spans="1:5" x14ac:dyDescent="0.3">
      <c r="A37" s="8" t="s">
        <v>8352</v>
      </c>
      <c r="B37" s="9"/>
      <c r="C37" s="9"/>
      <c r="D37" s="9">
        <v>34</v>
      </c>
      <c r="E37" s="9">
        <v>34</v>
      </c>
    </row>
    <row r="38" spans="1:5" x14ac:dyDescent="0.3">
      <c r="A38" s="8" t="s">
        <v>8355</v>
      </c>
      <c r="B38" s="9">
        <v>18</v>
      </c>
      <c r="C38" s="9">
        <v>2</v>
      </c>
      <c r="D38" s="9">
        <v>40</v>
      </c>
      <c r="E38" s="9">
        <v>60</v>
      </c>
    </row>
    <row r="39" spans="1:5" x14ac:dyDescent="0.3">
      <c r="A39" s="8" t="s">
        <v>8357</v>
      </c>
      <c r="B39" s="9">
        <v>17</v>
      </c>
      <c r="C39" s="9">
        <v>80</v>
      </c>
      <c r="D39" s="9">
        <v>85</v>
      </c>
      <c r="E39" s="9">
        <v>182</v>
      </c>
    </row>
    <row r="40" spans="1:5" x14ac:dyDescent="0.3">
      <c r="A40" s="8" t="s">
        <v>8351</v>
      </c>
      <c r="B40" s="9"/>
      <c r="C40" s="9"/>
      <c r="D40" s="9">
        <v>80</v>
      </c>
      <c r="E40" s="9">
        <v>80</v>
      </c>
    </row>
    <row r="41" spans="1:5" x14ac:dyDescent="0.3">
      <c r="A41" s="8" t="s">
        <v>8311</v>
      </c>
      <c r="B41" s="9"/>
      <c r="C41" s="9"/>
      <c r="D41" s="9">
        <v>60</v>
      </c>
      <c r="E41" s="9">
        <v>60</v>
      </c>
    </row>
    <row r="42" spans="1:5" x14ac:dyDescent="0.3">
      <c r="A42" s="8" t="s">
        <v>8341</v>
      </c>
      <c r="B42" s="9">
        <v>10</v>
      </c>
      <c r="C42" s="9">
        <v>47</v>
      </c>
      <c r="D42" s="9"/>
      <c r="E42" s="9">
        <v>57</v>
      </c>
    </row>
    <row r="43" spans="1:5" x14ac:dyDescent="0.3">
      <c r="A43" s="8" t="s">
        <v>8334</v>
      </c>
      <c r="B43" s="9"/>
      <c r="C43" s="9">
        <v>100</v>
      </c>
      <c r="D43" s="9"/>
      <c r="E43" s="9">
        <v>100</v>
      </c>
    </row>
    <row r="44" spans="1:5" x14ac:dyDescent="0.3">
      <c r="A44" s="8" t="s">
        <v>8321</v>
      </c>
      <c r="B44" s="9">
        <v>60</v>
      </c>
      <c r="C44" s="9">
        <v>120</v>
      </c>
      <c r="D44" s="9">
        <v>20</v>
      </c>
      <c r="E44" s="9">
        <v>200</v>
      </c>
    </row>
    <row r="45" spans="1:5" x14ac:dyDescent="0.3">
      <c r="A45" s="8" t="s">
        <v>8320</v>
      </c>
      <c r="B45" s="9">
        <v>100</v>
      </c>
      <c r="C45" s="9">
        <v>60</v>
      </c>
      <c r="D45" s="9"/>
      <c r="E45" s="9">
        <v>160</v>
      </c>
    </row>
    <row r="46" spans="1:5" x14ac:dyDescent="0.3">
      <c r="A46" s="8" t="s">
        <v>8340</v>
      </c>
      <c r="B46" s="9">
        <v>20</v>
      </c>
      <c r="C46" s="9"/>
      <c r="D46" s="9"/>
      <c r="E46" s="9">
        <v>20</v>
      </c>
    </row>
    <row r="47" spans="1:5" x14ac:dyDescent="0.3">
      <c r="A47" s="8" t="s">
        <v>8361</v>
      </c>
      <c r="B47" s="9">
        <v>349</v>
      </c>
      <c r="C47" s="9">
        <v>1530</v>
      </c>
      <c r="D47" s="9">
        <v>2185</v>
      </c>
      <c r="E47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E4475-1BB8-4B22-9D0D-7621F05150DC}">
  <dimension ref="A1:E18"/>
  <sheetViews>
    <sheetView workbookViewId="0">
      <selection activeCell="D5" sqref="D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8364</v>
      </c>
    </row>
    <row r="2" spans="1:5" x14ac:dyDescent="0.3">
      <c r="A2" s="7" t="s">
        <v>8379</v>
      </c>
      <c r="B2" t="s">
        <v>8364</v>
      </c>
    </row>
    <row r="4" spans="1:5" x14ac:dyDescent="0.3">
      <c r="A4" s="7" t="s">
        <v>8362</v>
      </c>
      <c r="B4" s="7" t="s">
        <v>8363</v>
      </c>
    </row>
    <row r="5" spans="1:5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5" t="s">
        <v>8373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3">
      <c r="A7" s="15" t="s">
        <v>8374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3">
      <c r="A8" s="15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3">
      <c r="A9" s="15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3">
      <c r="A10" s="15" t="s">
        <v>8367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3">
      <c r="A11" s="15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">
      <c r="A12" s="15" t="s">
        <v>8368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3">
      <c r="A13" s="15" t="s">
        <v>8369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3">
      <c r="A14" s="15" t="s">
        <v>8370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3">
      <c r="A15" s="15" t="s">
        <v>8371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3">
      <c r="A16" s="15" t="s">
        <v>8372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3">
      <c r="A17" s="15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3">
      <c r="A18" s="15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17908-84FA-49E5-92B6-23D1F501FED4}">
  <dimension ref="A1:H13"/>
  <sheetViews>
    <sheetView tabSelected="1" topLeftCell="C13" workbookViewId="0">
      <selection activeCell="L20" sqref="L20"/>
    </sheetView>
  </sheetViews>
  <sheetFormatPr defaultRowHeight="14.4" x14ac:dyDescent="0.3"/>
  <cols>
    <col min="1" max="1" width="26.5546875" customWidth="1"/>
    <col min="2" max="2" width="17.77734375" customWidth="1"/>
    <col min="3" max="3" width="17.88671875" customWidth="1"/>
    <col min="4" max="4" width="15.109375" customWidth="1"/>
    <col min="5" max="5" width="14.88671875" customWidth="1"/>
    <col min="6" max="6" width="18.21875" style="16" customWidth="1"/>
    <col min="7" max="7" width="20.109375" customWidth="1"/>
    <col min="8" max="8" width="24.44140625" customWidth="1"/>
    <col min="9" max="9" width="9.3320312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6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COUNTIFS(Data!F:F,"successful", Data!D:D,"&lt;1000")</f>
        <v>322</v>
      </c>
      <c r="C2">
        <f>COUNTIFS(Data!F:F,"Failed", Data!D:D,"&lt;1000")</f>
        <v>113</v>
      </c>
      <c r="D2">
        <f>COUNTIFS(Data!F:F,"Canceled", Data!D:D,"&lt;1000")</f>
        <v>18</v>
      </c>
      <c r="E2">
        <f>B2+C2+D2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">
      <c r="A3" t="s">
        <v>8398</v>
      </c>
      <c r="B3">
        <f>COUNTIFS(Data!F:F,"successful", Data!D:D,"&gt;=1000",Data!D:D,"&lt;=4999")</f>
        <v>932</v>
      </c>
      <c r="C3">
        <f>COUNTIFS(Data!F:F,"Failed", Data!D:D,"&gt;=1000",Data!D:D,"&lt;=4999")</f>
        <v>420</v>
      </c>
      <c r="D3">
        <f>COUNTIFS(Data!F:F,"Canceled", Data!D:D,"&gt;=1000",Data!D:D,"&lt;=4999")</f>
        <v>60</v>
      </c>
      <c r="E3">
        <f t="shared" ref="E3:E13" si="0">B3+C3+D3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3">
      <c r="A4" t="s">
        <v>8399</v>
      </c>
      <c r="B4">
        <f>COUNTIFS(Data!F:F,"successful", Data!D:D,"&gt;=5000",Data!D:D,"&lt;=9999")</f>
        <v>381</v>
      </c>
      <c r="C4">
        <f>COUNTIFS(Data!F:F,"Failed", Data!D:D,"&gt;=5000",Data!D:D,"&lt;=9999")</f>
        <v>283</v>
      </c>
      <c r="D4">
        <f>COUNTIFS(Data!F:F,"Canceled", Data!D:D,"&gt;=5000",Data!D:D,"&lt;=9999")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3">
      <c r="A5" t="s">
        <v>8389</v>
      </c>
      <c r="B5">
        <f>COUNTIFS(Data!F:F,"successful", Data!D:D,"&gt;=10000",Data!D:D,"&lt;=14999")</f>
        <v>168</v>
      </c>
      <c r="C5">
        <f>COUNTIFS(Data!F:F,"Failed", Data!D:D,"&gt;=10000",Data!D:D,"&lt;=14999")</f>
        <v>144</v>
      </c>
      <c r="D5">
        <f>COUNTIFS(Data!F:F,"Canceled", Data!D:D,"&gt;=10000",Data!D:D,"&lt;14999")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3">
      <c r="A6" t="s">
        <v>8390</v>
      </c>
      <c r="B6">
        <f>COUNTIFS(Data!F:F,"successful", Data!D:D,"&gt;=15000",Data!D:D,"&lt;=19999")</f>
        <v>94</v>
      </c>
      <c r="C6">
        <f>COUNTIFS(Data!F:F,"Failed", Data!D:D,"&gt;=15000",Data!D:D,"&lt;=19999")</f>
        <v>90</v>
      </c>
      <c r="D6">
        <f>COUNTIFS(Data!F:F,"Canceled", Data!D:D,"&gt;=15000",Data!D:D,"&lt;19999")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">
      <c r="A7" t="s">
        <v>8391</v>
      </c>
      <c r="B7">
        <f>COUNTIFS(Data!F:F,"successful", Data!D:D,"&gt;=20000",Data!D:D,"&lt;=24999")</f>
        <v>62</v>
      </c>
      <c r="C7">
        <f>COUNTIFS(Data!F:F,"Failed", Data!D:D,"&gt;=20000",Data!D:D,"&lt;=24999")</f>
        <v>72</v>
      </c>
      <c r="D7">
        <f>COUNTIFS(Data!F:F,"Canceled", Data!D:D,"&gt;=20000",Data!D:D,"&lt;24999")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">
      <c r="A8" t="s">
        <v>8392</v>
      </c>
      <c r="B8">
        <f>COUNTIFS(Data!F:F,"successful", Data!D:D,"&gt;=25000",Data!D:D,"&lt;=29999")</f>
        <v>55</v>
      </c>
      <c r="C8">
        <f>COUNTIFS(Data!F:F,"Failed", Data!D:D,"&gt;=25000",Data!D:D,"&lt;=29999")</f>
        <v>64</v>
      </c>
      <c r="D8">
        <f>COUNTIFS(Data!F:F,"Canceled", Data!D:D,"&gt;=25000",Data!D:D,"&lt;29999")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">
      <c r="A9" t="s">
        <v>8393</v>
      </c>
      <c r="B9">
        <f>COUNTIFS(Data!F:F,"successful", Data!D:D,"&gt;=30000",Data!D:D,"&lt;=34999")</f>
        <v>32</v>
      </c>
      <c r="C9">
        <f>COUNTIFS(Data!F:F,"Failed", Data!D:D,"&gt;=30000",Data!D:D,"&lt;=34999")</f>
        <v>37</v>
      </c>
      <c r="D9">
        <f>COUNTIFS(Data!F:F,"Canceled", Data!D:D,"&gt;=30000",Data!D:D,"&lt;=34999")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">
      <c r="A10" t="s">
        <v>8394</v>
      </c>
      <c r="B10">
        <f>COUNTIFS(Data!F:F,"successful", Data!D:D,"&gt;=35000",Data!D:D,"&lt;=39999")</f>
        <v>26</v>
      </c>
      <c r="C10">
        <f>COUNTIFS(Data!F:F,"Failed", Data!D:D,"&gt;=35000",Data!D:D,"&lt;=39999")</f>
        <v>22</v>
      </c>
      <c r="D10">
        <f>COUNTIFS(Data!F:F,"Canceled", Data!D:D,"&gt;=35000",Data!D:D,"&lt;=39999")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">
      <c r="A11" t="s">
        <v>8395</v>
      </c>
      <c r="B11">
        <f>COUNTIFS(Data!F:F,"successful", Data!D:D,"&gt;=40000",Data!D:D,"&lt;=44999")</f>
        <v>21</v>
      </c>
      <c r="C11">
        <f>COUNTIFS(Data!F:F,"Failed", Data!D:D,"&gt;=40000",Data!D:D,"&lt;=44999")</f>
        <v>16</v>
      </c>
      <c r="D11">
        <f>COUNTIFS(Data!F:F,"Canceled", Data!D:D,"&gt;=40000",Data!D:D,"&lt;=44999")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3">
      <c r="A12" t="s">
        <v>8396</v>
      </c>
      <c r="B12">
        <f>COUNTIFS(Data!F:F,"successful", Data!D:D,"&gt;=45000",Data!D:D,"&lt;=49999")</f>
        <v>6</v>
      </c>
      <c r="C12">
        <f>COUNTIFS(Data!F:F,"Failed", Data!D:D,"&gt;=45000",Data!D:D,"&lt;=49999")</f>
        <v>11</v>
      </c>
      <c r="D12">
        <f>COUNTIFS(Data!F:F,"Canceled", Data!D:D,"&gt;=45000",Data!D:D,"&lt;=49999")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3">
      <c r="A13" t="s">
        <v>8397</v>
      </c>
      <c r="B13">
        <f>COUNTIFS(Data!F:F,"successful", Data!D:D,"&gt;=50000")</f>
        <v>86</v>
      </c>
      <c r="C13">
        <f>COUNTIFS(Data!F:F,"Failed", Data!D:D,"&gt;=50000")</f>
        <v>258</v>
      </c>
      <c r="D13">
        <f>COUNTIFS(Data!F:F,"Canceled", Data!D:D,"&gt;=50000")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Pivot_Cat</vt:lpstr>
      <vt:lpstr>Pivot_SubCat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Edwin Johnson</cp:lastModifiedBy>
  <dcterms:created xsi:type="dcterms:W3CDTF">2017-04-20T15:17:24Z</dcterms:created>
  <dcterms:modified xsi:type="dcterms:W3CDTF">2019-01-26T14:56:25Z</dcterms:modified>
</cp:coreProperties>
</file>